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ng\Desktop\BChw\HW1\Instructions\"/>
    </mc:Choice>
  </mc:AlternateContent>
  <xr:revisionPtr revIDLastSave="0" documentId="13_ncr:1_{2F361149-F330-4D6B-B38F-FFB0951589FD}" xr6:coauthVersionLast="40" xr6:coauthVersionMax="40" xr10:uidLastSave="{00000000-0000-0000-0000-000000000000}"/>
  <bookViews>
    <workbookView xWindow="0" yWindow="0" windowWidth="14370" windowHeight="12780" xr2:uid="{00000000-000D-0000-FFFF-FFFF00000000}"/>
  </bookViews>
  <sheets>
    <sheet name="FullTable" sheetId="1" r:id="rId1"/>
    <sheet name="BonusTable" sheetId="7" r:id="rId2"/>
    <sheet name="CategoryStats" sheetId="4" r:id="rId3"/>
    <sheet name="SubcategoryStats" sheetId="5" r:id="rId4"/>
    <sheet name="LaunchDateOutcomes" sheetId="6" r:id="rId5"/>
  </sheets>
  <calcPr calcId="191029"/>
  <pivotCaches>
    <pivotCache cacheId="0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2" i="7"/>
  <c r="C13" i="7"/>
  <c r="C12" i="7"/>
  <c r="C11" i="7"/>
  <c r="C10" i="7"/>
  <c r="C9" i="7"/>
  <c r="C8" i="7"/>
  <c r="C7" i="7"/>
  <c r="C6" i="7"/>
  <c r="C5" i="7"/>
  <c r="C4" i="7"/>
  <c r="C3" i="7"/>
  <c r="B3" i="7"/>
  <c r="B13" i="7"/>
  <c r="B12" i="7"/>
  <c r="B11" i="7"/>
  <c r="B10" i="7"/>
  <c r="B9" i="7"/>
  <c r="B8" i="7"/>
  <c r="B7" i="7"/>
  <c r="B6" i="7"/>
  <c r="B5" i="7"/>
  <c r="B4" i="7"/>
  <c r="B2" i="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3" i="1"/>
  <c r="S4" i="1"/>
  <c r="S2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3" i="1"/>
  <c r="P4" i="1"/>
  <c r="P2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676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<sst xmlns="http://schemas.openxmlformats.org/spreadsheetml/2006/main" count="33048" uniqueCount="8400">
  <si>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</si>
  <si>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</si>
  <si>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</si>
  <si>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</si>
  <si>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</si>
  <si>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</si>
  <si>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</si>
  <si>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</si>
  <si>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</si>
  <si>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</si>
  <si>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</si>
  <si>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</si>
  <si>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</si>
  <si>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</si>
  <si>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</si>
  <si>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</si>
  <si>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</si>
  <si>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</si>
  <si>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</si>
  <si>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</si>
  <si>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</si>
  <si>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</si>
  <si>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</si>
  <si>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</si>
  <si>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</si>
  <si>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</si>
  <si>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</si>
  <si>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</si>
  <si>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</si>
  <si>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</si>
  <si>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</si>
  <si>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</si>
  <si>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</si>
  <si>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</si>
  <si>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</si>
  <si>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</si>
  <si>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</si>
  <si>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</si>
  <si>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</si>
  <si>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</si>
  <si>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</si>
  <si>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</si>
  <si>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</si>
  <si>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</si>
  <si>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</si>
  <si>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</si>
  <si>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</si>
  <si>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</si>
  <si>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</si>
  <si>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</si>
  <si>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</si>
  <si>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</si>
  <si>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</si>
  <si>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</si>
  <si>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</si>
  <si>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</si>
  <si>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</si>
  <si>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</si>
  <si>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</si>
  <si>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</si>
  <si>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</si>
  <si>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</si>
  <si>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</si>
  <si>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</si>
  <si>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</si>
  <si>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</si>
  <si>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</si>
  <si>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</si>
  <si>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</si>
  <si>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</si>
  <si>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</si>
  <si>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</si>
  <si>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</si>
  <si>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</si>
  <si>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</si>
  <si>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</si>
  <si>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</si>
  <si>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</si>
  <si>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</si>
  <si>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</si>
  <si>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</si>
  <si>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</si>
  <si>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</si>
  <si>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</si>
  <si>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</si>
  <si>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</si>
  <si>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</si>
  <si>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</si>
  <si>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</si>
  <si>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</si>
  <si>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</si>
  <si>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</si>
  <si>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</si>
  <si>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</si>
  <si>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</si>
  <si>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</si>
  <si>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</si>
  <si>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</si>
  <si>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</si>
  <si>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</si>
  <si>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</si>
  <si>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</si>
  <si>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</si>
  <si>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</si>
  <si>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</si>
  <si>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</si>
  <si>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</si>
  <si>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</si>
  <si>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</si>
  <si>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</si>
  <si>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</si>
  <si>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</si>
  <si>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</si>
  <si>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</si>
  <si>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</si>
  <si>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</si>
  <si>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</si>
  <si>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</si>
  <si>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</si>
  <si>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</si>
  <si>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</si>
  <si>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</si>
  <si>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</si>
  <si>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</si>
  <si>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</si>
  <si>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</si>
  <si>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</si>
  <si>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</si>
  <si>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</si>
  <si>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</si>
  <si>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</si>
  <si>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</si>
  <si>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</si>
  <si>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</si>
  <si>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</si>
  <si>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</si>
  <si>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</si>
  <si>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</si>
  <si>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</si>
  <si>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</si>
  <si>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</si>
  <si>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</si>
  <si>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</si>
  <si>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</si>
  <si>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</si>
  <si>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</si>
  <si>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</si>
  <si>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</si>
  <si>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</si>
  <si>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</si>
  <si>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</si>
  <si>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</si>
  <si>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</si>
  <si>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</si>
  <si>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</si>
  <si>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</si>
  <si>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</si>
  <si>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</si>
  <si>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</si>
  <si>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</si>
  <si>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</si>
  <si>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</si>
  <si>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</si>
  <si>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</si>
  <si>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</si>
  <si>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</si>
  <si>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</si>
  <si>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</si>
  <si>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</si>
  <si>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</si>
  <si>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</si>
  <si>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</si>
  <si>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</si>
  <si>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</si>
  <si>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</si>
  <si>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</si>
  <si>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</si>
  <si>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</si>
  <si>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</si>
  <si>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</si>
  <si>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</si>
  <si>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</si>
  <si>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</si>
  <si>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</si>
  <si>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</si>
  <si>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</si>
  <si>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</si>
  <si>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</si>
  <si>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</si>
  <si>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</si>
  <si>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</si>
  <si>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</si>
  <si>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</si>
  <si>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</si>
  <si>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</si>
  <si>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</si>
  <si>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</si>
  <si>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</si>
  <si>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</si>
  <si>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</si>
  <si>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</si>
  <si>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</si>
  <si>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</si>
  <si>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</si>
  <si>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</si>
  <si>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</si>
  <si>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</si>
  <si>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</si>
  <si>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</si>
  <si>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</si>
  <si>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</si>
  <si>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</si>
  <si>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</si>
  <si>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</si>
  <si>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</si>
  <si>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</si>
  <si>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</si>
  <si>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</si>
  <si>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</si>
  <si>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</si>
  <si>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</si>
  <si>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</si>
  <si>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</si>
  <si>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</si>
  <si>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</si>
  <si>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</si>
  <si>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</si>
  <si>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</si>
  <si>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</si>
  <si>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</si>
  <si>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</si>
  <si>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</si>
  <si>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</si>
  <si>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</si>
  <si>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</si>
  <si>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</si>
  <si>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</si>
  <si>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</si>
  <si>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</si>
  <si>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</si>
  <si>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</si>
  <si>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</si>
  <si>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</si>
  <si>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</si>
  <si>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</si>
  <si>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</si>
  <si>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</si>
  <si>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</si>
  <si>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</si>
  <si>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</si>
  <si>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</si>
  <si>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</si>
  <si>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</si>
  <si>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</si>
  <si>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</si>
  <si>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</si>
  <si>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</si>
  <si>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</si>
  <si>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</si>
  <si>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</si>
  <si>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</si>
  <si>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</si>
  <si>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</si>
  <si>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</si>
  <si>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</si>
  <si>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</si>
  <si>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</si>
  <si>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</si>
  <si>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</si>
  <si>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</si>
  <si>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</si>
  <si>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</si>
  <si>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</si>
  <si>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</si>
  <si>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</si>
  <si>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</si>
  <si>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</si>
  <si>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</si>
  <si>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</si>
  <si>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</si>
  <si>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</si>
  <si>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</si>
  <si>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</si>
  <si>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</si>
  <si>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</si>
  <si>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</si>
  <si>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</si>
  <si>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</si>
  <si>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</si>
  <si>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</si>
  <si>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</si>
  <si>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</si>
  <si>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</si>
  <si>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</si>
  <si>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</si>
  <si>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</si>
  <si>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</si>
  <si>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</si>
  <si>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</si>
  <si>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</si>
  <si>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</si>
  <si>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</si>
  <si>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</si>
  <si>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</si>
  <si>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</si>
  <si>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</si>
  <si>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</si>
  <si>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</si>
  <si>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</si>
  <si>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</si>
  <si>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</si>
  <si>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</si>
  <si>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</si>
  <si>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</si>
  <si>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</si>
  <si>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</si>
  <si>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</si>
  <si>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</si>
  <si>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</si>
  <si>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</si>
  <si>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</si>
  <si>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</si>
  <si>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</si>
  <si>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</si>
  <si>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</si>
  <si>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</si>
  <si>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</si>
  <si>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</si>
  <si>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</si>
  <si>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</si>
  <si>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</si>
  <si>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</si>
  <si>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</si>
  <si>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</si>
  <si>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</si>
  <si>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</si>
  <si>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</si>
  <si>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</si>
  <si>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</si>
  <si>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</si>
  <si>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</si>
  <si>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</si>
  <si>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</si>
  <si>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</si>
  <si>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</si>
  <si>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</si>
  <si>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</si>
  <si>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</si>
  <si>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</si>
  <si>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</si>
  <si>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</si>
  <si>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</si>
  <si>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</si>
  <si>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</si>
  <si>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</si>
  <si>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</si>
  <si>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</si>
  <si>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</si>
  <si>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</si>
  <si>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</si>
  <si>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</si>
  <si>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</si>
  <si>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</si>
  <si>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</si>
  <si>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</si>
  <si>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</si>
  <si>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</si>
  <si>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</si>
  <si>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</si>
  <si>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</si>
  <si>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</si>
  <si>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</si>
  <si>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</si>
  <si>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</si>
  <si>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</si>
  <si>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</si>
  <si>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</si>
  <si>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</si>
  <si>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</si>
  <si>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</si>
  <si>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</si>
  <si>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</si>
  <si>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</si>
  <si>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</si>
  <si>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</si>
  <si>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</si>
  <si>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</si>
  <si>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</si>
  <si>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</si>
  <si>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</si>
  <si>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</si>
  <si>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</si>
  <si>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</si>
  <si>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</si>
  <si>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</si>
  <si>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</si>
  <si>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</si>
  <si>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</si>
  <si>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</si>
  <si>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</si>
  <si>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</si>
  <si>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</si>
  <si>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</si>
  <si>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</si>
  <si>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</si>
  <si>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</si>
  <si>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</si>
  <si>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</si>
  <si>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</si>
  <si>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</si>
  <si>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</si>
  <si>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</si>
  <si>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</si>
  <si>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</si>
  <si>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</si>
  <si>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</si>
  <si>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</si>
  <si>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</si>
  <si>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</si>
  <si>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</si>
  <si>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</si>
  <si>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</si>
  <si>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</si>
  <si>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</si>
  <si>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</si>
  <si>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</si>
  <si>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</si>
  <si>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</si>
  <si>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</si>
  <si>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</si>
  <si>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</si>
  <si>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</si>
  <si>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</si>
  <si>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</si>
  <si>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</si>
  <si>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</si>
  <si>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</si>
  <si>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</si>
  <si>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</si>
  <si>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</si>
  <si>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</si>
  <si>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</si>
  <si>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</si>
  <si>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</si>
  <si>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</si>
  <si>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</si>
  <si>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</si>
  <si>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</si>
  <si>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</si>
  <si>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</si>
  <si>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</si>
  <si>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</si>
  <si>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</si>
  <si>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</si>
  <si>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</si>
  <si>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</si>
  <si>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</si>
  <si>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</si>
  <si>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</si>
  <si>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</si>
  <si>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</si>
  <si>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</si>
  <si>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</si>
  <si>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</si>
  <si>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</si>
  <si>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</si>
  <si>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</si>
  <si>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</si>
  <si>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</si>
  <si>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</si>
  <si>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</si>
  <si>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</si>
  <si>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</si>
  <si>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</si>
  <si>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</si>
  <si>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</si>
  <si>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</si>
  <si>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</si>
  <si>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</si>
  <si>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</si>
  <si>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</si>
  <si>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</si>
  <si>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</si>
  <si>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</si>
  <si>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</si>
  <si>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</si>
  <si>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</si>
  <si>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</si>
  <si>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</si>
  <si>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</si>
  <si>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</si>
  <si>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</si>
  <si>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</si>
  <si>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</si>
  <si>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</si>
  <si>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</si>
  <si>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</si>
  <si>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</si>
  <si>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</si>
  <si>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</si>
  <si>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</si>
  <si>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</si>
  <si>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</si>
  <si>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</si>
  <si>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</si>
  <si>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</si>
  <si>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</si>
  <si>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</si>
  <si>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</si>
  <si>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</si>
  <si>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</si>
  <si>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</si>
  <si>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</si>
  <si>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</si>
  <si>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</si>
  <si>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</si>
  <si>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</si>
  <si>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</si>
  <si>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</si>
  <si>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</si>
  <si>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</si>
  <si>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</si>
  <si>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</si>
  <si>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</si>
  <si>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</si>
  <si>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</si>
  <si>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</si>
  <si>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</si>
  <si>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</si>
  <si>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</si>
  <si>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</si>
  <si>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</si>
  <si>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</si>
  <si>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</si>
  <si>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</si>
  <si>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</si>
  <si>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</si>
  <si>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</si>
  <si>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</si>
  <si>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</si>
  <si>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</si>
  <si>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</si>
  <si>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</si>
  <si>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</si>
  <si>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</si>
  <si>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</si>
  <si>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</si>
  <si>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</si>
  <si>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</si>
  <si>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</si>
  <si>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</si>
  <si>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</si>
  <si>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</si>
  <si>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</si>
  <si>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</si>
  <si>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</si>
  <si>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</si>
  <si>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</si>
  <si>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</si>
  <si>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</si>
  <si>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</si>
  <si>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</si>
  <si>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</si>
  <si>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</si>
  <si>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</si>
  <si>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</si>
  <si>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</si>
  <si>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</si>
  <si>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</si>
  <si>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</si>
  <si>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</si>
  <si>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</si>
  <si>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</si>
  <si>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</si>
  <si>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</si>
  <si>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</si>
  <si>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</si>
  <si>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</si>
  <si>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</si>
  <si>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</si>
  <si>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</si>
  <si>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</si>
  <si>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</si>
  <si>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</si>
  <si>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</si>
  <si>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</si>
  <si>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</si>
  <si>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</si>
  <si>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</si>
  <si>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</si>
  <si>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</si>
  <si>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</si>
  <si>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</si>
  <si>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</si>
  <si>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</si>
  <si>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</si>
  <si>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</si>
  <si>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</si>
  <si>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</si>
  <si>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</si>
  <si>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</si>
  <si>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</si>
  <si>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</si>
  <si>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</si>
  <si>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</si>
  <si>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</si>
  <si>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</si>
  <si>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</si>
  <si>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</si>
  <si>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</si>
  <si>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</si>
  <si>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</si>
  <si>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</si>
  <si>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</si>
  <si>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</si>
  <si>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</si>
  <si>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</si>
  <si>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</si>
  <si>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</si>
  <si>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</si>
  <si>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</si>
  <si>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</si>
  <si>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</si>
  <si>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</si>
  <si>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</si>
  <si>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</si>
  <si>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</si>
  <si>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</si>
  <si>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</si>
  <si>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</si>
  <si>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</si>
  <si>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</si>
  <si>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</si>
  <si>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</si>
  <si>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</si>
  <si>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</si>
  <si>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</si>
  <si>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</si>
  <si>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</si>
  <si>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</si>
  <si>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</si>
  <si>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</si>
  <si>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</si>
  <si>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</si>
  <si>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</si>
  <si>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</si>
  <si>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</si>
  <si>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</si>
  <si>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</si>
  <si>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</si>
  <si>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</si>
  <si>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</si>
  <si>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</si>
  <si>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</si>
  <si>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</si>
  <si>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</si>
  <si>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</si>
  <si>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</si>
  <si>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</si>
  <si>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</si>
  <si>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</si>
  <si>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</si>
  <si>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</si>
  <si>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</si>
  <si>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</si>
  <si>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</si>
  <si>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</si>
  <si>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</si>
  <si>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</si>
  <si>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</si>
  <si>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</si>
  <si>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</si>
  <si>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</si>
  <si>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</si>
  <si>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</si>
  <si>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</si>
  <si>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</si>
  <si>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</si>
  <si>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</si>
  <si>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</si>
  <si>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</si>
  <si>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</si>
  <si>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</si>
  <si>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</si>
  <si>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</si>
  <si>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</si>
  <si>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</si>
  <si>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</si>
  <si>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</si>
  <si>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</si>
  <si>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</si>
  <si>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</si>
  <si>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</si>
  <si>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</si>
  <si>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</si>
  <si>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</si>
  <si>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</si>
  <si>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</si>
  <si>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</si>
  <si>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</si>
  <si>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</si>
  <si>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</si>
  <si>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</si>
  <si>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</si>
  <si>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</si>
  <si>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</si>
  <si>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</si>
  <si>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</si>
  <si>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</si>
  <si>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</si>
  <si>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</si>
  <si>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</si>
  <si>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</si>
  <si>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</si>
  <si>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</si>
  <si>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</si>
  <si>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</si>
  <si>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</si>
  <si>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</si>
  <si>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</si>
  <si>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</si>
  <si>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</si>
  <si>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</si>
  <si>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</si>
  <si>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</si>
  <si>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</si>
  <si>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</si>
  <si>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</si>
  <si>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</si>
  <si>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</si>
  <si>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</si>
  <si>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</si>
  <si>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</si>
  <si>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</si>
  <si>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</si>
  <si>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</si>
  <si>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</si>
  <si>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</si>
  <si>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</si>
  <si>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</si>
  <si>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</si>
  <si>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</si>
  <si>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</si>
  <si>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</si>
  <si>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</si>
  <si>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</si>
  <si>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</si>
  <si>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</si>
  <si>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</si>
  <si>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</si>
  <si>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</si>
  <si>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</si>
  <si>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</si>
  <si>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</si>
  <si>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</si>
  <si>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</si>
  <si>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</si>
  <si>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</si>
  <si>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</si>
  <si>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</si>
  <si>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</si>
  <si>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</si>
  <si>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</si>
  <si>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</si>
  <si>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</si>
  <si>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</si>
  <si>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</si>
  <si>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</si>
  <si>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</si>
  <si>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</si>
  <si>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</si>
  <si>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</si>
  <si>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</si>
  <si>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</si>
  <si>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</si>
  <si>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</si>
  <si>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</si>
  <si>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</si>
  <si>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</si>
  <si>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</si>
  <si>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</si>
  <si>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</si>
  <si>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</si>
  <si>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</si>
  <si>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</si>
  <si>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</si>
  <si>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</si>
  <si>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</si>
  <si>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</si>
  <si>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</si>
  <si>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</si>
  <si>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</si>
  <si>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</si>
  <si>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</si>
  <si>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</si>
  <si>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</si>
  <si>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</si>
  <si>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</si>
  <si>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</si>
  <si>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</si>
  <si>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</si>
  <si>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</si>
  <si>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</si>
  <si>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</si>
  <si>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</si>
  <si>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</si>
  <si>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</si>
  <si>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</si>
  <si>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</si>
  <si>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</si>
  <si>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</si>
  <si>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</si>
  <si>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</si>
  <si>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</si>
  <si>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</si>
  <si>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</si>
  <si>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</si>
  <si>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</si>
  <si>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</si>
  <si>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</si>
  <si>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</si>
  <si>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</si>
  <si>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</si>
  <si>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</si>
  <si>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</si>
  <si>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</si>
  <si>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</si>
  <si>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</si>
  <si>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</si>
  <si>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</si>
  <si>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</si>
  <si>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</si>
  <si>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</si>
  <si>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</si>
  <si>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</si>
  <si>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</si>
  <si>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</si>
  <si>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</si>
  <si>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</si>
  <si>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</si>
  <si>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</si>
  <si>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</si>
  <si>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</si>
  <si>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</si>
  <si>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</si>
  <si>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</si>
  <si>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</si>
  <si>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</si>
  <si>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</si>
  <si>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</si>
  <si>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</si>
  <si>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</si>
  <si>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</si>
  <si>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</si>
  <si>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</si>
  <si>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</si>
  <si>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</si>
  <si>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</si>
  <si>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</si>
  <si>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</si>
  <si>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</si>
  <si>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</si>
  <si>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</si>
  <si>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</si>
  <si>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</si>
  <si>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</si>
  <si>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</si>
  <si>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</si>
  <si>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</si>
  <si>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</si>
  <si>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</si>
  <si>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</si>
  <si>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</si>
  <si>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</si>
  <si>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</si>
  <si>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</si>
  <si>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</si>
  <si>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</si>
  <si>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</si>
  <si>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</si>
  <si>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</si>
  <si>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</si>
  <si>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</si>
  <si>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</si>
  <si>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</si>
  <si>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</si>
  <si>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</si>
  <si>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</si>
  <si>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</si>
  <si>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</si>
  <si>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</si>
  <si>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</si>
  <si>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</si>
  <si>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</si>
  <si>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</si>
  <si>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</si>
  <si>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</si>
  <si>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</si>
  <si>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</si>
  <si>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</si>
  <si>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</si>
  <si>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</si>
  <si>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</si>
  <si>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</si>
  <si>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</si>
  <si>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</si>
  <si>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</si>
  <si>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</si>
  <si>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</si>
  <si>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</si>
  <si>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</si>
  <si>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</si>
  <si>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</si>
  <si>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</si>
  <si>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</si>
  <si>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</si>
  <si>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</si>
  <si>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</si>
  <si>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</si>
  <si>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</si>
  <si>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</si>
  <si>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</si>
  <si>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</si>
  <si>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</si>
  <si>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</si>
  <si>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</si>
  <si>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</si>
  <si>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</si>
  <si>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</si>
  <si>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</si>
  <si>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</si>
  <si>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</si>
  <si>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</si>
  <si>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</si>
  <si>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</si>
  <si>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</si>
  <si>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</si>
  <si>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</si>
  <si>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</si>
  <si>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</si>
  <si>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</si>
  <si>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</si>
  <si>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</si>
  <si>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</si>
  <si>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</si>
  <si>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</si>
  <si>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</si>
  <si>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</si>
  <si>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</si>
  <si>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</si>
  <si>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</si>
  <si>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</si>
  <si>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</si>
  <si>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</si>
  <si>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</si>
  <si>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</si>
  <si>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</si>
  <si>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</si>
  <si>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</si>
  <si>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</si>
  <si>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</si>
  <si>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</si>
  <si>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</si>
  <si>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</si>
  <si>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</si>
  <si>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</si>
  <si>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</si>
  <si>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</si>
  <si>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</si>
  <si>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</si>
  <si>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</si>
  <si>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</si>
  <si>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</si>
  <si>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</si>
  <si>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</si>
  <si>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</si>
  <si>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</si>
  <si>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</si>
  <si>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</si>
  <si>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</si>
  <si>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</si>
  <si>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</si>
  <si>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</si>
  <si>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</si>
  <si>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</si>
  <si>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</si>
  <si>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</si>
  <si>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</si>
  <si>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</si>
  <si>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</si>
  <si>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</si>
  <si>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</si>
  <si>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</si>
  <si>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</si>
  <si>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</si>
  <si>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</si>
  <si>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</si>
  <si>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</si>
  <si>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</si>
  <si>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</si>
  <si>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</si>
  <si>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</si>
  <si>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</si>
  <si>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</si>
  <si>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</si>
  <si>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</si>
  <si>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</si>
  <si>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</si>
  <si>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</si>
  <si>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</si>
  <si>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</si>
  <si>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</si>
  <si>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</si>
  <si>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</si>
  <si>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</si>
  <si>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</si>
  <si>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</si>
  <si>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</si>
  <si>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</si>
  <si>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</si>
  <si>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</si>
  <si>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</si>
  <si>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</si>
  <si>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</si>
  <si>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</si>
  <si>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</si>
  <si>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</si>
  <si>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</si>
  <si>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</si>
  <si>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</si>
  <si>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</si>
  <si>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</si>
  <si>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</si>
  <si>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</si>
  <si>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</si>
  <si>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</si>
  <si>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</si>
  <si>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</si>
  <si>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</si>
  <si>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</si>
  <si>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</si>
  <si>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</si>
  <si>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</si>
  <si>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</si>
  <si>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</si>
  <si>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</si>
  <si>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</si>
  <si>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</si>
  <si>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</si>
  <si>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</si>
  <si>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</si>
  <si>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</si>
  <si>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</si>
  <si>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</si>
  <si>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</si>
  <si>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</si>
  <si>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</si>
  <si>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</si>
  <si>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</si>
  <si>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</si>
  <si>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</si>
  <si>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</si>
  <si>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</si>
  <si>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</si>
  <si>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</si>
  <si>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</si>
  <si>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</si>
  <si>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</si>
  <si>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</si>
  <si>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</si>
  <si>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</si>
  <si>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</si>
  <si>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</si>
  <si>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</si>
  <si>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</si>
  <si>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</si>
  <si>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</si>
  <si>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</si>
  <si>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</si>
  <si>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</si>
  <si>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</si>
  <si>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</si>
  <si>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</si>
  <si>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</si>
  <si>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</si>
  <si>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</si>
  <si>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</si>
  <si>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</si>
  <si>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</si>
  <si>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</si>
  <si>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</si>
  <si>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</si>
  <si>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</si>
  <si>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</si>
  <si>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</si>
  <si>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</si>
  <si>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</si>
  <si>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</si>
  <si>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</si>
  <si>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</si>
  <si>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</si>
  <si>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</si>
  <si>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</si>
  <si>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</si>
  <si>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</si>
  <si>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</si>
  <si>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</si>
  <si>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</si>
  <si>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</si>
  <si>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</si>
  <si>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</si>
  <si>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</si>
  <si>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</si>
  <si>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</si>
  <si>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</si>
  <si>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</si>
  <si>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</si>
  <si>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</si>
  <si>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</si>
  <si>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</si>
  <si>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</si>
  <si>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</si>
  <si>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</si>
  <si>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</si>
  <si>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</si>
  <si>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</si>
  <si>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</si>
  <si>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</si>
  <si>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</si>
  <si>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</si>
  <si>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</si>
  <si>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</si>
  <si>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</si>
  <si>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</si>
  <si>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</si>
  <si>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</si>
  <si>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</si>
  <si>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</si>
  <si>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</si>
  <si>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</si>
  <si>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</si>
  <si>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</si>
  <si>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</si>
  <si>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</si>
  <si>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</si>
  <si>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</si>
  <si>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</si>
  <si>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</si>
  <si>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</si>
  <si>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</si>
  <si>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</si>
  <si>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</si>
  <si>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</si>
  <si>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</si>
  <si>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</si>
  <si>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</si>
  <si>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</si>
  <si>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</si>
  <si>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</si>
  <si>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</si>
  <si>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</si>
  <si>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</si>
  <si>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</si>
  <si>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</si>
  <si>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</si>
  <si>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</si>
  <si>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</si>
  <si>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</si>
  <si>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</si>
  <si>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</si>
  <si>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</si>
  <si>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</si>
  <si>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</si>
  <si>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</si>
  <si>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</si>
  <si>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</si>
  <si>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</si>
  <si>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</si>
  <si>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</si>
  <si>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</si>
  <si>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</si>
  <si>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</si>
  <si>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</si>
  <si>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</si>
  <si>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</si>
  <si>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</si>
  <si>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</si>
  <si>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</si>
  <si>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</si>
  <si>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</si>
  <si>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</si>
  <si>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</si>
  <si>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</si>
  <si>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</si>
  <si>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</si>
  <si>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</si>
  <si>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</si>
  <si>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</si>
  <si>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</si>
  <si>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</si>
  <si>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</si>
  <si>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</si>
  <si>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</si>
  <si>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</si>
  <si>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</si>
  <si>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</si>
  <si>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</si>
  <si>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</si>
  <si>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</si>
  <si>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</si>
  <si>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</si>
  <si>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</si>
  <si>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</si>
  <si>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</si>
  <si>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</si>
  <si>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</si>
  <si>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</si>
  <si>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</si>
  <si>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</si>
  <si>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</si>
  <si>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</si>
  <si>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</si>
  <si>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</si>
  <si>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</si>
  <si>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</si>
  <si>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</si>
  <si>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</si>
  <si>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</si>
  <si>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</si>
  <si>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</si>
  <si>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</si>
  <si>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</si>
  <si>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</si>
  <si>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</si>
  <si>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</si>
  <si>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</si>
  <si>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</si>
  <si>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</si>
  <si>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</si>
  <si>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</si>
  <si>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</si>
  <si>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</si>
  <si>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</si>
  <si>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</si>
  <si>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</si>
  <si>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</si>
  <si>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</si>
  <si>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</si>
  <si>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</si>
  <si>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</si>
  <si>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</si>
  <si>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</si>
  <si>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</si>
  <si>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</si>
  <si>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</si>
  <si>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</si>
  <si>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</si>
  <si>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</si>
  <si>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</si>
  <si>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</si>
  <si>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</si>
  <si>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</si>
  <si>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</si>
  <si>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</si>
  <si>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</si>
  <si>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</si>
  <si>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</si>
  <si>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</si>
  <si>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</si>
  <si>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</si>
  <si>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</si>
  <si>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</si>
  <si>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</si>
  <si>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</si>
  <si>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</si>
  <si>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</si>
  <si>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</si>
  <si>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</si>
  <si>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</si>
  <si>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</si>
  <si>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</si>
  <si>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</si>
  <si>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</si>
  <si>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</si>
  <si>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</si>
  <si>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</si>
  <si>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</si>
  <si>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</si>
  <si>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</si>
  <si>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</si>
  <si>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</si>
  <si>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</si>
  <si>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</si>
  <si>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</si>
  <si>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</si>
  <si>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</si>
  <si>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</si>
  <si>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</si>
  <si>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</si>
  <si>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</si>
  <si>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</si>
  <si>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</si>
  <si>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</si>
  <si>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</si>
  <si>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</si>
  <si>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</si>
  <si>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</si>
  <si>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</si>
  <si>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</si>
  <si>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</si>
  <si>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</si>
  <si>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</si>
  <si>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</si>
  <si>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</si>
  <si>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</si>
  <si>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</si>
  <si>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</si>
  <si>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</si>
  <si>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</si>
  <si>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</si>
  <si>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</si>
  <si>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</si>
  <si>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</si>
  <si>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</si>
  <si>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</si>
  <si>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</si>
  <si>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</si>
  <si>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</si>
  <si>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</si>
  <si>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</si>
  <si>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</si>
  <si>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</si>
  <si>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</si>
  <si>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</si>
  <si>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</si>
  <si>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</si>
  <si>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</si>
  <si>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</si>
  <si>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</si>
  <si>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</si>
  <si>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</si>
  <si>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</si>
  <si>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</si>
  <si>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</si>
  <si>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</si>
  <si>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</si>
  <si>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</si>
  <si>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</si>
  <si>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</si>
  <si>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</si>
  <si>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</si>
  <si>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</si>
  <si>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</si>
  <si>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</si>
  <si>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</si>
  <si>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</si>
  <si>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</si>
  <si>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</si>
  <si>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</si>
  <si>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</si>
  <si>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</si>
  <si>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</si>
  <si>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</si>
  <si>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</si>
  <si>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</si>
  <si>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</si>
  <si>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</si>
  <si>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</si>
  <si>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</si>
  <si>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</si>
  <si>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</si>
  <si>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</si>
  <si>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</si>
  <si>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</si>
  <si>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</si>
  <si>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</si>
  <si>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</si>
  <si>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</si>
  <si>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</si>
  <si>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</si>
  <si>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</si>
  <si>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</si>
  <si>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</si>
  <si>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</si>
  <si>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</si>
  <si>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</si>
  <si>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</si>
  <si>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</si>
  <si>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</si>
  <si>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</si>
  <si>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</si>
  <si>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</si>
  <si>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</si>
  <si>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</si>
  <si>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</si>
  <si>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</si>
  <si>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</si>
  <si>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</si>
  <si>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</si>
  <si>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</si>
  <si>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</si>
  <si>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</si>
  <si>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</si>
  <si>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</si>
  <si>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</si>
  <si>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</si>
  <si>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</si>
  <si>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</si>
  <si>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</si>
  <si>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</si>
  <si>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</si>
  <si>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</si>
  <si>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</si>
  <si>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</si>
  <si>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</si>
  <si>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</si>
  <si>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</si>
  <si>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</si>
  <si>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</si>
  <si>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</si>
  <si>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</si>
  <si>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</si>
  <si>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</si>
  <si>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</si>
  <si>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</si>
  <si>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</si>
  <si>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</si>
  <si>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</si>
  <si>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</si>
  <si>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</si>
  <si>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</si>
  <si>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</si>
  <si>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</si>
  <si>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</si>
  <si>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</si>
  <si>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</si>
  <si>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</si>
  <si>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</si>
  <si>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</si>
  <si>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</si>
  <si>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</si>
  <si>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</si>
  <si>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</si>
  <si>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</si>
  <si>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</si>
  <si>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</si>
  <si>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</si>
  <si>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</si>
  <si>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</si>
  <si>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</si>
  <si>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</si>
  <si>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</si>
  <si>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</si>
  <si>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</si>
  <si>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</si>
  <si>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</si>
  <si>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</si>
  <si>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</si>
  <si>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</si>
  <si>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</si>
  <si>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</si>
  <si>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</si>
  <si>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</si>
  <si>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</si>
  <si>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</si>
  <si>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</si>
  <si>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</si>
  <si>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</si>
  <si>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</si>
  <si>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</si>
  <si>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</si>
  <si>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</si>
  <si>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</si>
  <si>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</si>
  <si>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</si>
  <si>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</si>
  <si>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</si>
  <si>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</si>
  <si>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</si>
  <si>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</si>
  <si>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</si>
  <si>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</si>
  <si>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</si>
  <si>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</si>
  <si>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</si>
  <si>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</si>
  <si>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</si>
  <si>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</si>
  <si>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</si>
  <si>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</si>
  <si>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</si>
  <si>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</si>
  <si>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</si>
  <si>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</si>
  <si>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</si>
  <si>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</si>
  <si>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</si>
  <si>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</si>
  <si>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</si>
  <si>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</si>
  <si>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</si>
  <si>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</si>
  <si>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</si>
  <si>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</si>
  <si>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</si>
  <si>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</si>
  <si>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</si>
  <si>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</si>
  <si>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</si>
  <si>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</si>
  <si>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</si>
  <si>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</si>
  <si>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</si>
  <si>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</si>
  <si>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</si>
  <si>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</si>
  <si>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</si>
  <si>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</si>
  <si>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</si>
  <si>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</si>
  <si>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</si>
  <si>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</si>
  <si>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</si>
  <si>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</si>
  <si>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</si>
  <si>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</si>
  <si>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</si>
  <si>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</si>
  <si>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</si>
  <si>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</si>
  <si>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</si>
  <si>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</si>
  <si>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</si>
  <si>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</si>
  <si>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</si>
  <si>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</si>
  <si>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</si>
  <si>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</si>
  <si>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</si>
  <si>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</si>
  <si>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</si>
  <si>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</si>
  <si>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</si>
  <si>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</si>
  <si>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</si>
  <si>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</si>
  <si>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</si>
  <si>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</si>
  <si>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</si>
  <si>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</si>
  <si>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</si>
  <si>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</si>
  <si>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</si>
  <si>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</si>
  <si>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</si>
  <si>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</si>
  <si>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</si>
  <si>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</si>
  <si>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</si>
  <si>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</si>
  <si>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</si>
  <si>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</si>
  <si>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</si>
  <si>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</si>
  <si>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</si>
  <si>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</si>
  <si>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</si>
  <si>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</si>
  <si>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</si>
  <si>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</si>
  <si>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</si>
  <si>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</si>
  <si>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</si>
  <si>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</si>
  <si>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</si>
  <si>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</si>
  <si>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</si>
  <si>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</si>
  <si>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</si>
  <si>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</si>
  <si>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</si>
  <si>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</si>
  <si>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</si>
  <si>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</si>
  <si>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</si>
  <si>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</si>
  <si>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</si>
  <si>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</si>
  <si>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</si>
  <si>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</si>
  <si>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</si>
  <si>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</si>
  <si>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</si>
  <si>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</si>
  <si>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</si>
  <si>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</si>
  <si>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</si>
  <si>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</si>
  <si>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</si>
  <si>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</si>
  <si>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</si>
  <si>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</si>
  <si>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</si>
  <si>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</si>
  <si>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</si>
  <si>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</si>
  <si>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</si>
  <si>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</si>
  <si>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</si>
  <si>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</si>
  <si>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</si>
  <si>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</si>
  <si>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</si>
  <si>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</si>
  <si>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</si>
  <si>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</si>
  <si>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</si>
  <si>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</si>
  <si>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</si>
  <si>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</si>
  <si>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</si>
  <si>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</si>
  <si>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</si>
  <si>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</si>
  <si>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</si>
  <si>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</si>
  <si>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</si>
  <si>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</si>
  <si>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</si>
  <si>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</si>
  <si>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</si>
  <si>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</si>
  <si>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</si>
  <si>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</si>
  <si>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</si>
  <si>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</si>
  <si>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</si>
  <si>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</si>
  <si>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</si>
  <si>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</si>
  <si>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</si>
  <si>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</si>
  <si>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</si>
  <si>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</si>
  <si>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</si>
  <si>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</si>
  <si>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</si>
  <si>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</si>
  <si>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</si>
  <si>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</si>
  <si>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</si>
  <si>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</si>
  <si>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</si>
  <si>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</si>
  <si>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</si>
  <si>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</si>
  <si>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</si>
  <si>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</si>
  <si>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</si>
  <si>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</si>
  <si>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</si>
  <si>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</si>
  <si>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</si>
  <si>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</si>
  <si>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</si>
  <si>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</si>
  <si>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</si>
  <si>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</si>
  <si>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</si>
  <si>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</si>
  <si>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</si>
  <si>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</si>
  <si>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</si>
  <si>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</si>
  <si>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</si>
  <si>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</si>
  <si>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</si>
  <si>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</si>
  <si>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</si>
  <si>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</si>
  <si>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</si>
  <si>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</si>
  <si>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</si>
  <si>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</si>
  <si>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</si>
  <si>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</si>
  <si>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</si>
  <si>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</si>
  <si>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</si>
  <si>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</si>
  <si>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</si>
  <si>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</si>
  <si>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</si>
  <si>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</si>
  <si>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</si>
  <si>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</si>
  <si>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</si>
  <si>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</si>
  <si>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</si>
  <si>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</si>
  <si>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</si>
  <si>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</si>
  <si>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</si>
  <si>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</si>
  <si>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</si>
  <si>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</si>
  <si>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</si>
  <si>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</si>
  <si>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</si>
  <si>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</si>
  <si>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</si>
  <si>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</si>
  <si>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</si>
  <si>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</si>
  <si>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</si>
  <si>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</si>
  <si>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</si>
  <si>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</si>
  <si>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</si>
  <si>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</si>
  <si>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</si>
  <si>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</si>
  <si>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</si>
  <si>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</si>
  <si>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</si>
  <si>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</si>
  <si>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</si>
  <si>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</si>
  <si>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</si>
  <si>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</si>
  <si>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</si>
  <si>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</si>
  <si>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</si>
  <si>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</si>
  <si>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</si>
  <si>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</si>
  <si>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</si>
  <si>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</si>
  <si>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</si>
  <si>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</si>
  <si>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</si>
  <si>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</si>
  <si>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</si>
  <si>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</si>
  <si>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</si>
  <si>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</si>
  <si>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</si>
  <si>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</si>
  <si>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</si>
  <si>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</si>
  <si>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</si>
  <si>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</si>
  <si>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</si>
  <si>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</si>
  <si>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</si>
  <si>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</si>
  <si>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</si>
  <si>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</si>
  <si>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</si>
  <si>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</si>
  <si>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</si>
  <si>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</si>
  <si>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</si>
  <si>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</si>
  <si>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</si>
  <si>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</si>
  <si>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</si>
  <si>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</si>
  <si>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</si>
  <si>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</si>
  <si>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</si>
  <si>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</si>
  <si>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</si>
  <si>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</si>
  <si>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</si>
  <si>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</si>
  <si>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</si>
  <si>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</si>
  <si>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</si>
  <si>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</si>
  <si>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</si>
  <si>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</si>
  <si>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</si>
  <si>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</si>
  <si>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</si>
  <si>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</si>
  <si>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</si>
  <si>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</si>
  <si>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</si>
  <si>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</si>
  <si>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</si>
  <si>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</si>
  <si>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</si>
  <si>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</si>
  <si>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</si>
  <si>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</si>
  <si>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</si>
  <si>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</si>
  <si>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</si>
  <si>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</si>
  <si>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</si>
  <si>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</si>
  <si>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</si>
  <si>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</si>
  <si>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</si>
  <si>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</si>
  <si>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</si>
  <si>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</si>
  <si>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</si>
  <si>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</si>
  <si>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</si>
  <si>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</si>
  <si>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</si>
  <si>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</si>
  <si>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</si>
  <si>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</si>
  <si>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</si>
  <si>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</si>
  <si>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</si>
  <si>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</si>
  <si>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</si>
  <si>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</si>
  <si>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</si>
  <si>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</si>
  <si>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</si>
  <si>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</si>
  <si>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</si>
  <si>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</si>
  <si>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</si>
  <si>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</si>
  <si>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</si>
  <si>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</si>
  <si>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</si>
  <si>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</si>
  <si>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</si>
  <si>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</si>
  <si>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</si>
  <si>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</si>
  <si>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</si>
  <si>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</si>
  <si>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</si>
  <si>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</si>
  <si>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</si>
  <si>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</si>
  <si>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</si>
  <si>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</si>
  <si>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</si>
  <si>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</si>
  <si>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</si>
  <si>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</si>
  <si>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</si>
  <si>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</si>
  <si>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</si>
  <si>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</si>
  <si>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</si>
  <si>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</si>
  <si>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</si>
  <si>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</si>
  <si>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</si>
  <si>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</si>
  <si>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</si>
  <si>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</si>
  <si>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</si>
  <si>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</si>
  <si>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</si>
  <si>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</si>
  <si>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</si>
  <si>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</si>
  <si>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</si>
  <si>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</si>
  <si>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</si>
  <si>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</si>
  <si>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</si>
  <si>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</si>
  <si>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</si>
  <si>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</si>
  <si>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</si>
  <si>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</si>
  <si>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</si>
  <si>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</si>
  <si>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</si>
  <si>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</si>
  <si>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</si>
  <si>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</si>
  <si>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</si>
  <si>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</si>
  <si>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</si>
  <si>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</si>
  <si>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</si>
  <si>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</si>
  <si>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</si>
  <si>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</si>
  <si>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</si>
  <si>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</si>
  <si>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</si>
  <si>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</si>
  <si>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</si>
  <si>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</si>
  <si>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</si>
  <si>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</si>
  <si>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</si>
  <si>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</si>
  <si>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</si>
  <si>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</si>
  <si>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</si>
  <si>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</si>
  <si>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</si>
  <si>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</si>
  <si>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</si>
  <si>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</si>
  <si>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</si>
  <si>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</si>
  <si>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</si>
  <si>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</si>
  <si>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</si>
  <si>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</si>
  <si>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</si>
  <si>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</si>
  <si>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</si>
  <si>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</si>
  <si>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</si>
  <si>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</si>
  <si>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</si>
  <si>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</si>
  <si>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</si>
  <si>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</si>
  <si>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</si>
  <si>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</si>
  <si>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</si>
  <si>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</si>
  <si>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</si>
  <si>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</si>
  <si>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</si>
  <si>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</si>
  <si>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</si>
  <si>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</si>
  <si>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</si>
  <si>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</si>
  <si>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</si>
  <si>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</si>
  <si>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</si>
  <si>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</si>
  <si>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</si>
  <si>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</si>
  <si>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</si>
  <si>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</si>
  <si>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</si>
  <si>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</si>
  <si>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</si>
  <si>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</si>
  <si>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</si>
  <si>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</si>
  <si>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</si>
  <si>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</si>
  <si>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</si>
  <si>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</si>
  <si>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</si>
  <si>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</si>
  <si>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</si>
  <si>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</si>
  <si>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</si>
  <si>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</si>
  <si>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</si>
  <si>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</si>
  <si>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</si>
  <si>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</si>
  <si>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</si>
  <si>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</si>
  <si>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</si>
  <si>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</si>
  <si>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</si>
  <si>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</si>
  <si>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</si>
  <si>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</si>
  <si>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</si>
  <si>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</si>
  <si>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</si>
  <si>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</si>
  <si>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</si>
  <si>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</si>
  <si>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</si>
  <si>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</si>
  <si>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</si>
  <si>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</si>
  <si>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</si>
  <si>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</si>
  <si>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</si>
  <si>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</si>
  <si>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</si>
  <si>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</si>
  <si>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</si>
  <si>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</si>
  <si>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</si>
  <si>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</si>
  <si>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</si>
  <si>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</si>
  <si>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</si>
  <si>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</si>
  <si>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</si>
  <si>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</si>
  <si>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</si>
  <si>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</si>
  <si>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</si>
  <si>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</si>
  <si>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</si>
  <si>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</si>
  <si>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</si>
  <si>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</si>
  <si>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</si>
  <si>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</si>
  <si>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</si>
  <si>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</si>
  <si>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</si>
  <si>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</si>
  <si>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</si>
  <si>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</si>
  <si>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</si>
  <si>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</si>
  <si>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</si>
  <si>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</si>
  <si>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</si>
  <si>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</si>
  <si>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</si>
  <si>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</si>
  <si>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</si>
  <si>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</si>
  <si>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</si>
  <si>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</si>
  <si>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</si>
  <si>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</si>
  <si>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</si>
  <si>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</si>
  <si>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</si>
  <si>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</si>
  <si>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</si>
  <si>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</si>
  <si>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</si>
  <si>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</si>
  <si>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</si>
  <si>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</si>
  <si>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</si>
  <si>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</si>
  <si>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</si>
  <si>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</si>
  <si>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</si>
  <si>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</si>
  <si>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</si>
  <si>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</si>
  <si>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</si>
  <si>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</si>
  <si>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</si>
  <si>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</si>
  <si>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</si>
  <si>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</si>
  <si>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</si>
  <si>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</si>
  <si>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</si>
  <si>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</si>
  <si>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</si>
  <si>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</si>
  <si>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</si>
  <si>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</si>
  <si>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</si>
  <si>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</si>
  <si>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</si>
  <si>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</si>
  <si>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</si>
  <si>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</si>
  <si>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</si>
  <si>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</si>
  <si>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</si>
  <si>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</si>
  <si>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</si>
  <si>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</si>
  <si>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</si>
  <si>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</si>
  <si>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</si>
  <si>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</si>
  <si>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</si>
  <si>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</si>
  <si>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</si>
  <si>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</si>
  <si>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</si>
  <si>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</si>
  <si>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</si>
  <si>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</si>
  <si>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</si>
  <si>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</si>
  <si>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</si>
  <si>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</si>
  <si>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</si>
  <si>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</si>
  <si>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</si>
  <si>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</si>
  <si>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</si>
  <si>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</si>
  <si>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</si>
  <si>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</si>
  <si>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</si>
  <si>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</si>
  <si>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</si>
  <si>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</si>
  <si>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</si>
  <si>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</si>
  <si>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</si>
  <si>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</si>
  <si>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</si>
  <si>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</si>
  <si>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</si>
  <si>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</si>
  <si>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</si>
  <si>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</si>
  <si>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</si>
  <si>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</si>
  <si>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</si>
  <si>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</si>
  <si>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</si>
  <si>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</si>
  <si>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</si>
  <si>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</si>
  <si>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</si>
  <si>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</si>
  <si>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</si>
  <si>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</si>
  <si>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</si>
  <si>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</si>
  <si>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</si>
  <si>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</si>
  <si>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</si>
  <si>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</si>
  <si>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</si>
  <si>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</si>
  <si>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</si>
  <si>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</si>
  <si>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</si>
  <si>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</si>
  <si>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</si>
  <si>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</si>
  <si>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</si>
  <si>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</si>
  <si>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</si>
  <si>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</si>
  <si>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</si>
  <si>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</si>
  <si>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</si>
  <si>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</si>
  <si>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</si>
  <si>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</si>
  <si>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</si>
  <si>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</si>
  <si>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</si>
  <si>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</si>
  <si>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</si>
  <si>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</si>
  <si>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</si>
  <si>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</si>
  <si>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</si>
  <si>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</si>
  <si>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</si>
  <si>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</si>
  <si>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</si>
  <si>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</si>
  <si>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</si>
  <si>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</si>
  <si>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</si>
  <si>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</si>
  <si>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</si>
  <si>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</si>
  <si>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</si>
  <si>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</si>
  <si>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</si>
  <si>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</si>
  <si>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</si>
  <si>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</si>
  <si>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</si>
  <si>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</si>
  <si>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</si>
  <si>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</si>
  <si>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</si>
  <si>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</si>
  <si>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</si>
  <si>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</si>
  <si>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</si>
  <si>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</si>
  <si>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</si>
  <si>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</si>
  <si>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</si>
  <si>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</si>
  <si>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</si>
  <si>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</si>
  <si>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</si>
  <si>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</si>
  <si>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</si>
  <si>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</si>
  <si>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</si>
  <si>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</si>
  <si>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</si>
  <si>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</si>
  <si>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</si>
  <si>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</si>
  <si>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</si>
  <si>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</si>
  <si>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</si>
  <si>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</si>
  <si>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</si>
  <si>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</si>
  <si>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</si>
  <si>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</si>
  <si>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</si>
  <si>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</si>
  <si>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</si>
  <si>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</si>
  <si>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</si>
  <si>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</si>
  <si>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</si>
  <si>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</si>
  <si>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</si>
  <si>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</si>
  <si>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</si>
  <si>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</si>
  <si>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</si>
  <si>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</si>
  <si>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</si>
  <si>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</si>
  <si>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</si>
  <si>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</si>
  <si>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</si>
  <si>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</si>
  <si>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</si>
  <si>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</si>
  <si>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</si>
  <si>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</si>
  <si>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</si>
  <si>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</si>
  <si>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</si>
  <si>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</si>
  <si>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</si>
  <si>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</si>
  <si>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</si>
  <si>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</si>
  <si>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</si>
  <si>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</si>
  <si>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</si>
  <si>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</si>
  <si>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</si>
  <si>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</si>
  <si>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</si>
  <si>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</si>
  <si>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</si>
  <si>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</si>
  <si>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</si>
  <si>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</si>
  <si>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</si>
  <si>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</si>
  <si>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</si>
  <si>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</si>
  <si>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</si>
  <si>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</si>
  <si>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</si>
  <si>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</si>
  <si>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</si>
  <si>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</si>
  <si>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</si>
  <si>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</si>
  <si>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</si>
  <si>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</si>
  <si>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</si>
  <si>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</si>
  <si>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</si>
  <si>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</si>
  <si>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</si>
  <si>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</si>
  <si>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</si>
  <si>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</si>
  <si>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</si>
  <si>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</si>
  <si>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</si>
  <si>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</si>
  <si>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</si>
  <si>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</si>
  <si>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</si>
  <si>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</si>
  <si>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</si>
  <si>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</si>
  <si>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</si>
  <si>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</si>
  <si>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</si>
  <si>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</si>
  <si>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</si>
  <si>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</si>
  <si>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</si>
  <si>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</si>
  <si>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</si>
  <si>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</si>
  <si>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</si>
  <si>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</si>
  <si>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</si>
  <si>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</si>
  <si>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</si>
  <si>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</si>
  <si>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</si>
  <si>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</si>
  <si>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</si>
  <si>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</si>
  <si>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</si>
  <si>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</si>
  <si>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</si>
  <si>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</si>
  <si>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</si>
  <si>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</si>
  <si>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</si>
  <si>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</si>
  <si>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</si>
  <si>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</si>
  <si>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</si>
  <si>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</si>
  <si>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</si>
  <si>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</si>
  <si>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</si>
  <si>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</si>
  <si>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</si>
  <si>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</si>
  <si>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</si>
  <si>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</si>
  <si>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</si>
  <si>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</si>
  <si>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</si>
  <si>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</si>
  <si>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</si>
  <si>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</si>
  <si>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</si>
  <si>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</si>
  <si>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</si>
  <si>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</si>
  <si>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</si>
  <si>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</si>
  <si>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</si>
  <si>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</si>
  <si>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</si>
  <si>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</si>
  <si>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</si>
  <si>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</si>
  <si>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</si>
  <si>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</si>
  <si>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</si>
  <si>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</si>
  <si>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</si>
  <si>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</si>
  <si>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</si>
  <si>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</si>
  <si>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</si>
  <si>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</si>
  <si>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</si>
  <si>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</si>
  <si>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</si>
  <si>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</si>
  <si>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</si>
  <si>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</si>
  <si>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</si>
  <si>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</si>
  <si>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</si>
  <si>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</si>
  <si>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</si>
  <si>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</si>
  <si>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</si>
  <si>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</si>
  <si>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</si>
  <si>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</si>
  <si>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</si>
  <si>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</si>
  <si>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</si>
  <si>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</si>
  <si>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</si>
  <si>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</si>
  <si>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</si>
  <si>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</si>
  <si>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</si>
  <si>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</si>
  <si>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</si>
  <si>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</si>
  <si>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</si>
  <si>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</si>
  <si>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</si>
  <si>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</si>
  <si>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</si>
  <si>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</si>
  <si>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</si>
  <si>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</si>
  <si>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</si>
  <si>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</si>
  <si>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</si>
  <si>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</si>
  <si>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</si>
  <si>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</si>
  <si>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</si>
  <si>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</si>
  <si>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</si>
  <si>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</si>
  <si>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</si>
  <si>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</si>
  <si>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</si>
  <si>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</si>
  <si>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</si>
  <si>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</si>
  <si>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</si>
  <si>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</si>
  <si>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</si>
  <si>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</si>
  <si>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</si>
  <si>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</si>
  <si>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</si>
  <si>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</si>
  <si>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</si>
  <si>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</si>
  <si>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</si>
  <si>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</si>
  <si>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</si>
  <si>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</si>
  <si>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</si>
  <si>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</si>
  <si>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</si>
  <si>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</si>
  <si>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</si>
  <si>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</si>
  <si>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</si>
  <si>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</si>
  <si>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</si>
  <si>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</si>
  <si>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</si>
  <si>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</si>
  <si>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</si>
  <si>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</si>
  <si>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</si>
  <si>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</si>
  <si>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</si>
  <si>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</si>
  <si>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</si>
  <si>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</si>
  <si>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</si>
  <si>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</si>
  <si>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</si>
  <si>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</si>
  <si>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</si>
  <si>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</si>
  <si>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</si>
  <si>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</si>
  <si>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</si>
  <si>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</si>
  <si>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</si>
  <si>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</si>
  <si>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</si>
  <si>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</si>
  <si>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</si>
  <si>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</si>
  <si>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</si>
  <si>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</si>
  <si>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</si>
  <si>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</si>
  <si>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</si>
  <si>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</si>
  <si>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</si>
  <si>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</si>
  <si>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</si>
  <si>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</si>
  <si>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</si>
  <si>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</si>
  <si>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</si>
  <si>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</si>
  <si>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</si>
  <si>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</si>
  <si>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</si>
  <si>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</si>
  <si>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</si>
  <si>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</si>
  <si>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</si>
  <si>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</si>
  <si>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</si>
  <si>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</si>
  <si>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</si>
  <si>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</si>
  <si>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</si>
  <si>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</si>
  <si>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</si>
  <si>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</si>
  <si>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</si>
  <si>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</si>
  <si>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</si>
  <si>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</si>
  <si>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</si>
  <si>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</si>
  <si>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</si>
  <si>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</si>
  <si>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</si>
  <si>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</si>
  <si>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</si>
  <si>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</si>
  <si>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</si>
  <si>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</si>
  <si>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</si>
  <si>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</si>
  <si>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</si>
  <si>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</si>
  <si>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</si>
  <si>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</si>
  <si>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</si>
  <si>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</si>
  <si>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</si>
  <si>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</si>
  <si>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</si>
  <si>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</si>
  <si>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</si>
  <si>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</si>
  <si>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</si>
  <si>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</si>
  <si>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</si>
  <si>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</si>
  <si>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</si>
  <si>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</si>
  <si>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</si>
  <si>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</si>
  <si>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</si>
  <si>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</si>
  <si>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</si>
  <si>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</si>
  <si>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</si>
  <si>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</si>
  <si>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</si>
  <si>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</si>
  <si>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</si>
  <si>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</si>
  <si>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</si>
  <si>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</si>
  <si>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</si>
  <si>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</si>
  <si>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</si>
  <si>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</si>
  <si>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</si>
  <si>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</si>
  <si>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</si>
  <si>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</si>
  <si>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</si>
  <si>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</si>
  <si>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</si>
  <si>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</si>
  <si>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</si>
  <si>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</si>
  <si>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</si>
  <si>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</si>
  <si>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</si>
  <si>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</si>
  <si>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</si>
  <si>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</si>
  <si>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</si>
  <si>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</si>
  <si>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</si>
  <si>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</si>
  <si>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</si>
  <si>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</si>
  <si>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</si>
  <si>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</si>
  <si>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</si>
  <si>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</si>
  <si>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</si>
  <si>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</si>
  <si>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</si>
  <si>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</si>
  <si>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</si>
  <si>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</si>
  <si>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</si>
  <si>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</si>
  <si>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</si>
  <si>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</si>
  <si>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</si>
  <si>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</si>
  <si>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</si>
  <si>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</si>
  <si>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</si>
  <si>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</si>
  <si>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</si>
  <si>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</si>
  <si>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</si>
  <si>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</si>
  <si>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</si>
  <si>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</si>
  <si>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</si>
  <si>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</si>
  <si>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</si>
  <si>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</si>
  <si>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</si>
  <si>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</si>
  <si>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</si>
  <si>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</si>
  <si>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</si>
  <si>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</si>
  <si>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</si>
  <si>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</si>
  <si>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</si>
  <si>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</si>
  <si>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</si>
  <si>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</si>
  <si>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</si>
  <si>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</si>
  <si>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</si>
  <si>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</si>
  <si>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</si>
  <si>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</si>
  <si>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</si>
  <si>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</si>
  <si>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</si>
  <si>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</si>
  <si>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</si>
  <si>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</si>
  <si>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</si>
  <si>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</si>
  <si>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</si>
  <si>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</si>
  <si>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</si>
  <si>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</si>
  <si>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</si>
  <si>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</si>
  <si>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</si>
  <si>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</si>
  <si>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</si>
  <si>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</si>
  <si>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</si>
  <si>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</si>
  <si>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</si>
  <si>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</si>
  <si>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</si>
  <si>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</si>
  <si>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</si>
  <si>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</si>
  <si>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</si>
  <si>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</si>
  <si>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</si>
  <si>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</si>
  <si>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</si>
  <si>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</si>
  <si>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</si>
  <si>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</si>
  <si>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</si>
  <si>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</si>
  <si>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</si>
  <si>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</si>
  <si>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</si>
  <si>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</si>
  <si>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</si>
  <si>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</si>
  <si>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</si>
  <si>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</si>
  <si>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</si>
  <si>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</si>
  <si>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</si>
  <si>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</si>
  <si>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</si>
  <si>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</si>
  <si>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</si>
  <si>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</si>
  <si>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</si>
  <si>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</si>
  <si>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</si>
  <si>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</si>
  <si>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</si>
  <si>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</si>
  <si>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</si>
  <si>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</si>
  <si>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</si>
  <si>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</si>
  <si>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</si>
  <si>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</si>
  <si>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</si>
  <si>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</si>
  <si>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</si>
  <si>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</si>
  <si>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</si>
  <si>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</si>
  <si>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</si>
  <si>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</si>
  <si>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</si>
  <si>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</si>
  <si>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</si>
  <si>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</si>
  <si>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</si>
  <si>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</si>
  <si>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</si>
  <si>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</si>
  <si>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</si>
  <si>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</si>
  <si>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</si>
  <si>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</si>
  <si>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</si>
  <si>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</si>
  <si>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</si>
  <si>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</si>
  <si>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</si>
  <si>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</si>
  <si>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</si>
  <si>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</si>
  <si>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</si>
  <si>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</si>
  <si>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</si>
  <si>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</si>
  <si>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</si>
  <si>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</si>
  <si>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</si>
  <si>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</si>
  <si>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</si>
  <si>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</si>
  <si>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</si>
  <si>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</si>
  <si>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</si>
  <si>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</si>
  <si>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</si>
  <si>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</si>
  <si>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</si>
  <si>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</si>
  <si>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</si>
  <si>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</si>
  <si>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</si>
  <si>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</si>
  <si>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</si>
  <si>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</si>
  <si>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</si>
  <si>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</si>
  <si>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</si>
  <si>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</si>
  <si>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</si>
  <si>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</si>
  <si>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</si>
  <si>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</si>
  <si>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</si>
  <si>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</si>
  <si>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</si>
  <si>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</si>
  <si>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</si>
  <si>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</si>
  <si>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</si>
  <si>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</si>
  <si>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</si>
  <si>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</si>
  <si>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</si>
  <si>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</si>
  <si>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</si>
  <si>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</si>
  <si>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</si>
  <si>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</si>
  <si>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</si>
  <si>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</si>
  <si>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</si>
  <si>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</si>
  <si>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</si>
  <si>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</si>
  <si>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</si>
  <si>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</si>
  <si>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</si>
  <si>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</si>
  <si>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</si>
  <si>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</si>
  <si>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</si>
  <si>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</si>
  <si>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</si>
  <si>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</si>
  <si>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</si>
  <si>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</si>
  <si>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</si>
  <si>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</si>
  <si>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</si>
  <si>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</si>
  <si>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</si>
  <si>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</si>
  <si>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</si>
  <si>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</si>
  <si>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</si>
  <si>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</si>
  <si>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</si>
  <si>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</si>
  <si>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</si>
  <si>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</si>
  <si>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</si>
  <si>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</si>
  <si>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</si>
  <si>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</si>
  <si>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</si>
  <si>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</si>
  <si>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</si>
  <si>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</si>
  <si>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</si>
  <si>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</si>
  <si>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</si>
  <si>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</si>
  <si>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</si>
  <si>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</si>
  <si>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</si>
  <si>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</si>
  <si>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</si>
  <si>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</si>
  <si>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</si>
  <si>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</si>
  <si>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</si>
  <si>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</si>
  <si>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</si>
  <si>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</si>
  <si>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</si>
  <si>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</si>
  <si>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</si>
  <si>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</si>
  <si>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</si>
  <si>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</si>
  <si>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</si>
  <si>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</si>
  <si>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</si>
  <si>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</si>
  <si>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</si>
  <si>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</si>
  <si>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</si>
  <si>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</si>
  <si>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</si>
  <si>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</si>
  <si>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</si>
  <si>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</si>
  <si>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</si>
  <si>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</si>
  <si>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</si>
  <si>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</si>
  <si>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</si>
  <si>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</si>
  <si>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</si>
  <si>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</si>
  <si>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</si>
  <si>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</si>
  <si>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</si>
  <si>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</si>
  <si>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</si>
  <si>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</si>
  <si>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</si>
  <si>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</si>
  <si>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</si>
  <si>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</si>
  <si>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</si>
  <si>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</si>
  <si>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</si>
  <si>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</si>
  <si>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</si>
  <si>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</si>
  <si>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</si>
  <si>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</si>
  <si>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</si>
  <si>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</si>
  <si>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</si>
  <si>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</si>
  <si>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</si>
  <si>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</si>
  <si>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</si>
  <si>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</si>
  <si>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</si>
  <si>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</si>
  <si>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</si>
  <si>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</si>
  <si>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</si>
  <si>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</si>
  <si>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</si>
  <si>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</si>
  <si>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</si>
  <si>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</si>
  <si>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</si>
  <si>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</si>
  <si>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</si>
  <si>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</si>
  <si>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</si>
  <si>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</si>
  <si>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</si>
  <si>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</si>
  <si>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</si>
  <si>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</si>
  <si>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</si>
  <si>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</si>
  <si>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</si>
  <si>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</si>
  <si>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</si>
  <si>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</si>
  <si>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</si>
  <si>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</si>
  <si>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</si>
  <si>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</si>
  <si>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</si>
  <si>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</si>
  <si>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</si>
  <si>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</si>
  <si>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</si>
  <si>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</si>
  <si>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</si>
  <si>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</si>
  <si>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</si>
  <si>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</si>
  <si>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</si>
  <si>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</si>
  <si>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</si>
  <si>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</si>
  <si>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</si>
  <si>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</si>
  <si>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</si>
  <si>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</si>
  <si>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</si>
  <si>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</si>
  <si>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</si>
  <si>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</si>
  <si>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</si>
  <si>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</si>
  <si>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</si>
  <si>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</si>
  <si>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</si>
  <si>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</si>
  <si>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</si>
  <si>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</si>
  <si>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</si>
  <si>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</si>
  <si>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</si>
  <si>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</si>
  <si>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</si>
  <si>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</si>
  <si>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</si>
  <si>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</si>
  <si>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</si>
  <si>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</si>
  <si>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</si>
  <si>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</si>
  <si>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</si>
  <si>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</si>
  <si>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</si>
  <si>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</si>
  <si>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</si>
  <si>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</si>
  <si>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</si>
  <si>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</si>
  <si>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</si>
  <si>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</si>
  <si>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</si>
  <si>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</si>
  <si>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</si>
  <si>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</si>
  <si>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</si>
  <si>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</si>
  <si>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</si>
  <si>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</si>
  <si>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</si>
  <si>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</si>
  <si>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</si>
  <si>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</si>
  <si>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</si>
  <si>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</si>
  <si>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</si>
  <si>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</si>
  <si>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</si>
  <si>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</si>
  <si>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</si>
  <si>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</si>
  <si>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</si>
  <si>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</si>
  <si>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</si>
  <si>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</si>
  <si>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</si>
  <si>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</si>
  <si>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</si>
  <si>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</si>
  <si>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</si>
  <si>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</si>
  <si>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</si>
  <si>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</si>
  <si>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</si>
  <si>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</si>
  <si>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</si>
  <si>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</si>
  <si>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</si>
  <si>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</si>
  <si>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</si>
  <si>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</si>
  <si>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</si>
  <si>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</si>
  <si>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</si>
  <si>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</si>
  <si>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</si>
  <si>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</si>
  <si>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</si>
  <si>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</si>
  <si>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</si>
  <si>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</si>
  <si>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</si>
  <si>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</si>
  <si>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</si>
  <si>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</si>
  <si>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</si>
  <si>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</si>
  <si>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</si>
  <si>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</si>
  <si>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</si>
  <si>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</si>
  <si>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</si>
  <si>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</si>
  <si>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</si>
  <si>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</si>
  <si>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</si>
  <si>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</si>
  <si>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</si>
  <si>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</si>
  <si>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</si>
  <si>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</si>
  <si>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</si>
  <si>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</si>
  <si>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</si>
  <si>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</si>
  <si>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</si>
  <si>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</si>
  <si>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</si>
  <si>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</si>
  <si>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</si>
  <si>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</si>
  <si>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</si>
  <si>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</si>
  <si>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</si>
  <si>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</si>
  <si>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</si>
  <si>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</si>
  <si>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</si>
  <si>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</si>
  <si>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</si>
  <si>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</si>
  <si>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</si>
  <si>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</si>
  <si>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</si>
  <si>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</si>
  <si>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</si>
  <si>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</si>
  <si>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</si>
  <si>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</si>
  <si>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</si>
  <si>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</si>
  <si>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</si>
  <si>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</si>
  <si>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</si>
  <si>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</si>
  <si>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</si>
  <si>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</si>
  <si>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</si>
  <si>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</si>
  <si>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</si>
  <si>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</si>
  <si>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</si>
  <si>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</si>
  <si>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</si>
  <si>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</si>
  <si>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</si>
  <si>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</si>
  <si>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</si>
  <si>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</si>
  <si>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</si>
  <si>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</si>
  <si>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</si>
  <si>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</si>
  <si>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</si>
  <si>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</si>
  <si>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</si>
  <si>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</si>
  <si>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</si>
  <si>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</si>
  <si>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</si>
  <si>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</si>
  <si>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</si>
  <si>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</si>
  <si>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</si>
  <si>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</si>
  <si>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</si>
  <si>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</si>
  <si>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</si>
  <si>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</si>
  <si>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</si>
  <si>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</si>
  <si>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</si>
  <si>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</si>
  <si>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</si>
  <si>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</si>
  <si>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</si>
  <si>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</si>
  <si>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</si>
  <si>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</si>
  <si>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</si>
  <si>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</si>
  <si>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</si>
  <si>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</si>
  <si>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</si>
  <si>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</si>
  <si>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</si>
  <si>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</si>
  <si>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</si>
  <si>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</si>
  <si>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</si>
  <si>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</si>
  <si>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</si>
  <si>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</si>
  <si>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</si>
  <si>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</si>
  <si>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</si>
  <si>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</si>
  <si>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</si>
  <si>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</si>
  <si>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</si>
  <si>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</si>
  <si>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</si>
  <si>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</si>
  <si>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</si>
  <si>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</si>
  <si>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</si>
  <si>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</si>
  <si>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</si>
  <si>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</si>
  <si>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</si>
  <si>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</si>
  <si>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</si>
  <si>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</si>
  <si>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</si>
  <si>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</si>
  <si>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</si>
  <si>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</si>
  <si>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</si>
  <si>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</si>
  <si>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</si>
  <si>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</si>
  <si>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</si>
  <si>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</si>
  <si>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</si>
  <si>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</si>
  <si>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</si>
  <si>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</si>
  <si>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</si>
  <si>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</si>
  <si>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</si>
  <si>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</si>
  <si>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</si>
  <si>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</si>
  <si>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</si>
  <si>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</si>
  <si>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</si>
  <si>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</si>
  <si>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</si>
  <si>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</si>
  <si>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</si>
  <si>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</si>
  <si>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</si>
  <si>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</si>
  <si>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</si>
  <si>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</si>
  <si>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</si>
  <si>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</si>
  <si>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</si>
  <si>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</si>
  <si>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</si>
  <si>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</si>
  <si>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</si>
  <si>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</si>
  <si>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</si>
  <si>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</si>
  <si>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</si>
  <si>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</si>
  <si>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</si>
  <si>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</si>
  <si>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</si>
  <si>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</si>
  <si>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</si>
  <si>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</si>
  <si>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</si>
  <si>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</si>
  <si>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</si>
  <si>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</si>
  <si>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</si>
  <si>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</si>
  <si>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</si>
  <si>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</si>
  <si>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</si>
  <si>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</si>
  <si>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</si>
  <si>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</si>
  <si>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</si>
  <si>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</si>
  <si>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</si>
  <si>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</si>
  <si>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</si>
  <si>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</si>
  <si>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</si>
  <si>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</si>
  <si>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</si>
  <si>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</si>
  <si>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</si>
  <si>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</si>
  <si>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</si>
  <si>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</si>
  <si>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</si>
  <si>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</si>
  <si>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</si>
  <si>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</si>
  <si>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</si>
  <si>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</si>
  <si>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</si>
  <si>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</si>
  <si>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</si>
  <si>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</si>
  <si>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</si>
  <si>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</si>
  <si>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</si>
  <si>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</si>
  <si>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</si>
  <si>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</si>
  <si>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</si>
  <si>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</si>
  <si>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</si>
  <si>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</si>
  <si>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</si>
  <si>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</si>
  <si>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</si>
  <si>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</si>
  <si>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</si>
  <si>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</si>
  <si>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</si>
  <si>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</si>
  <si>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</si>
  <si>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</si>
  <si>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</si>
  <si>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</si>
  <si>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</si>
  <si>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</si>
  <si>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</si>
  <si>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</si>
  <si>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</si>
  <si>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</si>
  <si>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</si>
  <si>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</si>
  <si>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</si>
  <si>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</si>
  <si>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</si>
  <si>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</si>
  <si>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</si>
  <si>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</si>
  <si>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</si>
  <si>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</si>
  <si>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</si>
  <si>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</si>
  <si>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</si>
  <si>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</si>
  <si>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</si>
  <si>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</si>
  <si>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</si>
  <si>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</si>
  <si>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</si>
  <si>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</si>
  <si>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</si>
  <si>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</si>
  <si>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</si>
  <si>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</si>
  <si>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</si>
  <si>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</si>
  <si>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</si>
  <si>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</si>
  <si>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</si>
  <si>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</si>
  <si>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</si>
  <si>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</si>
  <si>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</si>
  <si>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</si>
  <si>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</si>
  <si>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</si>
  <si>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</si>
  <si>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</si>
  <si>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</si>
  <si>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</si>
  <si>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</si>
  <si>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</si>
  <si>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</si>
  <si>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</si>
  <si>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</si>
  <si>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</si>
  <si>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</si>
  <si>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</si>
  <si>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</si>
  <si>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</si>
  <si>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</si>
  <si>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</si>
  <si>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</si>
  <si>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</si>
  <si>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</si>
  <si>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</si>
  <si>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</si>
  <si>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</si>
  <si>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</si>
  <si>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</si>
  <si>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</si>
  <si>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</si>
  <si>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</si>
  <si>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</si>
  <si>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</si>
  <si>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</si>
  <si>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</si>
  <si>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</si>
  <si>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</si>
  <si>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</si>
  <si>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</si>
  <si>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</si>
  <si>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</si>
  <si>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</si>
  <si>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</si>
  <si>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</si>
  <si>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</si>
  <si>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</si>
  <si>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</si>
  <si>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</si>
  <si>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</si>
  <si>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</si>
  <si>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</si>
  <si>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</si>
  <si>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</si>
  <si>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</si>
  <si>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</si>
  <si>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</si>
  <si>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</si>
  <si>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</si>
  <si>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</si>
  <si>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</si>
  <si>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</si>
  <si>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</si>
  <si>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</si>
  <si>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</si>
  <si>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</si>
  <si>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</si>
  <si>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</si>
  <si>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</si>
  <si>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</si>
  <si>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</si>
  <si>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</si>
  <si>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</si>
  <si>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</si>
  <si>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</si>
  <si>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</si>
  <si>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</si>
  <si>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</si>
  <si>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</si>
  <si>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</si>
  <si>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</si>
  <si>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</si>
  <si>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</si>
  <si>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</si>
  <si>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</si>
  <si>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</si>
  <si>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</si>
  <si>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</si>
  <si>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</si>
  <si>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</si>
  <si>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</si>
  <si>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</si>
  <si>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</si>
  <si>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</si>
  <si>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</si>
  <si>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</si>
  <si>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</si>
  <si>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</si>
  <si>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</si>
  <si>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</si>
  <si>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</si>
  <si>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</si>
  <si>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</si>
  <si>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</si>
  <si>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</si>
  <si>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</si>
  <si>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</si>
  <si>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</si>
  <si>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</si>
  <si>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</si>
  <si>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</si>
  <si>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</si>
  <si>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</si>
  <si>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</si>
  <si>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</si>
  <si>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</si>
  <si>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</si>
  <si>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</si>
  <si>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</si>
  <si>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</si>
  <si>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</si>
  <si>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</si>
  <si>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</si>
  <si>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</si>
  <si>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</si>
  <si>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</si>
  <si>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</si>
  <si>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</si>
  <si>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</si>
  <si>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</si>
  <si>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</si>
  <si>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</si>
  <si>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</si>
  <si>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</si>
  <si>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</si>
  <si>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</si>
  <si>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</si>
  <si>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</si>
  <si>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</si>
  <si>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</si>
  <si>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</si>
  <si>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</si>
  <si>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</si>
  <si>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</si>
  <si>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</si>
  <si>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</si>
  <si>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</si>
  <si>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</si>
  <si>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</si>
  <si>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</si>
  <si>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</si>
  <si>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</si>
  <si>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</si>
  <si>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</si>
  <si>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</si>
  <si>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</si>
  <si>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</si>
  <si>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</si>
  <si>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</si>
  <si>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</si>
  <si>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</si>
  <si>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</si>
  <si>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</si>
  <si>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</si>
  <si>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</si>
  <si>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</si>
  <si>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</si>
  <si>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</si>
  <si>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</si>
  <si>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</si>
  <si>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</si>
  <si>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</si>
  <si>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</si>
  <si>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</si>
  <si>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</si>
  <si>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</si>
  <si>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</si>
  <si>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</si>
  <si>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</si>
  <si>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</si>
  <si>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</si>
  <si>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</si>
  <si>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</si>
  <si>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</si>
  <si>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</si>
  <si>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</si>
  <si>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</si>
  <si>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</si>
  <si>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</si>
  <si>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</si>
  <si>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</si>
  <si>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</si>
  <si>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</si>
  <si>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</si>
  <si>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</si>
  <si>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</si>
  <si>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</si>
  <si>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</si>
  <si>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</si>
  <si>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</si>
  <si>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</si>
  <si>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</si>
  <si>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</si>
  <si>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</si>
  <si>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</si>
  <si>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</si>
  <si>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</si>
  <si>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</si>
  <si>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</si>
  <si>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</si>
  <si>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</si>
  <si>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</si>
  <si>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</si>
  <si>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</si>
  <si>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</si>
  <si>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</si>
  <si>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</si>
  <si>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</si>
  <si>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</si>
  <si>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</si>
  <si>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</si>
  <si>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</si>
  <si>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</si>
  <si>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</si>
  <si>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</si>
  <si>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</si>
  <si>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</si>
  <si>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</si>
  <si>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</si>
  <si>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</si>
  <si>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</si>
  <si>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</si>
  <si>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</si>
  <si>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</si>
  <si>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</si>
  <si>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</si>
  <si>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</si>
  <si>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</si>
  <si>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</si>
  <si>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</si>
  <si>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</si>
  <si>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</si>
  <si>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</si>
  <si>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</si>
  <si>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</si>
  <si>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</si>
  <si>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</si>
  <si>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</si>
  <si>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</si>
  <si>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</si>
  <si>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</si>
  <si>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</si>
  <si>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</si>
  <si>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</si>
  <si>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</si>
  <si>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</si>
  <si>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</si>
  <si>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</si>
  <si>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</si>
  <si>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</si>
  <si>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</si>
  <si>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</si>
  <si>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</si>
  <si>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</si>
  <si>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</si>
  <si>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</si>
  <si>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</si>
  <si>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</si>
  <si>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</si>
  <si>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</si>
  <si>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</si>
  <si>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</si>
  <si>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</si>
  <si>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</si>
  <si>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</si>
  <si>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</si>
  <si>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</si>
  <si>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</si>
  <si>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</si>
  <si>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</si>
  <si>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</si>
  <si>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</si>
  <si>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</si>
  <si>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</si>
  <si>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</si>
  <si>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</si>
  <si>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</si>
  <si>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</si>
  <si>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</si>
  <si>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</si>
  <si>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</si>
  <si>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</si>
  <si>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</si>
  <si>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</si>
  <si>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</si>
  <si>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</si>
  <si>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</si>
  <si>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</si>
  <si>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</si>
  <si>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</si>
  <si>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</si>
  <si>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</si>
  <si>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</si>
  <si>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</si>
  <si>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</si>
  <si>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</si>
  <si>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</si>
  <si>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</si>
  <si>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</si>
  <si>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</si>
  <si>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</si>
  <si>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</si>
  <si>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</si>
  <si>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</si>
  <si>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</si>
  <si>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</si>
  <si>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</si>
  <si>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</si>
  <si>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</si>
  <si>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</si>
  <si>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</si>
  <si>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</si>
  <si>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</si>
  <si>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</si>
  <si>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</si>
  <si>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</si>
  <si>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</si>
  <si>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</si>
  <si>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</si>
  <si>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</si>
  <si>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</si>
  <si>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</si>
  <si>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</si>
  <si>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</si>
  <si>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</si>
  <si>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</si>
  <si>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</si>
  <si>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</si>
  <si>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</si>
  <si>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</si>
  <si>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</si>
  <si>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</si>
  <si>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</si>
  <si>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</si>
  <si>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</si>
  <si>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</si>
  <si>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</si>
  <si>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</si>
  <si>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</si>
  <si>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</si>
  <si>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</si>
  <si>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</si>
  <si>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</si>
  <si>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</si>
  <si>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</si>
  <si>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</si>
  <si>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</si>
  <si>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</si>
  <si>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</si>
  <si>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</si>
  <si>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</si>
  <si>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</si>
  <si>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</si>
  <si>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</si>
  <si>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</si>
  <si>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</si>
  <si>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</si>
  <si>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</si>
  <si>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</si>
  <si>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</si>
  <si>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</si>
  <si>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</si>
  <si>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</si>
  <si>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</si>
  <si>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</si>
  <si>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</si>
  <si>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</si>
  <si>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</si>
  <si>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</si>
  <si>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</si>
  <si>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</si>
  <si>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</si>
  <si>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</si>
  <si>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</si>
  <si>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</si>
  <si>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</si>
  <si>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</si>
  <si>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</si>
  <si>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</si>
  <si>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</si>
  <si>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</si>
  <si>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</si>
  <si>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</si>
  <si>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</si>
  <si>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</si>
  <si>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</si>
  <si>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</si>
  <si>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</si>
  <si>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</si>
  <si>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</si>
  <si>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</si>
  <si>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</si>
  <si>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</si>
  <si>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</si>
  <si>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</si>
  <si>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</si>
  <si>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</si>
  <si>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</si>
  <si>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</si>
  <si>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</si>
  <si>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</si>
  <si>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</si>
  <si>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</si>
  <si>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</si>
  <si>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</si>
  <si>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</si>
  <si>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</si>
  <si>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</si>
  <si>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</si>
  <si>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</si>
  <si>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</si>
  <si>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</si>
  <si>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</si>
  <si>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</si>
  <si>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</si>
  <si>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</si>
  <si>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</si>
  <si>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</si>
  <si>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</si>
  <si>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</si>
  <si>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</si>
  <si>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</si>
  <si>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</si>
  <si>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</si>
  <si>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</si>
  <si>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</si>
  <si>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</si>
  <si>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</si>
  <si>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</si>
  <si>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</si>
  <si>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</si>
  <si>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</si>
  <si>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</si>
  <si>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</si>
  <si>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</si>
  <si>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</si>
  <si>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</si>
  <si>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</si>
  <si>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</si>
  <si>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</si>
  <si>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</si>
  <si>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</si>
  <si>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</si>
  <si>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</si>
  <si>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</si>
  <si>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</si>
  <si>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</si>
  <si>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</si>
  <si>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</si>
  <si>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</si>
  <si>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</si>
  <si>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</si>
  <si>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</si>
  <si>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</si>
  <si>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</si>
  <si>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</si>
  <si>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</si>
  <si>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</si>
  <si>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</si>
  <si>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</si>
  <si>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</si>
  <si>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</si>
  <si>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</si>
  <si>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</si>
  <si>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</si>
  <si>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</si>
  <si>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</si>
  <si>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</si>
  <si>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</si>
  <si>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</si>
  <si>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</si>
  <si>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</si>
  <si>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</si>
  <si>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</si>
  <si>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</si>
  <si>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</si>
  <si>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</si>
  <si>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</si>
  <si>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</si>
  <si>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</si>
  <si>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</si>
  <si>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</si>
  <si>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</si>
  <si>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</si>
  <si>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</si>
  <si>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</si>
  <si>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</si>
  <si>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</si>
  <si>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</si>
  <si>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</si>
  <si>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</si>
  <si>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</si>
  <si>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</si>
  <si>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</si>
  <si>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</si>
  <si>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</si>
  <si>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</si>
  <si>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</si>
  <si>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</si>
  <si>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</si>
  <si>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</si>
  <si>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</si>
  <si>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</si>
  <si>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</si>
  <si>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</si>
  <si>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</si>
  <si>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</si>
  <si>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</si>
  <si>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</si>
  <si>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</si>
  <si>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</si>
  <si>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</si>
  <si>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</si>
  <si>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</si>
  <si>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</si>
  <si>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</si>
  <si>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</si>
  <si>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</si>
  <si>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</si>
  <si>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</si>
  <si>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</si>
  <si>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</si>
  <si>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</si>
  <si>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</si>
  <si>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</si>
  <si>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</si>
  <si>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</si>
  <si>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</si>
  <si>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</si>
  <si>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</si>
  <si>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</si>
  <si>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</si>
  <si>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</si>
  <si>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</si>
  <si>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</si>
  <si>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</si>
  <si>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</si>
  <si>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</si>
  <si>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</si>
  <si>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</si>
  <si>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</si>
  <si>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</si>
  <si>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</si>
  <si>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</si>
  <si>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</si>
  <si>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</si>
  <si>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</si>
  <si>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</si>
  <si>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</si>
  <si>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</si>
  <si>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</si>
  <si>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</si>
  <si>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</si>
  <si>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</si>
  <si>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</si>
  <si>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</si>
  <si>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</si>
  <si>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</si>
  <si>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</si>
  <si>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</si>
  <si>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</si>
  <si>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</si>
  <si>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</si>
  <si>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</si>
  <si>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</si>
  <si>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</si>
  <si>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</si>
  <si>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</si>
  <si>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</si>
  <si>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</si>
  <si>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</si>
  <si>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</si>
  <si>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</si>
  <si>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</si>
  <si>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</si>
  <si>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</si>
  <si>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</si>
  <si>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</si>
  <si>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</si>
  <si>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</si>
  <si>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</si>
  <si>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</si>
  <si>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</si>
  <si>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</si>
  <si>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</si>
  <si>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</si>
  <si>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</si>
  <si>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</si>
  <si>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</si>
  <si>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</si>
  <si>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</si>
  <si>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</si>
  <si>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</si>
  <si>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</si>
  <si>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</si>
  <si>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</si>
  <si>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</si>
  <si>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</si>
  <si>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</si>
  <si>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</si>
  <si>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</si>
  <si>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</si>
  <si>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</si>
  <si>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</si>
  <si>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</si>
  <si>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</si>
  <si>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</si>
  <si>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</si>
  <si>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</si>
  <si>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</si>
  <si>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</si>
  <si>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</si>
  <si>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</si>
  <si>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</si>
  <si>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</si>
  <si>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</si>
  <si>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</si>
  <si>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</si>
  <si>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</si>
  <si>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</si>
  <si>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</si>
  <si>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</si>
  <si>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</si>
  <si>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</si>
  <si>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</si>
  <si>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</si>
  <si>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</si>
  <si>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</si>
  <si>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</si>
  <si>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</si>
  <si>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</si>
  <si>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</si>
  <si>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</si>
  <si>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</si>
  <si>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</si>
  <si>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</si>
  <si>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</si>
  <si>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</si>
  <si>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</si>
  <si>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</si>
  <si>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</si>
  <si>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</si>
  <si>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</si>
  <si>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</si>
  <si>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</si>
  <si>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</si>
  <si>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</si>
  <si>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</si>
  <si>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</si>
  <si>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</si>
  <si>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</si>
  <si>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</si>
  <si>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</si>
  <si>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</si>
  <si>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</si>
  <si>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</si>
  <si>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</si>
  <si>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</si>
  <si>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</si>
  <si>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</si>
  <si>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</si>
  <si>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</si>
  <si>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</si>
  <si>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</si>
  <si>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</si>
  <si>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</si>
  <si>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</si>
  <si>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</si>
  <si>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</si>
  <si>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</si>
  <si>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</si>
  <si>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</si>
  <si>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</si>
  <si>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</si>
  <si>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</si>
  <si>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</si>
  <si>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</si>
  <si>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</si>
  <si>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</si>
  <si>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</si>
  <si>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</si>
  <si>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</si>
  <si>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</si>
  <si>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</si>
  <si>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</si>
  <si>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</si>
  <si>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</si>
  <si>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</si>
  <si>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</si>
  <si>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</si>
  <si>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</si>
  <si>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</si>
  <si>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</si>
  <si>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</si>
  <si>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</si>
  <si>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</si>
  <si>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</si>
  <si>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</si>
  <si>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</si>
  <si>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</si>
  <si>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</si>
  <si>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</si>
  <si>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</si>
  <si>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</si>
  <si>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</si>
  <si>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</si>
  <si>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</si>
  <si>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</si>
  <si>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</si>
  <si>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</si>
  <si>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</si>
  <si>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</si>
  <si>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</si>
  <si>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</si>
  <si>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</si>
  <si>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</si>
  <si>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</si>
  <si>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</si>
  <si>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</si>
  <si>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</si>
  <si>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</si>
  <si>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</si>
  <si>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</si>
  <si>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</si>
  <si>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</si>
  <si>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</si>
  <si>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</si>
  <si>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</si>
  <si>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</si>
  <si>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</si>
  <si>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</si>
  <si>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</si>
  <si>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</si>
  <si>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</si>
  <si>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</si>
  <si>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</si>
  <si>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</si>
  <si>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</si>
  <si>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</si>
  <si>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</si>
  <si>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</si>
  <si>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</si>
  <si>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</si>
  <si>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</si>
  <si>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</si>
  <si>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</si>
  <si>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</si>
  <si>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</si>
  <si>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</si>
  <si>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</si>
  <si>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</si>
  <si>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</si>
  <si>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</si>
  <si>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</si>
  <si>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</si>
  <si>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</si>
  <si>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</si>
  <si>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</si>
  <si>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</si>
  <si>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</si>
  <si>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</si>
  <si>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</si>
  <si>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</si>
  <si>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</si>
  <si>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</si>
  <si>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</si>
  <si>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</si>
  <si>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</si>
  <si>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</si>
  <si>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</si>
  <si>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</si>
  <si>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</si>
  <si>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</si>
  <si>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</si>
  <si>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</si>
  <si>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</si>
  <si>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</si>
  <si>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</si>
  <si>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</si>
  <si>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</si>
  <si>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</si>
  <si>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</si>
  <si>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</si>
  <si>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</si>
  <si>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</si>
  <si>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</si>
  <si>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</si>
  <si>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</si>
  <si>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</si>
  <si>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</si>
  <si>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</si>
  <si>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</si>
  <si>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</si>
  <si>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</si>
  <si>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</si>
  <si>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</si>
  <si>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</si>
  <si>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</si>
  <si>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</si>
  <si>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</si>
  <si>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</si>
  <si>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</si>
  <si>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</si>
  <si>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</si>
  <si>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</si>
  <si>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</si>
  <si>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</si>
  <si>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</si>
  <si>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</si>
  <si>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</si>
  <si>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</si>
  <si>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</si>
  <si>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</si>
  <si>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</si>
  <si>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</si>
  <si>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</si>
  <si>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</si>
  <si>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</si>
  <si>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</si>
  <si>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</si>
  <si>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</si>
  <si>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</si>
  <si>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</si>
  <si>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</si>
  <si>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</si>
  <si>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</si>
  <si>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</si>
  <si>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</si>
  <si>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</si>
  <si>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</si>
  <si>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</si>
  <si>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</si>
  <si>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</si>
  <si>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</si>
  <si>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</si>
  <si>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</si>
  <si>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</si>
  <si>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</si>
  <si>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</si>
  <si>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</si>
  <si>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</si>
  <si>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</si>
  <si>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</si>
  <si>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</si>
  <si>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</si>
  <si>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</si>
  <si>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</si>
  <si>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</si>
  <si>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</si>
  <si>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</si>
  <si>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</si>
  <si>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</si>
  <si>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</si>
  <si>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</si>
  <si>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</si>
  <si>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</si>
  <si>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</si>
  <si>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</si>
  <si>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</si>
  <si>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</si>
  <si>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</si>
  <si>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</si>
  <si>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</si>
  <si>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</si>
  <si>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</si>
  <si>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</si>
  <si>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</si>
  <si>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</si>
  <si>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</si>
  <si>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</si>
  <si>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</si>
  <si>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</si>
  <si>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</si>
  <si>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</si>
  <si>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</si>
  <si>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</si>
  <si>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</si>
  <si>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</si>
  <si>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</si>
  <si>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</si>
  <si>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</si>
  <si>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</si>
  <si>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</si>
  <si>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</si>
  <si>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</si>
  <si>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</si>
  <si>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</si>
  <si>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</si>
  <si>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</si>
  <si>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</si>
  <si>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</si>
  <si>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</si>
  <si>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</si>
  <si>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</si>
  <si>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</si>
  <si>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</si>
  <si>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</si>
  <si>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</si>
  <si>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</si>
  <si>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</si>
  <si>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</si>
  <si>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</si>
  <si>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</si>
  <si>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</si>
  <si>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</si>
  <si>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</si>
  <si>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</si>
  <si>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</si>
  <si>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</si>
  <si>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</si>
  <si>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</si>
  <si>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</si>
  <si>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</si>
  <si>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</si>
  <si>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</si>
  <si>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</si>
  <si>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</si>
  <si>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</si>
  <si>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</si>
  <si>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</si>
  <si>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</si>
  <si>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</si>
  <si>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</si>
  <si>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</si>
  <si>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</si>
  <si>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</si>
  <si>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</si>
  <si>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</si>
  <si>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</si>
  <si>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</si>
  <si>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</si>
  <si>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</si>
  <si>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</si>
  <si>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</si>
  <si>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</si>
  <si>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</si>
  <si>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</si>
  <si>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</si>
  <si>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</si>
  <si>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</si>
  <si>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</si>
  <si>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</si>
  <si>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</si>
  <si>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</si>
  <si>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</si>
  <si>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</si>
  <si>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</si>
  <si>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</si>
  <si>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</si>
  <si>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</si>
  <si>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</si>
  <si>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</si>
  <si>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</si>
  <si>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</si>
  <si>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</si>
  <si>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</si>
  <si>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</si>
  <si>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</si>
  <si>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</si>
  <si>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</si>
  <si>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</si>
  <si>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</si>
  <si>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</si>
  <si>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</si>
  <si>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</si>
  <si>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</si>
  <si>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</si>
  <si>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</si>
  <si>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</si>
  <si>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</si>
  <si>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</si>
  <si>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</si>
  <si>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</si>
  <si>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</si>
  <si>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</si>
  <si>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</si>
  <si>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</si>
  <si>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</si>
  <si>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</si>
  <si>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</si>
  <si>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</si>
  <si>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</si>
  <si>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</si>
  <si>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</si>
  <si>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</si>
  <si>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</si>
  <si>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</si>
  <si>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</si>
  <si>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</si>
  <si>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</si>
  <si>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</si>
  <si>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</si>
  <si>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</si>
  <si>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</si>
  <si>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</si>
  <si>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</si>
  <si>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</si>
  <si>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</si>
  <si>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</si>
  <si>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</si>
  <si>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</si>
  <si>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</si>
  <si>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</si>
  <si>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</si>
  <si>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</si>
  <si>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</si>
  <si>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</si>
  <si>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</si>
  <si>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</si>
  <si>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</si>
  <si>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</si>
  <si>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</si>
  <si>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</si>
  <si>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</si>
  <si>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</si>
  <si>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</si>
  <si>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</si>
  <si>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</si>
  <si>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</si>
  <si>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</si>
  <si>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</si>
  <si>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</si>
  <si>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</si>
  <si>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</si>
  <si>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</si>
  <si>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</si>
  <si>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</si>
  <si>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</si>
  <si>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</si>
  <si>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</si>
  <si>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</si>
  <si>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</si>
  <si>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</si>
  <si>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</si>
  <si>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</si>
  <si>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</si>
  <si>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</si>
  <si>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</si>
  <si>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</si>
  <si>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</si>
  <si>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</si>
  <si>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</si>
  <si>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</si>
  <si>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</si>
  <si>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</si>
  <si>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</si>
  <si>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</si>
  <si>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</si>
  <si>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</si>
  <si>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</si>
  <si>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</si>
  <si>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</si>
  <si>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</si>
  <si>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</si>
  <si>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</si>
  <si>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</si>
  <si>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</si>
  <si>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</si>
  <si>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</si>
  <si>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</si>
  <si>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</si>
  <si>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</si>
  <si>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</si>
  <si>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</si>
  <si>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</si>
  <si>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</si>
  <si>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</si>
  <si>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</si>
  <si>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</si>
  <si>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</si>
  <si>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</si>
  <si>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</si>
  <si>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</si>
  <si>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</si>
  <si>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</si>
  <si>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</si>
  <si>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</si>
  <si>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</si>
  <si>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</si>
  <si>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</si>
  <si>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</si>
  <si>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</si>
  <si>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</si>
  <si>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</si>
  <si>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</si>
  <si>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</si>
  <si>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</si>
  <si>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</si>
  <si>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</si>
  <si>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</si>
  <si>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</si>
  <si>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</si>
  <si>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</si>
  <si>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</si>
  <si>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</si>
  <si>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</si>
  <si>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</si>
  <si>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</si>
  <si>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</si>
  <si>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</si>
  <si>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</si>
  <si>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</si>
  <si>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</si>
  <si>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</si>
  <si>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</si>
  <si>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</si>
  <si>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</si>
  <si>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</si>
  <si>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</si>
  <si>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</si>
  <si>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</si>
  <si>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</si>
  <si>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</si>
  <si>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</si>
  <si>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</si>
  <si>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</si>
  <si>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</si>
  <si>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</si>
  <si>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</si>
  <si>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</si>
  <si>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</si>
  <si>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</si>
  <si>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</si>
  <si>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</si>
  <si>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</si>
  <si>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</si>
  <si>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</si>
  <si>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</si>
  <si>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</si>
  <si>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</si>
  <si>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</si>
  <si>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</si>
  <si>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</si>
  <si>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</si>
  <si>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</si>
  <si>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</si>
  <si>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</si>
  <si>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</si>
  <si>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</si>
  <si>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</si>
  <si>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</si>
  <si>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</si>
  <si>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</si>
  <si>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</si>
  <si>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</si>
  <si>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</si>
  <si>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</si>
  <si>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</si>
  <si>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</si>
  <si>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</si>
  <si>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</si>
  <si>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</si>
  <si>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</si>
  <si>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</si>
  <si>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</si>
  <si>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</si>
  <si>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</si>
  <si>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</si>
  <si>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</si>
  <si>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</si>
  <si>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</si>
  <si>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</si>
  <si>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</si>
  <si>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</si>
  <si>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</si>
  <si>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</si>
  <si>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</si>
  <si>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</si>
  <si>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</si>
  <si>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</si>
  <si>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</si>
  <si>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</si>
  <si>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</si>
  <si>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</si>
  <si>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</si>
  <si>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</si>
  <si>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</si>
  <si>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</si>
  <si>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</si>
  <si>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</si>
  <si>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</si>
  <si>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</si>
  <si>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</si>
  <si>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</si>
  <si>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</si>
  <si>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</si>
  <si>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</si>
  <si>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</si>
  <si>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</si>
  <si>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</si>
  <si>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</si>
  <si>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</si>
  <si>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</si>
  <si>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</si>
  <si>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</si>
  <si>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</si>
  <si>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</si>
  <si>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</si>
  <si>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</si>
  <si>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</si>
  <si>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</si>
  <si>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</si>
  <si>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</si>
  <si>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</si>
  <si>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</si>
  <si>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</si>
  <si>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</si>
  <si>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</si>
  <si>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</si>
  <si>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</si>
  <si>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</si>
  <si>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</si>
  <si>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</si>
  <si>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</si>
  <si>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</si>
  <si>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</si>
  <si>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</si>
  <si>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</si>
  <si>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</si>
  <si>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</si>
  <si>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</si>
  <si>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</si>
  <si>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</si>
  <si>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</si>
  <si>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</si>
  <si>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</si>
  <si>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</si>
  <si>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</si>
  <si>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</si>
  <si>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</si>
  <si>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</si>
  <si>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</si>
  <si>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</si>
  <si>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</si>
  <si>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</si>
  <si>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</si>
  <si>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</si>
  <si>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</si>
  <si>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</si>
  <si>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</si>
  <si>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</si>
  <si>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</si>
  <si>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</si>
  <si>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</si>
  <si>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</si>
  <si>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</si>
  <si>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</si>
  <si>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</si>
  <si>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</si>
  <si>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</si>
  <si>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</si>
  <si>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</si>
  <si>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</si>
  <si>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</si>
  <si>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</si>
  <si>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</si>
  <si>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</si>
  <si>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</si>
  <si>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</si>
  <si>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</si>
  <si>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</si>
  <si>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</si>
  <si>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</si>
  <si>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</si>
  <si>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</si>
  <si>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</si>
  <si>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</si>
  <si>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</si>
  <si>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</si>
  <si>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</si>
  <si>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</si>
  <si>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</si>
  <si>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</si>
  <si>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</si>
  <si>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</si>
  <si>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</si>
  <si>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</si>
  <si>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</si>
  <si>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</si>
  <si>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</si>
  <si>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</si>
  <si>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</si>
  <si>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</si>
  <si>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</si>
  <si>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</si>
  <si>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</si>
  <si>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</si>
  <si>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</si>
  <si>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</si>
  <si>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</si>
  <si>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</si>
  <si>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</si>
  <si>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</si>
  <si>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</si>
  <si>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</si>
  <si>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</si>
  <si>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</si>
  <si>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</si>
  <si>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</si>
  <si>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</si>
  <si>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</si>
  <si>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</si>
  <si>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</si>
  <si>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</si>
  <si>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</si>
  <si>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</si>
  <si>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</si>
  <si>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</si>
  <si>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</si>
  <si>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</si>
  <si>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</si>
  <si>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</si>
  <si>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</si>
  <si>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</si>
  <si>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</si>
  <si>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</si>
  <si>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</si>
  <si>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</si>
  <si>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</si>
  <si>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</si>
  <si>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</si>
  <si>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</si>
  <si>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</si>
  <si>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</si>
  <si>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</si>
  <si>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</si>
  <si>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</si>
  <si>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</si>
  <si>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</si>
  <si>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</si>
  <si>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</si>
  <si>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</si>
  <si>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</si>
  <si>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</si>
  <si>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</si>
  <si>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</si>
  <si>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</si>
  <si>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</si>
  <si>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</si>
  <si>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</si>
  <si>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</si>
  <si>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</si>
  <si>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</si>
  <si>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</si>
  <si>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</si>
  <si>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</si>
  <si>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</si>
  <si>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</si>
  <si>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</si>
  <si>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</si>
  <si>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</si>
  <si>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</si>
  <si>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</si>
  <si>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</si>
  <si>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</si>
  <si>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</si>
  <si>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</si>
  <si>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</si>
  <si>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</si>
  <si>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</si>
  <si>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</si>
  <si>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</si>
  <si>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</si>
  <si>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</si>
  <si>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</si>
  <si>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</si>
  <si>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</si>
  <si>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</si>
  <si>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</si>
  <si>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</si>
  <si>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</si>
  <si>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</si>
  <si>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</si>
  <si>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</si>
  <si>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</si>
  <si>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</si>
  <si>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</si>
  <si>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</si>
  <si>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</si>
  <si>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</si>
  <si>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</si>
  <si>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</si>
  <si>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</si>
  <si>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</si>
  <si>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</si>
  <si>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</si>
  <si>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</si>
  <si>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</si>
  <si>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</si>
  <si>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</si>
  <si>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</si>
  <si>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</si>
  <si>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</si>
  <si>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</si>
  <si>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</si>
  <si>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</si>
  <si>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</si>
  <si>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</si>
  <si>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</si>
  <si>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</si>
  <si>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</si>
  <si>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</si>
  <si>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</si>
  <si>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</si>
  <si>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</si>
  <si>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</si>
  <si>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</si>
  <si>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</si>
  <si>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</si>
  <si>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</si>
  <si>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</si>
  <si>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</si>
  <si>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</si>
  <si>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</si>
  <si>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</si>
  <si>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</si>
  <si>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</si>
  <si>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</si>
  <si>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</si>
  <si>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</si>
  <si>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</si>
  <si>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</si>
  <si>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</si>
  <si>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</si>
  <si>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</si>
  <si>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</si>
  <si>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</si>
  <si>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</si>
  <si>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</si>
  <si>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</si>
  <si>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</si>
  <si>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</si>
  <si>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</si>
  <si>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</si>
  <si>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</si>
  <si>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</si>
  <si>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</si>
  <si>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</si>
  <si>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</si>
  <si>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</si>
  <si>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</si>
  <si>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</si>
  <si>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</si>
  <si>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</si>
  <si>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</si>
  <si>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</si>
  <si>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</si>
  <si>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</si>
  <si>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</si>
  <si>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</si>
  <si>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</si>
  <si>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</si>
  <si>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</si>
  <si>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</si>
  <si>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</si>
  <si>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</si>
  <si>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</si>
  <si>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</si>
  <si>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</si>
  <si>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</si>
  <si>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</si>
  <si>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</si>
  <si>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</si>
  <si>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</si>
  <si>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</si>
  <si>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</si>
  <si>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</si>
  <si>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</si>
  <si>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</si>
  <si>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</si>
  <si>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</si>
  <si>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</si>
  <si>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</si>
  <si>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</si>
  <si>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</si>
  <si>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</si>
  <si>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</si>
  <si>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</si>
  <si>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</si>
  <si>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</si>
  <si>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</si>
  <si>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</si>
  <si>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</si>
  <si>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</si>
  <si>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</si>
  <si>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</si>
  <si>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</si>
  <si>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</si>
  <si>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</si>
  <si>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</si>
  <si>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</si>
  <si>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</si>
  <si>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</si>
  <si>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</si>
  <si>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</si>
  <si>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</si>
  <si>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</si>
  <si>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</si>
  <si>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</si>
  <si>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</si>
  <si>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</si>
  <si>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</si>
  <si>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</si>
  <si>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</si>
  <si>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</si>
  <si>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</si>
  <si>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</si>
  <si>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</si>
  <si>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</si>
  <si>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</si>
  <si>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</si>
  <si>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</si>
  <si>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</si>
  <si>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</si>
  <si>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</si>
  <si>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</si>
  <si>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</si>
  <si>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</si>
  <si>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</si>
  <si>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</si>
  <si>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</si>
  <si>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</si>
  <si>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</si>
  <si>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</si>
  <si>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</si>
  <si>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</si>
  <si>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</si>
  <si>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</si>
  <si>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</si>
  <si>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</si>
  <si>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</si>
  <si>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</si>
  <si>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</si>
  <si>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</si>
  <si>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</si>
  <si>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</si>
  <si>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</si>
  <si>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</si>
  <si>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</si>
  <si>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</si>
  <si>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</si>
  <si>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</si>
  <si>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</si>
  <si>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</si>
  <si>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</si>
  <si>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</si>
  <si>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</si>
  <si>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</si>
  <si>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</si>
  <si>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</si>
  <si>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</si>
  <si>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</si>
  <si>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</si>
  <si>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</si>
  <si>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</si>
  <si>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</si>
  <si>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</si>
  <si>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</si>
  <si>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</si>
  <si>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</si>
  <si>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</si>
  <si>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</si>
  <si>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</si>
  <si>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</si>
  <si>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</si>
  <si>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</si>
  <si>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</si>
  <si>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</si>
  <si>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</si>
  <si>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</si>
  <si>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</si>
  <si>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</si>
  <si>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</si>
  <si>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</si>
  <si>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</si>
  <si>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</si>
  <si>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</si>
  <si>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</si>
  <si>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</si>
  <si>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</si>
  <si>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</si>
  <si>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</si>
  <si>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</si>
  <si>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</si>
  <si>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</si>
  <si>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</si>
  <si>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</si>
  <si>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</si>
  <si>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</si>
  <si>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</si>
  <si>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</si>
  <si>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</si>
  <si>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</si>
  <si>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</si>
  <si>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</si>
  <si>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</si>
  <si>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</si>
  <si>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</si>
  <si>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</si>
  <si>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</si>
  <si>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</si>
  <si>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</si>
  <si>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</si>
  <si>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</si>
  <si>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</si>
  <si>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</si>
  <si>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</si>
  <si>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</si>
  <si>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</si>
  <si>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</si>
  <si>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</si>
  <si>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</si>
  <si>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</si>
  <si>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</si>
  <si>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</si>
  <si>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</si>
  <si>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</si>
  <si>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</si>
  <si>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</si>
  <si>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</si>
  <si>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</si>
  <si>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</si>
  <si>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</si>
  <si>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</si>
  <si>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</si>
  <si>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</si>
  <si>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</si>
  <si>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</si>
  <si>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</si>
  <si>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</si>
  <si>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</si>
  <si>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</si>
  <si>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</si>
  <si>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</si>
  <si>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</si>
  <si>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</si>
  <si>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</si>
  <si>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</si>
  <si>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</si>
  <si>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</si>
  <si>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</si>
  <si>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</si>
  <si>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</si>
  <si>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</si>
  <si>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</si>
  <si>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</si>
  <si>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</si>
  <si>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</si>
  <si>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</si>
  <si>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</si>
  <si>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</si>
  <si>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</si>
  <si>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</si>
  <si>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</si>
  <si>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</si>
  <si>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</si>
  <si>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</si>
  <si>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</si>
  <si>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</si>
  <si>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</si>
  <si>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</si>
  <si>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</si>
  <si>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</si>
  <si>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</si>
  <si>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</si>
  <si>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</si>
  <si>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</si>
  <si>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</si>
  <si>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</si>
  <si>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</si>
  <si>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</si>
  <si>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</si>
  <si>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</si>
  <si>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</si>
  <si>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</si>
  <si>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</si>
  <si>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</si>
  <si>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</si>
  <si>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</si>
  <si>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</si>
  <si>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</si>
  <si>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</si>
  <si>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</si>
  <si>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</si>
  <si>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</si>
  <si>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</si>
  <si>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</si>
  <si>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</si>
  <si>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</si>
  <si>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</si>
  <si>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</si>
  <si>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</si>
  <si>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</si>
  <si>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</si>
  <si>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</si>
  <si>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</si>
  <si>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</si>
  <si>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</si>
  <si>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</si>
  <si>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</si>
  <si>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</si>
  <si>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</si>
  <si>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</si>
  <si>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</si>
  <si>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</si>
  <si>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</si>
  <si>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</si>
  <si>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</si>
  <si>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</si>
  <si>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</si>
  <si>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</si>
  <si>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</si>
  <si>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</si>
  <si>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</si>
  <si>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</si>
  <si>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</si>
  <si>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</si>
  <si>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</si>
  <si>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</si>
  <si>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</si>
  <si>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</si>
  <si>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</si>
  <si>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</si>
  <si>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</si>
  <si>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</si>
  <si>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</si>
  <si>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</si>
  <si>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</si>
  <si>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</si>
  <si>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</si>
  <si>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</si>
  <si>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</si>
  <si>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</si>
  <si>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</si>
  <si>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</si>
  <si>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</si>
  <si>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</si>
  <si>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</si>
  <si>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</si>
  <si>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</si>
  <si>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</si>
  <si>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</si>
  <si>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</si>
  <si>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</si>
  <si>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</si>
  <si>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</si>
  <si>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</si>
  <si>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</si>
  <si>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</si>
  <si>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</si>
  <si>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</si>
  <si>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</si>
  <si>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</si>
  <si>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</si>
  <si>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</si>
  <si>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</si>
  <si>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</si>
  <si>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</si>
  <si>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</si>
  <si>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</si>
  <si>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</si>
  <si>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</si>
  <si>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</si>
  <si>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</si>
  <si>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</si>
  <si>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</si>
  <si>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</si>
  <si>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</si>
  <si>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</si>
  <si>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</si>
  <si>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</si>
  <si>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</si>
  <si>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</si>
  <si>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</si>
  <si>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</si>
  <si>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</si>
  <si>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</si>
  <si>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</si>
  <si>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</si>
  <si>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</si>
  <si>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</si>
  <si>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</si>
  <si>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</si>
  <si>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</si>
  <si>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</si>
  <si>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</si>
  <si>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</si>
  <si>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</si>
  <si>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</si>
  <si>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</si>
  <si>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</si>
  <si>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</si>
  <si>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</si>
  <si>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</si>
  <si>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</si>
  <si>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</si>
  <si>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</si>
  <si>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</si>
  <si>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</si>
  <si>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</si>
  <si>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</si>
  <si>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</si>
  <si>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</si>
  <si>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</si>
  <si>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</si>
  <si>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</si>
  <si>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</si>
  <si>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</si>
  <si>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</si>
  <si>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</si>
  <si>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</si>
  <si>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</si>
  <si>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</si>
  <si>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</si>
  <si>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</si>
  <si>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</si>
  <si>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</si>
  <si>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</si>
  <si>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</si>
  <si>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</si>
  <si>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</si>
  <si>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</si>
  <si>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</si>
  <si>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</si>
  <si>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</si>
  <si>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</si>
  <si>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</si>
  <si>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</si>
  <si>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</si>
  <si>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</si>
  <si>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</si>
  <si>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</si>
  <si>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</si>
  <si>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</si>
  <si>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</si>
  <si>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</si>
  <si>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</si>
  <si>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</si>
  <si>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</si>
  <si>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</si>
  <si>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</si>
  <si>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</si>
  <si>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</si>
  <si>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</si>
  <si>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</si>
  <si>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</si>
  <si>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</si>
  <si>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</si>
  <si>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</si>
  <si>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</si>
  <si>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</si>
  <si>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</si>
  <si>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</si>
  <si>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</si>
  <si>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</si>
  <si>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</si>
  <si>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</si>
  <si>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</si>
  <si>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</si>
  <si>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</si>
  <si>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</si>
  <si>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</si>
  <si>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</si>
  <si>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</si>
  <si>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</si>
  <si>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</si>
  <si>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</si>
  <si>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</si>
  <si>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</si>
  <si>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</si>
  <si>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</si>
  <si>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</si>
  <si>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</si>
  <si>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</si>
  <si>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</si>
  <si>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</si>
  <si>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</si>
  <si>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</si>
  <si>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</si>
  <si>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</si>
  <si>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</si>
  <si>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</si>
  <si>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</si>
  <si>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</si>
  <si>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</si>
  <si>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</si>
  <si>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</si>
  <si>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</si>
  <si>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</si>
  <si>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</si>
  <si>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</si>
  <si>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</si>
  <si>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</si>
  <si>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</si>
  <si>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</si>
  <si>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</si>
  <si>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</si>
  <si>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</si>
  <si>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</si>
  <si>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</si>
  <si>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</si>
  <si>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</si>
  <si>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</si>
  <si>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</si>
  <si>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</si>
  <si>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</si>
  <si>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</si>
  <si>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</si>
  <si>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</si>
  <si>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</si>
  <si>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</si>
  <si>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</si>
  <si>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</si>
  <si>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</si>
  <si>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</si>
  <si>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</si>
  <si>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</si>
  <si>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</si>
  <si>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</si>
  <si>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</si>
  <si>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</si>
  <si>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</si>
  <si>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</si>
  <si>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</si>
  <si>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</si>
  <si>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</si>
  <si>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</si>
  <si>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</si>
  <si>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</si>
  <si>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</si>
  <si>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</si>
  <si>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</si>
  <si>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</si>
  <si>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</si>
  <si>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</si>
  <si>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</si>
  <si>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</si>
  <si>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</si>
  <si>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</si>
  <si>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</si>
  <si>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</si>
  <si>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</si>
  <si>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</si>
  <si>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</si>
  <si>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</si>
  <si>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</si>
  <si>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</si>
  <si>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</si>
  <si>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</si>
  <si>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</si>
  <si>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</si>
  <si>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</si>
  <si>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</si>
  <si>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</si>
  <si>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</si>
  <si>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</si>
  <si>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</si>
  <si>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</si>
  <si>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</si>
  <si>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</si>
  <si>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</si>
  <si>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</si>
  <si>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</si>
  <si>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</si>
  <si>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</si>
  <si>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</si>
  <si>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</si>
  <si>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</si>
  <si>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</si>
  <si>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</si>
  <si>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</si>
  <si>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</si>
  <si>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</si>
  <si>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</si>
  <si>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</si>
  <si>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</si>
  <si>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</si>
  <si>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</si>
  <si>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</si>
  <si>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</si>
  <si>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</si>
  <si>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</si>
  <si>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</si>
  <si>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</si>
  <si>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</si>
  <si>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</si>
  <si>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</si>
  <si>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</si>
  <si>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</si>
  <si>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</si>
  <si>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</si>
  <si>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</si>
  <si>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</si>
  <si>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</si>
  <si>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</si>
  <si>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</si>
  <si>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</si>
  <si>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</si>
  <si>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</si>
  <si>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</si>
  <si>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</si>
  <si>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</si>
  <si>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</si>
  <si>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</si>
  <si>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</si>
  <si>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</si>
  <si>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</si>
  <si>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</si>
  <si>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</si>
  <si>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</si>
  <si>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</si>
  <si>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</si>
  <si>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</si>
  <si>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</si>
  <si>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</si>
  <si>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</si>
  <si>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</si>
  <si>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</si>
  <si>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</si>
  <si>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</si>
  <si>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</si>
  <si>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</si>
  <si>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</si>
  <si>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</si>
  <si>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</si>
  <si>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</si>
  <si>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</si>
  <si>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</si>
  <si>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</si>
  <si>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</si>
  <si>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</si>
  <si>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</si>
  <si>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</si>
  <si>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</si>
  <si>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</si>
  <si>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</si>
  <si>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</si>
  <si>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</si>
  <si>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</si>
  <si>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</si>
  <si>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</si>
  <si>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</si>
  <si>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</si>
  <si>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</si>
  <si>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</si>
  <si>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</si>
  <si>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</si>
  <si>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</si>
  <si>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</si>
  <si>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</si>
  <si>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</si>
  <si>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</si>
  <si>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</si>
  <si>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</si>
  <si>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</si>
  <si>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</si>
  <si>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</si>
  <si>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</si>
  <si>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</si>
  <si>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</si>
  <si>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</si>
  <si>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</si>
  <si>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</si>
  <si>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</si>
  <si>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</si>
  <si>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</si>
  <si>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</si>
  <si>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</si>
  <si>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</si>
  <si>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</si>
  <si>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</si>
  <si>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</si>
  <si>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</si>
  <si>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</si>
  <si>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</si>
  <si>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</si>
  <si>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</si>
  <si>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</si>
  <si>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</si>
  <si>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</si>
  <si>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</si>
  <si>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</si>
  <si>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</si>
  <si>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</si>
  <si>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</si>
  <si>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</si>
  <si>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</si>
  <si>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</si>
  <si>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</si>
  <si>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</si>
  <si>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</si>
  <si>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</si>
  <si>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</si>
  <si>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</si>
  <si>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</si>
  <si>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</si>
  <si>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</si>
  <si>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</si>
  <si>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</si>
  <si>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</si>
  <si>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</si>
  <si>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</si>
  <si>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</si>
  <si>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</si>
  <si>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</si>
  <si>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</si>
  <si>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</si>
  <si>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</si>
  <si>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</si>
  <si>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</si>
  <si>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</si>
  <si>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</si>
  <si>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</si>
  <si>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</si>
  <si>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</si>
  <si>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</si>
  <si>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</si>
  <si>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</si>
  <si>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</si>
  <si>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</si>
  <si>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</si>
  <si>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</si>
  <si>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</si>
  <si>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</si>
  <si>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</si>
  <si>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</si>
  <si>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</si>
  <si>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</si>
  <si>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</si>
  <si>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</si>
  <si>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</si>
  <si>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</si>
  <si>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</si>
  <si>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</si>
  <si>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</si>
  <si>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</si>
  <si>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</si>
  <si>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</si>
  <si>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</si>
  <si>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</si>
  <si>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</si>
  <si>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</si>
  <si>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</si>
  <si>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</si>
  <si>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</si>
  <si>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</si>
  <si>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</si>
  <si>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</si>
  <si>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</si>
  <si>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</si>
  <si>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</si>
  <si>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</si>
  <si>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</si>
  <si>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</si>
  <si>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</si>
  <si>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</si>
  <si>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</si>
  <si>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</si>
  <si>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</si>
  <si>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</si>
  <si>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</si>
  <si>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</si>
  <si>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</si>
  <si>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</si>
  <si>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</si>
  <si>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</si>
  <si>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</si>
  <si>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</si>
  <si>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</si>
  <si>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</si>
  <si>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</si>
  <si>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</si>
  <si>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</si>
  <si>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</si>
  <si>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</si>
  <si>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</si>
  <si>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</si>
  <si>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</si>
  <si>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</si>
  <si>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</si>
  <si>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</si>
  <si>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</si>
  <si>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</si>
  <si>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</si>
  <si>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</si>
  <si>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</si>
  <si>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</si>
  <si>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</si>
  <si>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</si>
  <si>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</si>
  <si>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</si>
  <si>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</si>
  <si>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</si>
  <si>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</si>
  <si>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</si>
  <si>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</si>
  <si>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</si>
  <si>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</si>
  <si>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</si>
  <si>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</si>
  <si>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</si>
  <si>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</si>
  <si>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</si>
  <si>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</si>
  <si>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</si>
  <si>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</si>
  <si>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</si>
  <si>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</si>
  <si>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</si>
  <si>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</si>
  <si>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</si>
  <si>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</si>
  <si>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</si>
  <si>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</si>
  <si>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</si>
  <si>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</si>
  <si>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</si>
  <si>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</si>
  <si>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</si>
  <si>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</si>
  <si>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</si>
  <si>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</si>
  <si>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</si>
  <si>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</si>
  <si>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</si>
  <si>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</si>
  <si>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</si>
  <si>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</si>
  <si>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</si>
  <si>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</si>
  <si>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</si>
  <si>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</si>
  <si>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</si>
  <si>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</si>
  <si>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</si>
  <si>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</si>
  <si>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</si>
  <si>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</si>
  <si>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</si>
  <si>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</si>
  <si>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</si>
  <si>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</si>
  <si>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</si>
  <si>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</si>
  <si>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</si>
  <si>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</si>
  <si>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</si>
  <si>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</si>
  <si>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</si>
  <si>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</si>
  <si>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</si>
  <si>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</si>
  <si>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</si>
  <si>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</si>
  <si>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</si>
  <si>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</si>
  <si>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</si>
  <si>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</si>
  <si>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</si>
  <si>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</si>
  <si>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</si>
  <si>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</si>
  <si>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</si>
  <si>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</si>
  <si>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</si>
  <si>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</si>
  <si>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</si>
  <si>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</si>
  <si>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</si>
  <si>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</si>
  <si>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</si>
  <si>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</si>
  <si>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</si>
  <si>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</si>
  <si>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</si>
  <si>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</si>
  <si>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</si>
  <si>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</si>
  <si>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</si>
  <si>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</si>
  <si>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</si>
  <si>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</si>
  <si>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</si>
  <si>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</si>
  <si>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</si>
  <si>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</si>
  <si>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</si>
  <si>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</si>
  <si>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</si>
  <si>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</si>
  <si>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</si>
  <si>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</si>
  <si>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</si>
  <si>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</si>
  <si>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</si>
  <si>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</si>
  <si>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</si>
  <si>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</si>
  <si>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</si>
  <si>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</si>
  <si>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</si>
  <si>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</si>
  <si>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</si>
  <si>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</si>
  <si>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</si>
  <si>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</si>
  <si>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</si>
  <si>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</si>
  <si>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</si>
  <si>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</si>
  <si>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</si>
  <si>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</si>
  <si>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</si>
  <si>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</si>
  <si>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</si>
  <si>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</si>
  <si>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</si>
  <si>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</si>
  <si>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</si>
  <si>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</si>
  <si>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</si>
  <si>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</si>
  <si>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</si>
  <si>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</si>
  <si>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</si>
  <si>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</si>
  <si>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</si>
  <si>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</si>
  <si>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</si>
  <si>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</si>
  <si>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</si>
  <si>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</si>
  <si>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</si>
  <si>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</si>
  <si>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</si>
  <si>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</si>
  <si>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</si>
  <si>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</si>
  <si>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</si>
  <si>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</si>
  <si>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</si>
  <si>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</si>
  <si>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</si>
  <si>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</si>
  <si>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</si>
  <si>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</si>
  <si>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</si>
  <si>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</si>
  <si>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</si>
  <si>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</si>
  <si>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</si>
  <si>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</si>
  <si>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</si>
  <si>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</si>
  <si>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</si>
  <si>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</si>
  <si>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</si>
  <si>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</si>
  <si>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</si>
  <si>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</si>
  <si>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</si>
  <si>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</si>
  <si>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</si>
  <si>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</si>
  <si>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</si>
  <si>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</si>
  <si>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</si>
  <si>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</si>
  <si>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</si>
  <si>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</si>
  <si>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</si>
  <si>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</si>
  <si>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</si>
  <si>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</si>
  <si>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</si>
  <si>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</si>
  <si>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</si>
  <si>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</si>
  <si>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</si>
  <si>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</si>
  <si>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</si>
  <si>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</si>
  <si>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</si>
  <si>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</si>
  <si>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</si>
  <si>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</si>
  <si>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</si>
  <si>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</si>
  <si>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</si>
  <si>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</si>
  <si>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</si>
  <si>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</si>
  <si>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</si>
  <si>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</si>
  <si>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</si>
  <si>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</si>
  <si>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</si>
  <si>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</si>
  <si>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</si>
  <si>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</si>
  <si>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</si>
  <si>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</si>
  <si>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</si>
  <si>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</si>
  <si>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</si>
  <si>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</si>
  <si>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</si>
  <si>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</si>
  <si>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</si>
  <si>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</si>
  <si>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</si>
  <si>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</si>
  <si>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</si>
  <si>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</si>
  <si>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</si>
  <si>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</si>
  <si>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</si>
  <si>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</si>
  <si>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</si>
  <si>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</si>
  <si>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</si>
  <si>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</si>
  <si>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</si>
  <si>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</si>
  <si>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</si>
  <si>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</si>
  <si>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</si>
  <si>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</si>
  <si>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</si>
  <si>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</si>
  <si>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</si>
  <si>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</si>
  <si>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</si>
  <si>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</si>
  <si>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</si>
  <si>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</si>
  <si>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</si>
  <si>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</si>
  <si>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</si>
  <si>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</si>
  <si>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</si>
  <si>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</si>
  <si>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</si>
  <si>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</si>
  <si>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</si>
  <si>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</si>
  <si>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</si>
  <si>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</si>
  <si>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</si>
  <si>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</si>
  <si>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</si>
  <si>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</si>
  <si>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</si>
  <si>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</si>
  <si>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</si>
  <si>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</si>
  <si>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</si>
  <si>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</si>
  <si>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</si>
  <si>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</si>
  <si>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</si>
  <si>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</si>
  <si>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</si>
  <si>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</si>
  <si>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</si>
  <si>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</si>
  <si>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</si>
  <si>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</si>
  <si>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</si>
  <si>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</si>
  <si>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</si>
  <si>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</si>
  <si>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</si>
  <si>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</si>
  <si>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</si>
  <si>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</si>
  <si>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</si>
  <si>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</si>
  <si>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</si>
  <si>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</si>
  <si>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</si>
  <si>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</si>
  <si>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</si>
  <si>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</si>
  <si>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</si>
  <si>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</si>
  <si>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</si>
  <si>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</si>
  <si>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</si>
  <si>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</si>
  <si>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</si>
  <si>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</si>
  <si>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</si>
  <si>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</si>
  <si>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</si>
  <si>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</si>
  <si>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</si>
  <si>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</si>
  <si>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</si>
  <si>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</si>
  <si>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</si>
  <si>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</si>
  <si>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</si>
  <si>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</si>
  <si>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</si>
  <si>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</si>
  <si>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</si>
  <si>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</si>
  <si>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</si>
  <si>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</si>
  <si>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</si>
  <si>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</si>
  <si>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</si>
  <si>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</si>
  <si>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</si>
  <si>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</si>
  <si>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</si>
  <si>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</si>
  <si>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</si>
  <si>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</si>
  <si>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</si>
  <si>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</si>
  <si>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</si>
  <si>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</si>
  <si>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</si>
  <si>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</si>
  <si>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</si>
  <si>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</si>
  <si>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</si>
  <si>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</si>
  <si>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</si>
  <si>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</si>
  <si>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</si>
  <si>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</si>
  <si>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</si>
  <si>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</si>
  <si>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</si>
  <si>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</si>
  <si>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</si>
  <si>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</si>
  <si>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</si>
  <si>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</si>
  <si>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</si>
  <si>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</si>
  <si>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</si>
  <si>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</si>
  <si>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</si>
  <si>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</si>
  <si>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</si>
  <si>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</si>
  <si>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</si>
  <si>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</si>
  <si>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</si>
  <si>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</si>
  <si>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</si>
  <si>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</si>
  <si>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</si>
  <si>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</si>
  <si>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</si>
  <si>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</si>
  <si>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</si>
  <si>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</si>
  <si>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</si>
  <si>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</si>
  <si>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</si>
  <si>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</si>
  <si>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</si>
  <si>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</si>
  <si>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</si>
  <si>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</si>
  <si>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</si>
  <si>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</si>
  <si>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</si>
  <si>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</si>
  <si>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</si>
  <si>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</si>
  <si>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</si>
  <si>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</si>
  <si>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</si>
  <si>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</si>
  <si>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</si>
  <si>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</si>
  <si>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</si>
  <si>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</si>
  <si>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</si>
  <si>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</si>
  <si>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</si>
  <si>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</si>
  <si>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</si>
  <si>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</si>
  <si>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</si>
  <si>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</si>
  <si>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</si>
  <si>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</si>
  <si>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</si>
  <si>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</si>
  <si>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</si>
  <si>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</si>
  <si>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</si>
  <si>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</si>
  <si>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</si>
  <si>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</si>
  <si>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</si>
  <si>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</si>
  <si>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</si>
  <si>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</si>
  <si>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</si>
  <si>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</si>
  <si>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</si>
  <si>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</si>
  <si>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</si>
  <si>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</si>
  <si>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</si>
  <si>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</si>
  <si>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</si>
  <si>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</si>
  <si>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</si>
  <si>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</si>
  <si>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</si>
  <si>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</si>
  <si>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</si>
  <si>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</si>
  <si>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</si>
  <si>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</si>
  <si>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</si>
  <si>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</si>
  <si>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</si>
  <si>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</si>
  <si>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</si>
  <si>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</si>
  <si>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</si>
  <si>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</si>
  <si>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</si>
  <si>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</si>
  <si>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</si>
  <si>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</si>
  <si>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</si>
  <si>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</si>
  <si>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</si>
  <si>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</si>
  <si>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</si>
  <si>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</si>
  <si>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</si>
  <si>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</si>
  <si>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</si>
  <si>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</si>
  <si>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</si>
  <si>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</si>
  <si>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</si>
  <si>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</si>
  <si>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</si>
  <si>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</si>
  <si>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</si>
  <si>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</si>
  <si>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</si>
  <si>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</si>
  <si>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</si>
  <si>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</si>
  <si>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</si>
  <si>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</si>
  <si>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</si>
  <si>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</si>
  <si>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</si>
  <si>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</si>
  <si>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</si>
  <si>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</si>
  <si>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</si>
  <si>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</si>
  <si>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</si>
  <si>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</si>
  <si>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</si>
  <si>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</si>
  <si>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</si>
  <si>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</si>
  <si>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</si>
  <si>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</si>
  <si>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</si>
  <si>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</si>
  <si>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</si>
  <si>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</si>
  <si>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</si>
  <si>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</si>
  <si>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</si>
  <si>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</si>
  <si>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</si>
  <si>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</si>
  <si>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</si>
  <si>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</si>
  <si>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</si>
  <si>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</si>
  <si>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</si>
  <si>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</si>
  <si>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</si>
  <si>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</si>
  <si>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</si>
  <si>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</si>
  <si>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</si>
  <si>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</si>
  <si>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</si>
  <si>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</si>
  <si>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</si>
  <si>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</si>
  <si>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</si>
  <si>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</si>
  <si>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</si>
  <si>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</si>
  <si>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</si>
  <si>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</si>
  <si>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</si>
  <si>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</si>
  <si>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</si>
  <si>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</si>
  <si>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</si>
  <si>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</si>
  <si>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</si>
  <si>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</si>
  <si>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</si>
  <si>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</si>
  <si>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</si>
  <si>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</si>
  <si>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</si>
  <si>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</si>
  <si>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</si>
  <si>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</si>
  <si>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</si>
  <si>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</si>
  <si>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</si>
  <si>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</si>
  <si>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</si>
  <si>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</si>
  <si>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</si>
  <si>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</si>
  <si>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</si>
  <si>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</si>
  <si>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</si>
  <si>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</si>
  <si>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</si>
  <si>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</si>
  <si>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</si>
  <si>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</si>
  <si>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</si>
  <si>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</si>
  <si>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</si>
  <si>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</si>
  <si>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</si>
  <si>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</si>
  <si>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</si>
  <si>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</si>
  <si>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</si>
  <si>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</si>
  <si>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</si>
  <si>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</si>
  <si>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</si>
  <si>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</si>
  <si>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</si>
  <si>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</si>
  <si>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</si>
  <si>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</si>
  <si>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</si>
  <si>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</si>
  <si>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</si>
  <si>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</si>
  <si>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</si>
  <si>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</si>
  <si>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</si>
  <si>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</si>
  <si>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</si>
  <si>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</si>
  <si>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</si>
  <si>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</si>
  <si>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</si>
  <si>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</si>
  <si>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</si>
  <si>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</si>
  <si>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</si>
  <si>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</si>
  <si>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</si>
  <si>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</si>
  <si>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</si>
  <si>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</si>
  <si>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</si>
  <si>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</si>
  <si>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</si>
  <si>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</si>
  <si>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</si>
  <si>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</si>
  <si>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</si>
  <si>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</si>
  <si>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</si>
  <si>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</si>
  <si>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</si>
  <si>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</si>
  <si>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</si>
  <si>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</si>
  <si>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</si>
  <si>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</si>
  <si>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</si>
  <si>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</si>
  <si>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</si>
  <si>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</si>
  <si>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</si>
  <si>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</si>
  <si>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</si>
  <si>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</si>
  <si>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</si>
  <si>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</si>
  <si>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</si>
  <si>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</si>
  <si>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</si>
  <si>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</si>
  <si>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</si>
  <si>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</si>
  <si>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</si>
  <si>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</si>
  <si>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</si>
  <si>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</si>
  <si>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</si>
  <si>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</si>
  <si>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</si>
  <si>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</si>
  <si>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</si>
  <si>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</si>
  <si>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</si>
  <si>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</si>
  <si>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</si>
  <si>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</si>
  <si>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</si>
  <si>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</si>
  <si>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</si>
  <si>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</si>
  <si>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</si>
  <si>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</si>
  <si>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</si>
  <si>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</si>
  <si>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</si>
  <si>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</si>
  <si>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</si>
  <si>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</si>
  <si>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</si>
  <si>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</si>
  <si>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</si>
  <si>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</si>
  <si>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</si>
  <si>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</si>
  <si>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</si>
  <si>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</si>
  <si>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</si>
  <si>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</si>
  <si>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</si>
  <si>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</si>
  <si>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</si>
  <si>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</si>
  <si>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</si>
  <si>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</si>
  <si>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</si>
  <si>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</si>
  <si>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</si>
  <si>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</si>
  <si>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</si>
  <si>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</si>
  <si>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</si>
  <si>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</si>
  <si>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</si>
  <si>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</si>
  <si>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</si>
  <si>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</si>
  <si>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</si>
  <si>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</si>
  <si>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</si>
  <si>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</si>
  <si>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</si>
  <si>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</si>
  <si>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</si>
  <si>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</si>
  <si>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</si>
  <si>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</si>
  <si>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</si>
  <si>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</si>
  <si>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</si>
  <si>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</si>
  <si>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</si>
  <si>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</si>
  <si>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</si>
  <si>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</si>
  <si>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</si>
  <si>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</si>
  <si>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</si>
  <si>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</si>
  <si>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</si>
  <si>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</si>
  <si>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</si>
  <si>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</si>
  <si>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</si>
  <si>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</si>
  <si>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</si>
  <si>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</si>
  <si>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</si>
  <si>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</si>
  <si>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</si>
  <si>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</si>
  <si>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</si>
  <si>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</si>
  <si>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</si>
  <si>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</si>
  <si>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</si>
  <si>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</si>
  <si>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</si>
  <si>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</si>
  <si>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</si>
  <si>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</si>
  <si>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</si>
  <si>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</si>
  <si>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</si>
  <si>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</si>
  <si>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</si>
  <si>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</si>
  <si>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</si>
  <si>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</si>
  <si>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</si>
  <si>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</si>
  <si>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</si>
  <si>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</si>
  <si>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</si>
  <si>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</si>
  <si>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</si>
  <si>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</si>
  <si>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</si>
  <si>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</si>
  <si>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</si>
  <si>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</si>
  <si>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</si>
  <si>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</si>
  <si>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</si>
  <si>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</si>
  <si>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</si>
  <si>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</si>
  <si>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</si>
  <si>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</si>
  <si>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</si>
  <si>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</si>
  <si>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</si>
  <si>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</si>
  <si>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</si>
  <si>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</si>
  <si>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</si>
  <si>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</si>
  <si>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</si>
  <si>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</si>
  <si>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</si>
  <si>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</si>
  <si>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</si>
  <si>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</si>
  <si>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</si>
  <si>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</si>
  <si>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</si>
  <si>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</si>
  <si>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</si>
  <si>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</si>
  <si>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</si>
  <si>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</si>
  <si>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</si>
  <si>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</si>
  <si>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</si>
  <si>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</si>
  <si>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</si>
  <si>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</si>
  <si>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</si>
  <si>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</si>
  <si>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</si>
  <si>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</si>
  <si>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</si>
  <si>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</si>
  <si>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</si>
  <si>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</si>
  <si>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</si>
  <si>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</si>
  <si>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</si>
  <si>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</si>
  <si>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</si>
  <si>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</si>
  <si>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</si>
  <si>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</si>
  <si>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</si>
  <si>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</si>
  <si>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</si>
  <si>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</si>
  <si>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</si>
  <si>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</si>
  <si>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</si>
  <si>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</si>
  <si>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</si>
  <si>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</si>
  <si>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</si>
  <si>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</si>
  <si>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</si>
  <si>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</si>
  <si>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</si>
  <si>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</si>
  <si>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</si>
  <si>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</si>
  <si>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</si>
  <si>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</si>
  <si>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</si>
  <si>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</si>
  <si>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</si>
  <si>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</si>
  <si>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</si>
  <si>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</si>
  <si>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</si>
  <si>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</si>
  <si>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</si>
  <si>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</si>
  <si>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</si>
  <si>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</si>
  <si>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</si>
  <si>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</si>
  <si>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</si>
  <si>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</si>
  <si>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</si>
  <si>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</si>
  <si>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</si>
  <si>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</si>
  <si>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</si>
  <si>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</si>
  <si>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</si>
  <si>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</si>
  <si>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</si>
  <si>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</si>
  <si>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</si>
  <si>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</si>
  <si>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</si>
  <si>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</si>
  <si>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</si>
  <si>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</si>
  <si>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</si>
  <si>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</si>
  <si>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</si>
  <si>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</si>
  <si>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</si>
  <si>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</si>
  <si>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</si>
  <si>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</si>
  <si>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</si>
  <si>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</si>
  <si>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</si>
  <si>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</si>
  <si>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</si>
  <si>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</si>
  <si>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</si>
  <si>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</si>
  <si>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</si>
  <si>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</si>
  <si>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</si>
  <si>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</si>
  <si>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</si>
  <si>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</si>
  <si>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</si>
  <si>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</si>
  <si>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</si>
  <si>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</si>
  <si>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</si>
  <si>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</si>
  <si>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</si>
  <si>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</si>
  <si>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</si>
  <si>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</si>
  <si>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</si>
  <si>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</si>
  <si>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</si>
  <si>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</si>
  <si>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</si>
  <si>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</si>
  <si>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</si>
  <si>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</si>
  <si>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</si>
  <si>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</si>
  <si>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</si>
  <si>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</si>
  <si>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</si>
  <si>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</si>
  <si>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</si>
  <si>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</si>
  <si>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</si>
  <si>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</si>
  <si>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</si>
  <si>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</si>
  <si>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</si>
  <si>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</si>
  <si>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</si>
  <si>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</si>
  <si>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</si>
  <si>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</si>
  <si>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</si>
  <si>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</si>
  <si>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</si>
  <si>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</si>
  <si>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</si>
  <si>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</si>
  <si>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</si>
  <si>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</si>
  <si>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</si>
  <si>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</si>
  <si>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</si>
  <si>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</si>
  <si>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</si>
  <si>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</si>
  <si>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</si>
  <si>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</si>
  <si>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</si>
  <si>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</si>
  <si>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</si>
  <si>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</si>
  <si>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</si>
  <si>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</si>
  <si>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</si>
  <si>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</si>
  <si>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</si>
  <si>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</si>
  <si>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</si>
  <si>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</si>
  <si>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</si>
  <si>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</si>
  <si>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</si>
  <si>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</si>
  <si>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</si>
  <si>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</si>
  <si>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</si>
  <si>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</si>
  <si>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</si>
  <si>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</si>
  <si>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</si>
  <si>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</si>
  <si>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</si>
  <si>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</si>
  <si>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</si>
  <si>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</si>
  <si>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</si>
  <si>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</si>
  <si>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</si>
  <si>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</si>
  <si>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</si>
  <si>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</si>
  <si>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</si>
  <si>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</si>
  <si>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</si>
  <si>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</si>
  <si>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</si>
  <si>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</si>
  <si>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</si>
  <si>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</si>
  <si>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</si>
  <si>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</si>
  <si>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</si>
  <si>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</si>
  <si>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</si>
  <si>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</si>
  <si>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</si>
  <si>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</si>
  <si>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</si>
  <si>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</si>
  <si>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</si>
  <si>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</si>
  <si>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</si>
  <si>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</si>
  <si>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</si>
  <si>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</si>
  <si>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</si>
  <si>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</si>
  <si>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</si>
  <si>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</si>
  <si>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</si>
  <si>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</si>
  <si>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</si>
  <si>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</si>
  <si>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</si>
  <si>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</si>
  <si>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</si>
  <si>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</si>
  <si>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</si>
  <si>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</si>
  <si>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</si>
  <si>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</si>
  <si>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</si>
  <si>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</si>
  <si>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</si>
  <si>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</si>
  <si>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</si>
  <si>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</si>
  <si>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</si>
  <si>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</si>
  <si>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</si>
  <si>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</si>
  <si>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</si>
  <si>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</si>
  <si>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</si>
  <si>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</si>
  <si>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</si>
  <si>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</si>
  <si>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</si>
  <si>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</si>
  <si>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</si>
  <si>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</si>
  <si>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</si>
  <si>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</si>
  <si>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</si>
  <si>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</si>
  <si>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</si>
  <si>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</si>
  <si>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</si>
  <si>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</si>
  <si>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</si>
  <si>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</si>
  <si>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</si>
  <si>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</si>
  <si>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</si>
  <si>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</si>
  <si>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</si>
  <si>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</si>
  <si>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</si>
  <si>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</si>
  <si>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</si>
  <si>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</si>
  <si>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</si>
  <si>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</si>
  <si>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</si>
  <si>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</si>
  <si>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</si>
  <si>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</si>
  <si>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</si>
  <si>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</si>
  <si>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</si>
  <si>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</si>
  <si>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</si>
  <si>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</si>
  <si>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</si>
  <si>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</si>
  <si>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</si>
  <si>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</si>
  <si>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</si>
  <si>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</si>
  <si>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</si>
  <si>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</si>
  <si>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</si>
  <si>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</si>
  <si>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</si>
  <si>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</si>
  <si>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</si>
  <si>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</si>
  <si>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</si>
  <si>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</si>
  <si>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</si>
  <si>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</si>
  <si>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</si>
  <si>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</si>
  <si>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</si>
  <si>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</si>
  <si>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</si>
  <si>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</si>
  <si>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</si>
  <si>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</si>
  <si>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</si>
  <si>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</si>
  <si>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</si>
  <si>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</si>
  <si>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</si>
  <si>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</si>
  <si>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</si>
  <si>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</si>
  <si>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</si>
  <si>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</si>
  <si>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</si>
  <si>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</si>
  <si>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</si>
  <si>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</si>
  <si>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</si>
  <si>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</si>
  <si>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</si>
  <si>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</si>
  <si>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</si>
  <si>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</si>
  <si>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</si>
  <si>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</si>
  <si>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</si>
  <si>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</si>
  <si>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</si>
  <si>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</si>
  <si>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</si>
  <si>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</si>
  <si>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</si>
  <si>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</si>
  <si>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</si>
  <si>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</si>
  <si>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</si>
  <si>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</si>
  <si>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</si>
  <si>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</si>
  <si>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</si>
  <si>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</si>
  <si>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</si>
  <si>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</si>
  <si>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</si>
  <si>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</si>
  <si>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</si>
  <si>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</si>
  <si>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</si>
  <si>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</si>
  <si>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</si>
  <si>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</si>
  <si>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</si>
  <si>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</si>
  <si>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</si>
  <si>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</si>
  <si>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</si>
  <si>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</si>
  <si>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</si>
  <si>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</si>
  <si>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</si>
  <si>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</si>
  <si>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</si>
  <si>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</si>
  <si>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</si>
  <si>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</si>
  <si>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</si>
  <si>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</si>
  <si>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</si>
  <si>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</si>
  <si>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</si>
  <si>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</si>
  <si>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</si>
  <si>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</si>
  <si>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</si>
  <si>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</si>
  <si>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</si>
  <si>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</si>
  <si>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</si>
  <si>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</si>
  <si>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</si>
  <si>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</si>
  <si>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</si>
  <si>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</si>
  <si>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</si>
  <si>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</si>
  <si>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</si>
  <si>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</si>
  <si>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</si>
  <si>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</si>
  <si>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</si>
  <si>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</si>
  <si>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</si>
  <si>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</si>
  <si>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</si>
  <si>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</si>
  <si>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</si>
  <si>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</si>
  <si>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</si>
  <si>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</si>
  <si>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</si>
  <si>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</si>
  <si>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</si>
  <si>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</si>
  <si>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</si>
  <si>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</si>
  <si>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</si>
  <si>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</si>
  <si>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</si>
  <si>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</si>
  <si>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</si>
  <si>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</si>
  <si>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</si>
  <si>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</si>
  <si>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</si>
  <si>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</si>
  <si>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</si>
  <si>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</si>
  <si>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</si>
  <si>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</si>
  <si>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</si>
  <si>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</si>
  <si>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</si>
  <si>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</si>
  <si>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</si>
  <si>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</si>
  <si>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</si>
  <si>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</si>
  <si>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</si>
  <si>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</si>
  <si>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</si>
  <si>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</si>
  <si>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</si>
  <si>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</si>
  <si>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</si>
  <si>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</si>
  <si>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</si>
  <si>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</si>
  <si>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</si>
  <si>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</si>
  <si>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</si>
  <si>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</si>
  <si>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</si>
  <si>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</si>
  <si>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</si>
  <si>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</si>
  <si>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</si>
  <si>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</si>
  <si>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</si>
  <si>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</si>
  <si>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</si>
  <si>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</si>
  <si>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</si>
  <si>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</si>
  <si>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</si>
  <si>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</si>
  <si>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</si>
  <si>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</si>
  <si>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</si>
  <si>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</si>
  <si>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</si>
  <si>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</si>
  <si>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</si>
  <si>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</si>
  <si>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</si>
  <si>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</si>
  <si>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</si>
  <si>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</si>
  <si>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</si>
  <si>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</si>
  <si>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</si>
  <si>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</si>
  <si>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</si>
  <si>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</si>
  <si>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</si>
  <si>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</si>
  <si>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</si>
  <si>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</si>
  <si>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</si>
  <si>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</si>
  <si>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</si>
  <si>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</si>
  <si>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</si>
  <si>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</si>
  <si>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</si>
  <si>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</si>
  <si>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</si>
  <si>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</si>
  <si>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</si>
  <si>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</si>
  <si>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</si>
  <si>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</si>
  <si>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</si>
  <si>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</si>
  <si>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</si>
  <si>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</si>
  <si>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</si>
  <si>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</si>
  <si>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</si>
  <si>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</si>
  <si>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</si>
  <si>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</si>
  <si>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</si>
  <si>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</si>
  <si>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</si>
  <si>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</si>
  <si>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</si>
  <si>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</si>
  <si>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</si>
  <si>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</si>
  <si>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</si>
  <si>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</si>
  <si>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</si>
  <si>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</si>
  <si>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</si>
  <si>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</si>
  <si>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</si>
  <si>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</si>
  <si>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</si>
  <si>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</si>
  <si>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</si>
  <si>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</si>
  <si>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</si>
  <si>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</si>
  <si>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</si>
  <si>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</si>
  <si>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</si>
  <si>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</si>
  <si>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</si>
  <si>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</si>
  <si>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</si>
  <si>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</si>
  <si>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</si>
  <si>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</si>
  <si>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</si>
  <si>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</si>
  <si>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</si>
  <si>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</si>
  <si>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</si>
  <si>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</si>
  <si>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</si>
  <si>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</si>
  <si>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</si>
  <si>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</si>
  <si>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</si>
  <si>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</si>
  <si>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</si>
  <si>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</si>
  <si>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</si>
  <si>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</si>
  <si>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</si>
  <si>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</si>
  <si>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</si>
  <si>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</si>
  <si>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</si>
  <si>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</si>
  <si>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</si>
  <si>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</si>
  <si>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</si>
  <si>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</si>
  <si>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</si>
  <si>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</si>
  <si>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</si>
  <si>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</si>
  <si>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</si>
  <si>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</si>
  <si>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</si>
  <si>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</si>
  <si>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</si>
  <si>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</si>
  <si>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</si>
  <si>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</si>
  <si>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</si>
  <si>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</si>
  <si>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</si>
  <si>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</si>
  <si>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</si>
  <si>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</si>
  <si>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</si>
  <si>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</si>
  <si>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</si>
  <si>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</si>
  <si>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</si>
  <si>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</si>
  <si>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</si>
  <si>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</si>
  <si>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</si>
  <si>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</si>
  <si>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</si>
  <si>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</si>
  <si>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</si>
  <si>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</si>
  <si>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</si>
  <si>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</si>
  <si>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</si>
  <si>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</si>
  <si>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</si>
  <si>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</si>
  <si>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</si>
  <si>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</si>
  <si>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</si>
  <si>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</si>
  <si>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</si>
  <si>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</si>
  <si>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</si>
  <si>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</si>
  <si>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</si>
  <si>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</si>
  <si>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</si>
  <si>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</si>
  <si>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</si>
  <si>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</si>
  <si>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</si>
  <si>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</si>
  <si>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</si>
  <si>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</si>
  <si>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</si>
  <si>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</si>
  <si>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</si>
  <si>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</si>
  <si>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</si>
  <si>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</si>
  <si>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</si>
  <si>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</si>
  <si>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</si>
  <si>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</si>
  <si>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</si>
  <si>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</si>
  <si>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</si>
  <si>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</si>
  <si>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</si>
  <si>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</si>
  <si>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</si>
  <si>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</si>
  <si>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</si>
  <si>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</si>
  <si>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</si>
  <si>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</si>
  <si>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</si>
  <si>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</si>
  <si>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</si>
  <si>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</si>
  <si>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</si>
  <si>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</si>
  <si>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</si>
  <si>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</si>
  <si>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</si>
  <si>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</si>
  <si>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</si>
  <si>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</si>
  <si>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</si>
  <si>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</si>
  <si>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</si>
  <si>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</si>
  <si>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</si>
  <si>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</si>
  <si>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</si>
  <si>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</si>
  <si>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</si>
  <si>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</si>
  <si>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</si>
  <si>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</si>
  <si>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</si>
  <si>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</si>
  <si>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</si>
  <si>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</si>
  <si>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</si>
  <si>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</si>
  <si>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</si>
  <si>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</si>
  <si>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</si>
  <si>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</si>
  <si>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</si>
  <si>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</si>
  <si>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</si>
  <si>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</si>
  <si>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</si>
  <si>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</si>
  <si>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</si>
  <si>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</si>
  <si>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</si>
  <si>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</si>
  <si>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</si>
  <si>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</si>
  <si>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</si>
  <si>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</si>
  <si>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</si>
  <si>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</si>
  <si>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</si>
  <si>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</si>
  <si>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</si>
  <si>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</si>
  <si>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</si>
  <si>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</si>
  <si>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</si>
  <si>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</si>
  <si>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</si>
  <si>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</si>
  <si>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</si>
  <si>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</si>
  <si>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</si>
  <si>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</si>
  <si>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</si>
  <si>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</si>
  <si>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</si>
  <si>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</si>
  <si>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</si>
  <si>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</si>
  <si>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</si>
  <si>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</si>
  <si>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</si>
  <si>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</si>
  <si>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</si>
  <si>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</si>
  <si>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</si>
  <si>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</si>
  <si>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</si>
  <si>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</si>
  <si>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</si>
  <si>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</si>
  <si>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</si>
  <si>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</si>
  <si>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</si>
  <si>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</si>
  <si>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</si>
  <si>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</si>
  <si>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</si>
  <si>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</si>
  <si>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</si>
  <si>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</si>
  <si>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</si>
  <si>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</si>
  <si>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</si>
  <si>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</si>
  <si>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</si>
  <si>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</si>
  <si>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</si>
  <si>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</si>
  <si>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</si>
  <si>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</si>
  <si>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</si>
  <si>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</si>
  <si>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</si>
  <si>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</si>
  <si>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</si>
  <si>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</si>
  <si>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</si>
  <si>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</si>
  <si>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</si>
  <si>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</si>
  <si>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</si>
  <si>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</si>
  <si>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</si>
  <si>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</si>
  <si>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</si>
  <si>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</si>
  <si>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</si>
  <si>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</si>
  <si>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</si>
  <si>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</si>
  <si>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</si>
  <si>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</si>
  <si>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</si>
  <si>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</si>
  <si>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</si>
  <si>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</si>
  <si>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</si>
  <si>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</si>
  <si>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</si>
  <si>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</si>
  <si>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</si>
  <si>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</si>
  <si>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</si>
  <si>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</si>
  <si>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</si>
  <si>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</si>
  <si>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</si>
  <si>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</si>
  <si>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</si>
  <si>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</si>
  <si>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</si>
  <si>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</si>
  <si>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</si>
  <si>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</si>
  <si>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</si>
  <si>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</si>
  <si>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</si>
  <si>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</si>
  <si>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</si>
  <si>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</si>
  <si>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</si>
  <si>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</si>
  <si>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</si>
  <si>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</si>
  <si>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</si>
  <si>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</si>
  <si>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</si>
  <si>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</si>
  <si>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</si>
  <si>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</si>
  <si>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</si>
  <si>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</si>
  <si>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</si>
  <si>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</si>
  <si>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</si>
  <si>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</si>
  <si>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</si>
  <si>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</si>
  <si>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</si>
  <si>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</si>
  <si>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</si>
  <si>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</si>
  <si>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</si>
  <si>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</si>
  <si>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</si>
  <si>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</si>
  <si>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</si>
  <si>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</si>
  <si>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</si>
  <si>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</si>
  <si>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</si>
  <si>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</si>
  <si>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</si>
  <si>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</si>
  <si>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</si>
  <si>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</si>
  <si>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</si>
  <si>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</si>
  <si>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</si>
  <si>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</si>
  <si>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</si>
  <si>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</si>
  <si>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</si>
  <si>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</si>
  <si>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</si>
  <si>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</si>
  <si>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</si>
  <si>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</si>
  <si>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</si>
  <si>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</si>
  <si>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</si>
  <si>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</si>
  <si>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</si>
  <si>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</si>
  <si>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</si>
  <si>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</si>
  <si>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</si>
  <si>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</si>
  <si>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</si>
  <si>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</si>
  <si>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</si>
  <si>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</si>
  <si>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</si>
  <si>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</si>
  <si>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</si>
  <si>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</si>
  <si>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</si>
  <si>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</si>
  <si>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</si>
  <si>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</si>
  <si>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</si>
  <si>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</si>
  <si>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</si>
  <si>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</si>
  <si>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</si>
  <si>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</si>
  <si>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</si>
  <si>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</si>
  <si>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</si>
  <si>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</si>
  <si>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</si>
  <si>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</si>
  <si>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</si>
  <si>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</si>
  <si>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</si>
  <si>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</si>
  <si>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</si>
  <si>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</si>
  <si>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</si>
  <si>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</si>
  <si>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</si>
  <si>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</si>
  <si>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</si>
  <si>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</si>
  <si>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</si>
  <si>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</si>
  <si>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</si>
  <si>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</si>
  <si>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</si>
  <si>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</si>
  <si>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</si>
  <si>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</si>
  <si>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</si>
  <si>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</si>
  <si>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</si>
  <si>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</si>
  <si>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</si>
  <si>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</si>
  <si>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</si>
  <si>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</si>
  <si>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</si>
  <si>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</si>
  <si>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</si>
  <si>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</si>
  <si>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</si>
  <si>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</si>
  <si>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</si>
  <si>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</si>
  <si>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</si>
  <si>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</si>
  <si>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</si>
  <si>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</si>
  <si>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</si>
  <si>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</si>
  <si>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</si>
  <si>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</si>
  <si>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</si>
  <si>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</si>
  <si>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</si>
  <si>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</si>
  <si>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</si>
  <si>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</si>
  <si>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</si>
  <si>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</si>
  <si>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</si>
  <si>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</si>
  <si>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</si>
  <si>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</si>
  <si>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</si>
  <si>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</si>
  <si>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</si>
  <si>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</si>
  <si>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</si>
  <si>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</si>
  <si>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</si>
  <si>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</si>
  <si>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</si>
  <si>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</si>
  <si>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</si>
  <si>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</si>
  <si>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</si>
  <si>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</si>
  <si>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</si>
  <si>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</si>
  <si>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</si>
  <si>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</si>
  <si>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</si>
  <si>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</si>
  <si>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</si>
  <si>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</si>
  <si>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</si>
  <si>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</si>
  <si>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</si>
  <si>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</si>
  <si>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</si>
  <si>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</si>
  <si>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</si>
  <si>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</si>
  <si>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</si>
  <si>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</si>
  <si>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</si>
  <si>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</si>
  <si>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</si>
  <si>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</si>
  <si>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</si>
  <si>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</si>
  <si>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</si>
  <si>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</si>
  <si>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</si>
  <si>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</si>
  <si>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</si>
  <si>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</si>
  <si>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</si>
  <si>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</si>
  <si>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</si>
  <si>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</si>
  <si>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</si>
  <si>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</si>
  <si>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</si>
  <si>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</si>
  <si>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</si>
  <si>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</si>
  <si>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</si>
  <si>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</si>
  <si>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</si>
  <si>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</si>
  <si>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</si>
  <si>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</si>
  <si>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</si>
  <si>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</si>
  <si>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</si>
  <si>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</si>
  <si>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</si>
  <si>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</si>
  <si>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</si>
  <si>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</si>
  <si>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</si>
  <si>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</si>
  <si>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</si>
  <si>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</si>
  <si>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</si>
  <si>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</si>
  <si>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</si>
  <si>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</si>
  <si>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</si>
  <si>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</si>
  <si>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</si>
  <si>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</si>
  <si>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</si>
  <si>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</si>
  <si>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</si>
  <si>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</si>
  <si>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</si>
  <si>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</si>
  <si>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</si>
  <si>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</si>
  <si>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</si>
  <si>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</si>
  <si>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</si>
  <si>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</si>
  <si>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</si>
  <si>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</si>
  <si>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</si>
  <si>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</si>
  <si>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</si>
  <si>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</si>
  <si>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</si>
  <si>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</si>
  <si>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</si>
  <si>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</si>
  <si>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</si>
  <si>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</si>
  <si>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</si>
  <si>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</si>
  <si>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</si>
  <si>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</si>
  <si>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</si>
  <si>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</si>
  <si>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</si>
  <si>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</si>
  <si>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</si>
  <si>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</si>
  <si>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</si>
  <si>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</si>
  <si>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</si>
  <si>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</si>
  <si>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</si>
  <si>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</si>
  <si>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</si>
  <si>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</si>
  <si>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</si>
  <si>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</si>
  <si>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</si>
  <si>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</si>
  <si>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</si>
  <si>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</si>
  <si>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</si>
  <si>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</si>
  <si>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</si>
  <si>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</si>
  <si>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</si>
  <si>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</si>
  <si>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</si>
  <si>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</si>
  <si>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</si>
  <si>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</si>
  <si>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</si>
  <si>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</si>
  <si>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</si>
  <si>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</si>
  <si>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</si>
  <si>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</si>
  <si>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</si>
  <si>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</si>
  <si>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</si>
  <si>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</si>
  <si>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</si>
  <si>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</si>
  <si>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</si>
  <si>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</si>
  <si>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</si>
  <si>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</si>
  <si>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</si>
  <si>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</si>
  <si>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</si>
  <si>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</si>
  <si>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</si>
  <si>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</si>
  <si>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</si>
  <si>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</si>
  <si>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</si>
  <si>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</si>
  <si>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</si>
  <si>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</si>
  <si>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</si>
  <si>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</si>
  <si>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</si>
  <si>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</si>
  <si>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</si>
  <si>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</si>
  <si>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</si>
  <si>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</si>
  <si>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</si>
  <si>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</si>
  <si>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</si>
  <si>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</si>
  <si>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</si>
  <si>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</si>
  <si>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</si>
  <si>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</si>
  <si>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</si>
  <si>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</si>
  <si>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</si>
  <si>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</si>
  <si>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</si>
  <si>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</si>
  <si>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</si>
  <si>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</si>
  <si>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</si>
  <si>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</si>
  <si>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</si>
  <si>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</si>
  <si>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</si>
  <si>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</si>
  <si>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</si>
  <si>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</si>
  <si>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</si>
  <si>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</si>
  <si>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</si>
  <si>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</si>
  <si>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</si>
  <si>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</si>
  <si>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</si>
  <si>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</si>
  <si>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</si>
  <si>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</si>
  <si>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</si>
  <si>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</si>
  <si>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</si>
  <si>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</si>
  <si>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</si>
  <si>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</si>
  <si>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</si>
  <si>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</si>
  <si>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</si>
  <si>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</si>
  <si>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</si>
  <si>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</si>
  <si>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</si>
  <si>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</si>
  <si>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</si>
  <si>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</si>
  <si>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</si>
  <si>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</si>
  <si>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</si>
  <si>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</si>
  <si>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</si>
  <si>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</si>
  <si>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</si>
  <si>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</si>
  <si>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</si>
  <si>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</si>
  <si>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</si>
  <si>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</si>
  <si>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</si>
  <si>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</si>
  <si>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</si>
  <si>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</si>
  <si>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</si>
  <si>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</si>
  <si>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</si>
  <si>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</si>
  <si>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</si>
  <si>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</si>
  <si>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</si>
  <si>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</si>
  <si>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</si>
  <si>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</si>
  <si>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</si>
  <si>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</si>
  <si>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</si>
  <si>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</si>
  <si>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</si>
  <si>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</si>
  <si>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</si>
  <si>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</si>
  <si>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</si>
  <si>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</si>
  <si>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</si>
  <si>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</si>
  <si>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</si>
  <si>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</si>
  <si>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</si>
  <si>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</si>
  <si>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</si>
  <si>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</si>
  <si>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</si>
  <si>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</si>
  <si>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</si>
  <si>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</si>
  <si>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</si>
  <si>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</si>
  <si>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</si>
  <si>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</si>
  <si>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</si>
  <si>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</si>
  <si>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</si>
  <si>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</si>
  <si>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</si>
  <si>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</si>
  <si>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</si>
  <si>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</si>
  <si>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</si>
  <si>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</si>
  <si>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</si>
  <si>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</si>
  <si>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</si>
  <si>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</si>
  <si>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</si>
  <si>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</si>
  <si>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</si>
  <si>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</si>
  <si>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</si>
  <si>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</si>
  <si>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</si>
  <si>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</si>
  <si>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</si>
  <si>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</si>
  <si>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</si>
  <si>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</si>
  <si>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</si>
  <si>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</si>
  <si>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</si>
  <si>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</si>
  <si>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</si>
  <si>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</si>
  <si>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</si>
  <si>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</si>
  <si>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</si>
  <si>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</si>
  <si>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</si>
  <si>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</si>
  <si>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</si>
  <si>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</si>
  <si>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</si>
  <si>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</si>
  <si>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</si>
  <si>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</si>
  <si>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</si>
  <si>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</si>
  <si>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</si>
  <si>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</si>
  <si>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</si>
  <si>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</si>
  <si>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</si>
  <si>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</si>
  <si>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</si>
  <si>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</si>
  <si>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</si>
  <si>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</si>
  <si>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</si>
  <si>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</si>
  <si>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</si>
  <si>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</si>
  <si>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</si>
  <si>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</si>
  <si>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</si>
  <si>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</si>
  <si>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</si>
  <si>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</si>
  <si>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</si>
  <si>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</si>
  <si>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</si>
  <si>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</si>
  <si>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</si>
  <si>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</si>
  <si>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</si>
  <si>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</si>
  <si>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</si>
  <si>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</si>
  <si>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</si>
  <si>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</si>
  <si>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</si>
  <si>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</si>
  <si>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</si>
  <si>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</si>
  <si>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</si>
  <si>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</si>
  <si>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</si>
  <si>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</si>
  <si>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</si>
  <si>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</si>
  <si>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</si>
  <si>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</si>
  <si>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</si>
  <si>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</si>
  <si>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</si>
  <si>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</si>
  <si>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</si>
  <si>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</si>
  <si>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</si>
  <si>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</si>
  <si>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</si>
  <si>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</si>
  <si>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</si>
  <si>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</si>
  <si>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</si>
  <si>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</si>
  <si>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</si>
  <si>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</si>
  <si>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</si>
  <si>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</si>
  <si>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</si>
  <si>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</si>
  <si>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</si>
  <si>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</si>
  <si>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</si>
  <si>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</si>
  <si>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</si>
  <si>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</si>
  <si>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</si>
  <si>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</si>
  <si>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</si>
  <si>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</si>
  <si>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</si>
  <si>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</si>
  <si>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</si>
  <si>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</si>
  <si>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</si>
  <si>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</si>
  <si>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</si>
  <si>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</si>
  <si>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</si>
  <si>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</si>
  <si>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</si>
  <si>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</si>
  <si>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</si>
  <si>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</si>
  <si>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</si>
  <si>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</si>
  <si>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</si>
  <si>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</si>
  <si>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</si>
  <si>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</si>
  <si>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</si>
  <si>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</si>
  <si>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</si>
  <si>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</si>
  <si>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</si>
  <si>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</si>
  <si>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</si>
  <si>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</si>
  <si>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</si>
  <si>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</si>
  <si>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</si>
  <si>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</si>
  <si>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</si>
  <si>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</si>
  <si>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</si>
  <si>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</si>
  <si>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</si>
  <si>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</si>
  <si>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</si>
  <si>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</si>
  <si>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</si>
  <si>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</si>
  <si>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</si>
  <si>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</si>
  <si>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</si>
  <si>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</si>
  <si>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</si>
  <si>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</si>
  <si>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</si>
  <si>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</si>
  <si>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</si>
  <si>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</si>
  <si>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</si>
  <si>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</si>
  <si>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</si>
  <si>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</si>
  <si>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</si>
  <si>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</si>
  <si>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</si>
  <si>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</si>
  <si>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</si>
  <si>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</si>
  <si>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</si>
  <si>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</si>
  <si>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</si>
  <si>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</si>
  <si>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</si>
  <si>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</si>
  <si>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</si>
  <si>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</si>
  <si>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</si>
  <si>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</si>
  <si>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</si>
  <si>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</si>
  <si>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</si>
  <si>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</si>
  <si>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</si>
  <si>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</si>
  <si>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</si>
  <si>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</si>
  <si>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</si>
  <si>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</si>
  <si>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</si>
  <si>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</si>
  <si>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</si>
  <si>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</si>
  <si>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</si>
  <si>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</si>
  <si>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</si>
  <si>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</si>
  <si>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</si>
  <si>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</si>
  <si>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</si>
  <si>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</si>
  <si>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</si>
  <si>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</si>
  <si>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</si>
  <si>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</si>
  <si>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</si>
  <si>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</si>
  <si>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</si>
  <si>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</si>
  <si>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</si>
  <si>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</si>
  <si>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</si>
  <si>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</si>
  <si>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</si>
  <si>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</si>
  <si>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</si>
  <si>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</si>
  <si>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</si>
  <si>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</si>
  <si>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</si>
  <si>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</si>
  <si>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</si>
  <si>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</si>
  <si>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</si>
  <si>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</si>
  <si>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</si>
  <si>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</si>
  <si>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</si>
  <si>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</si>
  <si>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</si>
  <si>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</si>
  <si>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</si>
  <si>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</si>
  <si>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</si>
  <si>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</si>
  <si>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</si>
  <si>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</si>
  <si>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</si>
  <si>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</si>
  <si>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</si>
  <si>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</si>
  <si>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</si>
  <si>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</si>
  <si>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</si>
  <si>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</si>
  <si>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</si>
  <si>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</si>
  <si>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</si>
  <si>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</si>
  <si>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</si>
  <si>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</si>
  <si>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</si>
  <si>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</si>
  <si>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</si>
  <si>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</si>
  <si>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</si>
  <si>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</si>
  <si>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</si>
  <si>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</si>
  <si>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</si>
  <si>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</si>
  <si>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</si>
  <si>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</si>
  <si>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</si>
  <si>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</si>
  <si>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</si>
  <si>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</si>
  <si>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</si>
  <si>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</si>
  <si>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</si>
  <si>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</si>
  <si>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</si>
  <si>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</si>
  <si>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</si>
  <si>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</si>
  <si>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</si>
  <si>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</si>
  <si>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</si>
  <si>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</si>
  <si>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</si>
  <si>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</si>
  <si>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</si>
  <si>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</si>
  <si>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</si>
  <si>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</si>
  <si>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</si>
  <si>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</si>
  <si>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</si>
  <si>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</si>
  <si>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</si>
  <si>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</si>
  <si>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</si>
  <si>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</si>
  <si>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</si>
  <si>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</si>
  <si>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</si>
  <si>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</si>
  <si>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</si>
  <si>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</si>
  <si>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</si>
  <si>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</si>
  <si>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</si>
  <si>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</si>
  <si>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</si>
  <si>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</si>
  <si>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</si>
  <si>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</si>
  <si>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</si>
  <si>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</si>
  <si>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</si>
  <si>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</si>
  <si>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</si>
  <si>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</si>
  <si>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</si>
  <si>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</si>
  <si>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</si>
  <si>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</si>
  <si>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</si>
  <si>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</si>
  <si>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</si>
  <si>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</si>
  <si>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</si>
  <si>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</si>
  <si>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</si>
  <si>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</si>
  <si>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</si>
  <si>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</si>
  <si>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</si>
  <si>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</si>
  <si>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</si>
  <si>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</si>
  <si>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</si>
  <si>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</si>
  <si>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</si>
  <si>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</si>
  <si>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</si>
  <si>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</si>
  <si>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</si>
  <si>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</si>
  <si>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</si>
  <si>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</si>
  <si>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</si>
  <si>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</si>
  <si>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</si>
  <si>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</si>
  <si>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</si>
  <si>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</si>
  <si>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</si>
  <si>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</si>
  <si>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</si>
  <si>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</si>
  <si>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</si>
  <si>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</si>
  <si>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</si>
  <si>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</si>
  <si>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</si>
  <si>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</si>
  <si>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</si>
  <si>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</si>
  <si>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</si>
  <si>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</si>
  <si>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</si>
  <si>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</si>
  <si>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</si>
  <si>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</si>
  <si>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</si>
  <si>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</si>
  <si>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</si>
  <si>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</si>
  <si>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</si>
  <si>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</si>
  <si>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</si>
  <si>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</si>
  <si>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</si>
  <si>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</si>
  <si>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</si>
  <si>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</si>
  <si>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</si>
  <si>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</si>
  <si>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</si>
  <si>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</si>
  <si>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</si>
  <si>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</si>
  <si>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</si>
  <si>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</si>
  <si>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</si>
  <si>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</si>
  <si>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</si>
  <si>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</si>
  <si>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</si>
  <si>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</si>
  <si>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</si>
  <si>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</si>
  <si>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</si>
  <si>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</si>
  <si>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</si>
  <si>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</si>
  <si>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</si>
  <si>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</si>
  <si>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</si>
  <si>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</si>
  <si>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</si>
  <si>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</si>
  <si>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</si>
  <si>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</si>
  <si>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</si>
  <si>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</si>
  <si>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</si>
  <si>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</si>
  <si>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</si>
  <si>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</si>
  <si>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</si>
  <si>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</si>
  <si>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</si>
  <si>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</si>
  <si>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</si>
  <si>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</si>
  <si>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</si>
  <si>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</si>
  <si>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</si>
  <si>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</si>
  <si>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</si>
  <si>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</si>
  <si>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</si>
  <si>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</si>
  <si>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</si>
  <si>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</si>
  <si>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</si>
  <si>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</si>
  <si>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</si>
  <si>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</si>
  <si>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</si>
  <si>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</si>
  <si>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</si>
  <si>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</si>
  <si>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</si>
  <si>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</si>
  <si>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</si>
  <si>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</si>
  <si>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</si>
  <si>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</si>
  <si>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</si>
  <si>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</si>
  <si>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</si>
  <si>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</si>
  <si>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</si>
  <si>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</si>
  <si>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</si>
  <si>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</si>
  <si>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</si>
  <si>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</si>
  <si>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</si>
  <si>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</si>
  <si>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</si>
  <si>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</si>
  <si>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</si>
  <si>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</si>
  <si>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</si>
  <si>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</si>
  <si>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</si>
  <si>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</si>
  <si>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</si>
  <si>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</si>
  <si>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</si>
  <si>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</si>
  <si>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</si>
  <si>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</si>
  <si>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</si>
  <si>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</si>
  <si>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</si>
  <si>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</si>
  <si>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</si>
  <si>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</si>
  <si>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</si>
  <si>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</si>
  <si>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</si>
  <si>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</si>
  <si>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</si>
  <si>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</si>
  <si>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</si>
  <si>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</si>
  <si>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</si>
  <si>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</si>
  <si>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</si>
  <si>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</si>
  <si>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</si>
  <si>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</si>
  <si>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</si>
  <si>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</si>
  <si>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</si>
  <si>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</si>
  <si>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</si>
  <si>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</si>
  <si>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</si>
  <si>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</si>
  <si>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</si>
  <si>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</si>
  <si>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</si>
  <si>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</si>
  <si>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</si>
  <si>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</si>
  <si>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</si>
  <si>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</si>
  <si>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</si>
  <si>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</si>
  <si>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</si>
  <si>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</si>
  <si>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</si>
  <si>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</si>
  <si>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</si>
  <si>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</si>
  <si>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</si>
  <si>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</si>
  <si>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</si>
  <si>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</si>
  <si>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</si>
  <si>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</si>
  <si>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</si>
  <si>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</si>
  <si>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</si>
  <si>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</si>
  <si>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</si>
  <si>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</si>
  <si>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</si>
  <si>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</si>
  <si>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</si>
  <si>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</si>
  <si>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</si>
  <si>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</si>
  <si>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</si>
  <si>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</si>
  <si>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</si>
  <si>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</si>
  <si>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</si>
  <si>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</si>
  <si>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</si>
  <si>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</si>
  <si>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</si>
  <si>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</si>
  <si>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</si>
  <si>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</si>
  <si>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</si>
  <si>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</si>
  <si>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</si>
  <si>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</si>
  <si>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</si>
  <si>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</si>
  <si>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</si>
  <si>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</si>
  <si>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</si>
  <si>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</si>
  <si>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</si>
  <si>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</si>
  <si>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</si>
  <si>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</si>
  <si>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</si>
  <si>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</si>
  <si>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</si>
  <si>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</si>
  <si>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</si>
  <si>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</si>
  <si>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</si>
  <si>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</si>
  <si>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</si>
  <si>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</si>
  <si>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</si>
  <si>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</si>
  <si>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</si>
  <si>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</si>
  <si>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</si>
  <si>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</si>
  <si>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</si>
  <si>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</si>
  <si>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</si>
  <si>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</si>
  <si>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</si>
  <si>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</si>
  <si>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</si>
  <si>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</si>
  <si>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</si>
  <si>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</si>
  <si>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</si>
  <si>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</si>
  <si>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</si>
  <si>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</si>
  <si>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</si>
  <si>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</si>
  <si>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</si>
  <si>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</si>
  <si>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</si>
  <si>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</si>
  <si>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</si>
  <si>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</si>
  <si>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</si>
  <si>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</si>
  <si>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</si>
  <si>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</si>
  <si>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</si>
  <si>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</si>
  <si>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</si>
  <si>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</si>
  <si>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</si>
  <si>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</si>
  <si>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</si>
  <si>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</si>
  <si>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</si>
  <si>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</si>
  <si>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</si>
  <si>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</si>
  <si>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</si>
  <si>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</si>
  <si>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</si>
  <si>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</si>
  <si>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</si>
  <si>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</si>
  <si>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</si>
  <si>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</si>
  <si>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</si>
  <si>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</si>
  <si>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</si>
  <si>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</si>
  <si>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</si>
  <si>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</si>
  <si>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</si>
  <si>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</si>
  <si>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</si>
  <si>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</si>
  <si>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</si>
  <si>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</si>
  <si>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</si>
  <si>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</si>
  <si>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</si>
  <si>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</si>
  <si>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</si>
  <si>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</si>
  <si>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</si>
  <si>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</si>
  <si>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</si>
  <si>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</si>
  <si>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</si>
  <si>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</si>
  <si>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</si>
  <si>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</si>
  <si>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</si>
  <si>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</si>
  <si>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</si>
  <si>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</si>
  <si>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</si>
  <si>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</si>
  <si>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</si>
  <si>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</si>
  <si>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</si>
  <si>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</si>
  <si>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</si>
  <si>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</si>
  <si>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</si>
  <si>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</si>
  <si>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</si>
  <si>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</si>
  <si>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</si>
  <si>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</si>
  <si>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</si>
  <si>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</si>
  <si>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</si>
  <si>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</si>
  <si>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</si>
  <si>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</si>
  <si>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</si>
  <si>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</si>
  <si>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</si>
  <si>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</si>
  <si>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</si>
  <si>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</si>
  <si>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</si>
  <si>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</si>
  <si>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</si>
  <si>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</si>
  <si>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</si>
  <si>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</si>
  <si>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</si>
  <si>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</si>
  <si>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</si>
  <si>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</si>
  <si>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</si>
  <si>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</si>
  <si>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</si>
  <si>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</si>
  <si>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</si>
  <si>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</si>
  <si>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</si>
  <si>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</si>
  <si>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</si>
  <si>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</si>
  <si>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</si>
  <si>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</si>
  <si>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</si>
  <si>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</si>
  <si>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</si>
  <si>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</si>
  <si>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</si>
  <si>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</si>
  <si>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</si>
  <si>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</si>
  <si>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</si>
  <si>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</si>
  <si>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</si>
  <si>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</si>
  <si>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</si>
  <si>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</si>
  <si>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</si>
  <si>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</si>
  <si>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</si>
  <si>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</si>
  <si>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</si>
  <si>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</si>
  <si>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</si>
  <si>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</si>
  <si>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</si>
  <si>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</si>
  <si>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</si>
  <si>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</si>
  <si>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</si>
  <si>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</si>
  <si>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</si>
  <si>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</si>
  <si>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</si>
  <si>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</si>
  <si>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</si>
  <si>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</si>
  <si>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</si>
  <si>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</si>
  <si>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</si>
  <si>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</si>
  <si>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</si>
  <si>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</si>
  <si>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</si>
  <si>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</si>
  <si>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</si>
  <si>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</si>
  <si>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</si>
  <si>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</si>
  <si>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</si>
  <si>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</si>
  <si>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</si>
  <si>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</si>
  <si>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</si>
  <si>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</si>
  <si>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</si>
  <si>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</si>
  <si>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</si>
  <si>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</si>
  <si>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</si>
  <si>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</si>
  <si>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</si>
  <si>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</si>
  <si>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</si>
  <si>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</si>
  <si>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</si>
  <si>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</si>
  <si>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</si>
  <si>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</si>
  <si>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</si>
  <si>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</si>
  <si>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</si>
  <si>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</si>
  <si>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</si>
  <si>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</si>
  <si>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</si>
  <si>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</si>
  <si>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</si>
  <si>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</si>
  <si>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</si>
  <si>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</si>
  <si>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</si>
  <si>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</si>
  <si>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</si>
  <si>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</si>
  <si>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</si>
  <si>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</si>
  <si>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</si>
  <si>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</si>
  <si>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</si>
  <si>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</si>
  <si>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</si>
  <si>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</si>
  <si>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</si>
  <si>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</si>
  <si>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</si>
  <si>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</si>
  <si>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</si>
  <si>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</si>
  <si>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</si>
  <si>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</si>
  <si>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</si>
  <si>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</si>
  <si>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</si>
  <si>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</si>
  <si>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</si>
  <si>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</si>
  <si>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</si>
  <si>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</si>
  <si>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</si>
  <si>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</si>
  <si>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</si>
  <si>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</si>
  <si>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</si>
  <si>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</si>
  <si>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</si>
  <si>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</si>
  <si>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</si>
  <si>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</si>
  <si>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</si>
  <si>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</si>
  <si>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</si>
  <si>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</si>
  <si>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</si>
  <si>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</si>
  <si>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</si>
  <si>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</si>
  <si>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</si>
  <si>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</si>
  <si>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</si>
  <si>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</si>
  <si>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</si>
  <si>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</si>
  <si>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</si>
  <si>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</si>
  <si>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</si>
  <si>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</si>
  <si>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</si>
  <si>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</si>
  <si>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</si>
  <si>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</si>
  <si>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</si>
  <si>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</si>
  <si>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</si>
  <si>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</si>
  <si>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</si>
  <si>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</si>
  <si>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</si>
  <si>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</si>
  <si>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</si>
  <si>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</si>
  <si>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</si>
  <si>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</si>
  <si>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</si>
  <si>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</si>
  <si>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</si>
  <si>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</si>
  <si>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</si>
  <si>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</si>
  <si>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</si>
  <si>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</si>
  <si>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</si>
  <si>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</si>
  <si>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</si>
  <si>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</si>
  <si>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</si>
  <si>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</si>
  <si>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</si>
  <si>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</si>
  <si>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</si>
  <si>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</si>
  <si>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</si>
  <si>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</si>
  <si>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</si>
  <si>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</si>
  <si>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</si>
  <si>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</si>
  <si>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</si>
  <si>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</si>
  <si>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</si>
  <si>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</si>
  <si>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</si>
  <si>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</si>
  <si>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</si>
  <si>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</si>
  <si>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</si>
  <si>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</si>
  <si>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</si>
  <si>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</si>
  <si>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</si>
  <si>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</si>
  <si>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</si>
  <si>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</si>
  <si>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</si>
  <si>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</si>
  <si>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</si>
  <si>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</si>
  <si>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</si>
  <si>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</si>
  <si>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</si>
  <si>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</si>
  <si>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</si>
  <si>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</si>
  <si>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</si>
  <si>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</si>
  <si>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</si>
  <si>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</si>
  <si>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</si>
  <si>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</si>
  <si>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</si>
  <si>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</si>
  <si>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</si>
  <si>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</si>
  <si>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</si>
  <si>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</si>
  <si>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</si>
  <si>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</si>
  <si>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</si>
  <si>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</si>
  <si>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</si>
  <si>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</si>
  <si>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</si>
  <si>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</si>
  <si>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</si>
  <si>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</si>
  <si>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</si>
  <si>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</si>
  <si>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Data Created Conversion</t>
  </si>
  <si>
    <t>Data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</si>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</sst>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4" fontId="1" fillId="0" borderId="0" xfId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0" fontId="4" fillId="0" borderId="0" xfId="0" applyFont="1"/>
    <xf numFmtId="9" fontId="0" fillId="0" borderId="0" xfId="2" applyNumberFormat="1" applyFont="1"/>
    <xf numFmtId="0" fontId="3" fillId="0" borderId="0" xfId="0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BonusTable!$F$1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BonusTable!$A$2:$A$13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BonusTable!$F$2:$F$13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04-43A5-B6FA-D27112346D42}"/>
            </c:ext>
          </c:extLst>
        </c:ser>
        <c:ser>
          <c:idx val="5"/>
          <c:order val="5"/>
          <c:tx>
            <c:strRef>
              <c:f>BonusTable!$G$1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BonusTable!$A$2:$A$13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BonusTable!$G$2:$G$13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04-43A5-B6FA-D27112346D42}"/>
            </c:ext>
          </c:extLst>
        </c:ser>
        <c:ser>
          <c:idx val="6"/>
          <c:order val="6"/>
          <c:tx>
            <c:strRef>
              <c:f>BonusTable!$H$1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BonusTable!$A$2:$A$13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BonusTable!$H$2:$H$13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04-43A5-B6FA-D27112346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811352"/>
        <c:axId val="5178054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BonusTable!$B$1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BonusTable!$A$2:$A$13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BonusTable!$B$2:$B$13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704-43A5-B6FA-D27112346D4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BonusTable!$C$1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BonusTable!$A$2:$A$13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BonusTable!$C$2:$C$13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704-43A5-B6FA-D27112346D4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BonusTable!$D$1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BonusTable!$A$2:$A$13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BonusTable!$D$2:$D$13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704-43A5-B6FA-D27112346D4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BonusTable!$E$1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BonusTable!$A$2:$A$13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BonusTable!$E$2:$E$13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704-43A5-B6FA-D27112346D42}"/>
                  </c:ext>
                </c:extLst>
              </c15:ser>
            </c15:filteredLineSeries>
          </c:ext>
        </c:extLst>
      </c:lineChart>
      <c:catAx>
        <c:axId val="51781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805448"/>
        <c:crosses val="autoZero"/>
        <c:auto val="1"/>
        <c:lblAlgn val="ctr"/>
        <c:lblOffset val="100"/>
        <c:noMultiLvlLbl val="0"/>
      </c:catAx>
      <c:valAx>
        <c:axId val="51780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81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.xlsx]CategoryStats!PivotTable3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5311828624972169E-2"/>
          <c:y val="9.020133352896105E-2"/>
          <c:w val="0.84539554506906145"/>
          <c:h val="0.748161116791364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F-4AFF-A1C7-57677ED3E1D1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C8F-4AFF-A1C7-57677ED3E1D1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C8F-4AFF-A1C7-57677ED3E1D1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C8F-4AFF-A1C7-57677ED3E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1803360"/>
        <c:axId val="511804672"/>
      </c:barChart>
      <c:catAx>
        <c:axId val="51180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04672"/>
        <c:crosses val="autoZero"/>
        <c:auto val="1"/>
        <c:lblAlgn val="ctr"/>
        <c:lblOffset val="100"/>
        <c:noMultiLvlLbl val="0"/>
      </c:catAx>
      <c:valAx>
        <c:axId val="51180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.xlsx]SubcategoryStats!PivotTable4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77-45EC-A213-61D965A038FA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DD-4F05-AF49-43F674C8F41F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DD-4F05-AF49-43F674C8F41F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DD-4F05-AF49-43F674C8F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1727480"/>
        <c:axId val="311731744"/>
      </c:barChart>
      <c:catAx>
        <c:axId val="31172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31744"/>
        <c:crosses val="autoZero"/>
        <c:auto val="1"/>
        <c:lblAlgn val="ctr"/>
        <c:lblOffset val="100"/>
        <c:noMultiLvlLbl val="0"/>
      </c:catAx>
      <c:valAx>
        <c:axId val="31173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2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.xlsx]LaunchDateOutcomes!PivotTable5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39-42E9-A7DF-DAAE931953D6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539-42E9-A7DF-DAAE931953D6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539-42E9-A7DF-DAAE93195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899048"/>
        <c:axId val="554004040"/>
      </c:lineChart>
      <c:catAx>
        <c:axId val="64289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004040"/>
        <c:crosses val="autoZero"/>
        <c:auto val="1"/>
        <c:lblAlgn val="ctr"/>
        <c:lblOffset val="100"/>
        <c:noMultiLvlLbl val="0"/>
      </c:catAx>
      <c:valAx>
        <c:axId val="55400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9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90486</xdr:colOff>
      <xdr:row>13</xdr:row>
      <xdr:rowOff>9525</xdr:rowOff>
    </xdr:from>
    <xdr:to>
      <xdr:col>7</xdr:col>
      <xdr:colOff>523874</xdr:colOff>
      <xdr:row>30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2A99C9-F3AF-4359-BD61-3E7CA6971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0</xdr:rowOff>
    </xdr:from>
    <xdr:to>
      <xdr:col>12</xdr:col>
      <xdr:colOff>466725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2CC778-9194-46D7-803C-779404F8E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</xdr:colOff>
      <xdr:row>2</xdr:row>
      <xdr:rowOff>147636</xdr:rowOff>
    </xdr:from>
    <xdr:to>
      <xdr:col>13</xdr:col>
      <xdr:colOff>481012</xdr:colOff>
      <xdr:row>20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C11D0E-2FCE-481F-AF08-835C2CA3A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</xdr:row>
      <xdr:rowOff>85725</xdr:rowOff>
    </xdr:from>
    <xdr:to>
      <xdr:col>11</xdr:col>
      <xdr:colOff>552450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FEF4C7-3BBC-43A3-BCB8-C02BD34C1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Cheng" refreshedDate="43474.903243055553" createdVersion="6" refreshedVersion="6" minRefreshableVersion="3" recordCount="4114" xr:uid="{CA6F3967-19B5-407C-96B6-EC0BB4B7B240}">
  <cacheSource type="worksheet">
    <worksheetSource ref="A1:R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Cheng" refreshedDate="43476.297407638885" createdVersion="6" refreshedVersion="6" minRefreshableVersion="3" recordCount="4114" xr:uid="{FDCFE0A0-CC5E-4251-BB4A-3AD4E1D1C0B7}">
  <cacheSource type="worksheet">
    <worksheetSource ref="A1:T4115" sheet="Full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a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8BD320-5FEB-4332-8F06-1D858A4333D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8D054-3A29-44AD-97E2-C88329C3F5B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ACAD86-D9DF-4C66-89B1-1E4E2A5DC4F4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C5" sqref="C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8.5703125" bestFit="1" customWidth="1"/>
    <col min="17" max="17" width="11.85546875" bestFit="1" customWidth="1"/>
    <col min="18" max="18" width="12.85546875" bestFit="1" customWidth="1"/>
    <col min="19" max="19" width="23.28515625" bestFit="1" customWidth="1"/>
    <col min="20" max="20" width="2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8" t="s">
        <v>8310</v>
      </c>
      <c r="R2" s="8" t="s">
        <v>8311</v>
      </c>
      <c r="S2" s="12">
        <f>(((J2/60)/60)/24)+DATE(1970,1,1)+(-6/24)</f>
        <v>42176.757071759261</v>
      </c>
      <c r="T2" s="12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8" t="s">
        <v>8310</v>
      </c>
      <c r="R3" s="8" t="s">
        <v>8311</v>
      </c>
      <c r="S3" s="12">
        <f t="shared" ref="S3:S66" si="2">(((J3/60)/60)/24)+DATE(1970,1,1)+(-6/24)</f>
        <v>42766.350497685184</v>
      </c>
      <c r="T3" s="12">
        <f t="shared" ref="T3:T66" si="3"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8" t="s">
        <v>8310</v>
      </c>
      <c r="R4" s="8" t="s">
        <v>8311</v>
      </c>
      <c r="S4" s="12">
        <f t="shared" si="2"/>
        <v>42405.452349537038</v>
      </c>
      <c r="T4" s="12">
        <f t="shared" si="3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8" t="s">
        <v>8310</v>
      </c>
      <c r="R5" s="8" t="s">
        <v>8311</v>
      </c>
      <c r="S5" s="12">
        <f t="shared" si="2"/>
        <v>41828.265127314815</v>
      </c>
      <c r="T5" s="12">
        <f t="shared" si="3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8" t="s">
        <v>8310</v>
      </c>
      <c r="R6" s="8" t="s">
        <v>8311</v>
      </c>
      <c r="S6" s="12">
        <f t="shared" si="2"/>
        <v>42327.584247685183</v>
      </c>
      <c r="T6" s="12">
        <f t="shared" si="3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8" t="s">
        <v>8310</v>
      </c>
      <c r="R7" s="8" t="s">
        <v>8311</v>
      </c>
      <c r="S7" s="12">
        <f t="shared" si="2"/>
        <v>42563.682951388888</v>
      </c>
      <c r="T7" s="12">
        <f t="shared" si="3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8" t="s">
        <v>8310</v>
      </c>
      <c r="R8" s="8" t="s">
        <v>8311</v>
      </c>
      <c r="S8" s="12">
        <f t="shared" si="2"/>
        <v>41793.822337962964</v>
      </c>
      <c r="T8" s="12">
        <f t="shared" si="3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8" t="s">
        <v>8310</v>
      </c>
      <c r="R9" s="8" t="s">
        <v>8311</v>
      </c>
      <c r="S9" s="12">
        <f t="shared" si="2"/>
        <v>42515.797071759262</v>
      </c>
      <c r="T9" s="12">
        <f t="shared" si="3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8" t="s">
        <v>8310</v>
      </c>
      <c r="R10" s="8" t="s">
        <v>8311</v>
      </c>
      <c r="S10" s="12">
        <f t="shared" si="2"/>
        <v>42468.69458333333</v>
      </c>
      <c r="T10" s="12">
        <f t="shared" si="3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8" t="s">
        <v>8310</v>
      </c>
      <c r="R11" s="8" t="s">
        <v>8311</v>
      </c>
      <c r="S11" s="12">
        <f t="shared" si="2"/>
        <v>42446.853518518517</v>
      </c>
      <c r="T11" s="12">
        <f t="shared" si="3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8" t="s">
        <v>8310</v>
      </c>
      <c r="R12" s="8" t="s">
        <v>8311</v>
      </c>
      <c r="S12" s="12">
        <f t="shared" si="2"/>
        <v>41779.818043981482</v>
      </c>
      <c r="T12" s="12">
        <f t="shared" si="3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8" t="s">
        <v>8310</v>
      </c>
      <c r="R13" s="8" t="s">
        <v>8311</v>
      </c>
      <c r="S13" s="12">
        <f t="shared" si="2"/>
        <v>42572.528495370367</v>
      </c>
      <c r="T13" s="12">
        <f t="shared" si="3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8" t="s">
        <v>8310</v>
      </c>
      <c r="R14" s="8" t="s">
        <v>8311</v>
      </c>
      <c r="S14" s="12">
        <f t="shared" si="2"/>
        <v>41791.463252314818</v>
      </c>
      <c r="T14" s="12">
        <f t="shared" si="3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8" t="s">
        <v>8310</v>
      </c>
      <c r="R15" s="8" t="s">
        <v>8311</v>
      </c>
      <c r="S15" s="12">
        <f t="shared" si="2"/>
        <v>42508.427187499998</v>
      </c>
      <c r="T15" s="12">
        <f t="shared" si="3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8" t="s">
        <v>8310</v>
      </c>
      <c r="R16" s="8" t="s">
        <v>8311</v>
      </c>
      <c r="S16" s="12">
        <f t="shared" si="2"/>
        <v>41807.77648148148</v>
      </c>
      <c r="T16" s="12">
        <f t="shared" si="3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8" t="s">
        <v>8310</v>
      </c>
      <c r="R17" s="8" t="s">
        <v>8311</v>
      </c>
      <c r="S17" s="12">
        <f t="shared" si="2"/>
        <v>42256.141875000001</v>
      </c>
      <c r="T17" s="12">
        <f t="shared" si="3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8" t="s">
        <v>8310</v>
      </c>
      <c r="R18" s="8" t="s">
        <v>8311</v>
      </c>
      <c r="S18" s="12">
        <f t="shared" si="2"/>
        <v>41760.546423611115</v>
      </c>
      <c r="T18" s="12">
        <f t="shared" si="3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8" t="s">
        <v>8310</v>
      </c>
      <c r="R19" s="8" t="s">
        <v>8311</v>
      </c>
      <c r="S19" s="12">
        <f t="shared" si="2"/>
        <v>41917.481736111113</v>
      </c>
      <c r="T19" s="12">
        <f t="shared" si="3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8" t="s">
        <v>8310</v>
      </c>
      <c r="R20" s="8" t="s">
        <v>8311</v>
      </c>
      <c r="S20" s="12">
        <f t="shared" si="2"/>
        <v>41869.292314814818</v>
      </c>
      <c r="T20" s="12">
        <f t="shared" si="3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8" t="s">
        <v>8310</v>
      </c>
      <c r="R21" s="8" t="s">
        <v>8311</v>
      </c>
      <c r="S21" s="12">
        <f t="shared" si="2"/>
        <v>42175.566365740742</v>
      </c>
      <c r="T21" s="12">
        <f t="shared" si="3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8" t="s">
        <v>8310</v>
      </c>
      <c r="R22" s="8" t="s">
        <v>8311</v>
      </c>
      <c r="S22" s="12">
        <f t="shared" si="2"/>
        <v>42200.508240740746</v>
      </c>
      <c r="T22" s="12">
        <f t="shared" si="3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8" t="s">
        <v>8310</v>
      </c>
      <c r="R23" s="8" t="s">
        <v>8311</v>
      </c>
      <c r="S23" s="12">
        <f t="shared" si="2"/>
        <v>41878.377187500002</v>
      </c>
      <c r="T23" s="12">
        <f t="shared" si="3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8" t="s">
        <v>8310</v>
      </c>
      <c r="R24" s="8" t="s">
        <v>8311</v>
      </c>
      <c r="S24" s="12">
        <f t="shared" si="2"/>
        <v>41989.66134259259</v>
      </c>
      <c r="T24" s="12">
        <f t="shared" si="3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8" t="s">
        <v>8310</v>
      </c>
      <c r="R25" s="8" t="s">
        <v>8311</v>
      </c>
      <c r="S25" s="12">
        <f t="shared" si="2"/>
        <v>42097.528946759259</v>
      </c>
      <c r="T25" s="12">
        <f t="shared" si="3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8" t="s">
        <v>8310</v>
      </c>
      <c r="R26" s="8" t="s">
        <v>8311</v>
      </c>
      <c r="S26" s="12">
        <f t="shared" si="2"/>
        <v>42229.570173611108</v>
      </c>
      <c r="T26" s="12">
        <f t="shared" si="3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8" t="s">
        <v>8310</v>
      </c>
      <c r="R27" s="8" t="s">
        <v>8311</v>
      </c>
      <c r="S27" s="12">
        <f t="shared" si="2"/>
        <v>42317.775011574078</v>
      </c>
      <c r="T27" s="12">
        <f t="shared" si="3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8" t="s">
        <v>8310</v>
      </c>
      <c r="R28" s="8" t="s">
        <v>8311</v>
      </c>
      <c r="S28" s="12">
        <f t="shared" si="2"/>
        <v>41828.265555555554</v>
      </c>
      <c r="T28" s="12">
        <f t="shared" si="3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8" t="s">
        <v>8310</v>
      </c>
      <c r="R29" s="8" t="s">
        <v>8311</v>
      </c>
      <c r="S29" s="12">
        <f t="shared" si="2"/>
        <v>41928.914733796293</v>
      </c>
      <c r="T29" s="12">
        <f t="shared" si="3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8" t="s">
        <v>8310</v>
      </c>
      <c r="R30" s="8" t="s">
        <v>8311</v>
      </c>
      <c r="S30" s="12">
        <f t="shared" si="2"/>
        <v>42324.71393518518</v>
      </c>
      <c r="T30" s="12">
        <f t="shared" si="3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8" t="s">
        <v>8310</v>
      </c>
      <c r="R31" s="8" t="s">
        <v>8311</v>
      </c>
      <c r="S31" s="12">
        <f t="shared" si="2"/>
        <v>41812.42324074074</v>
      </c>
      <c r="T31" s="12">
        <f t="shared" si="3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8" t="s">
        <v>8310</v>
      </c>
      <c r="R32" s="8" t="s">
        <v>8311</v>
      </c>
      <c r="S32" s="12">
        <f t="shared" si="2"/>
        <v>41842.042997685188</v>
      </c>
      <c r="T32" s="12">
        <f t="shared" si="3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">
        <v>8310</v>
      </c>
      <c r="R33" s="8" t="s">
        <v>8311</v>
      </c>
      <c r="S33" s="12">
        <f t="shared" si="2"/>
        <v>42376.54206018518</v>
      </c>
      <c r="T33" s="12">
        <f t="shared" si="3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8" t="s">
        <v>8310</v>
      </c>
      <c r="R34" s="8" t="s">
        <v>8311</v>
      </c>
      <c r="S34" s="12">
        <f t="shared" si="2"/>
        <v>42461.377511574072</v>
      </c>
      <c r="T34" s="12">
        <f t="shared" si="3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8" t="s">
        <v>8310</v>
      </c>
      <c r="R35" s="8" t="s">
        <v>8311</v>
      </c>
      <c r="S35" s="12">
        <f t="shared" si="2"/>
        <v>42286.410891203705</v>
      </c>
      <c r="T35" s="12">
        <f t="shared" si="3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8" t="s">
        <v>8310</v>
      </c>
      <c r="R36" s="8" t="s">
        <v>8311</v>
      </c>
      <c r="S36" s="12">
        <f t="shared" si="2"/>
        <v>41841.071770833332</v>
      </c>
      <c r="T36" s="12">
        <f t="shared" si="3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8" t="s">
        <v>8310</v>
      </c>
      <c r="R37" s="8" t="s">
        <v>8311</v>
      </c>
      <c r="S37" s="12">
        <f t="shared" si="2"/>
        <v>42098.041828703703</v>
      </c>
      <c r="T37" s="12">
        <f t="shared" si="3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8" t="s">
        <v>8310</v>
      </c>
      <c r="R38" s="8" t="s">
        <v>8311</v>
      </c>
      <c r="S38" s="12">
        <f t="shared" si="2"/>
        <v>42068.057002314818</v>
      </c>
      <c r="T38" s="12">
        <f t="shared" si="3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8" t="s">
        <v>8310</v>
      </c>
      <c r="R39" s="8" t="s">
        <v>8311</v>
      </c>
      <c r="S39" s="12">
        <f t="shared" si="2"/>
        <v>42032.443043981482</v>
      </c>
      <c r="T39" s="12">
        <f t="shared" si="3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8" t="s">
        <v>8310</v>
      </c>
      <c r="R40" s="8" t="s">
        <v>8311</v>
      </c>
      <c r="S40" s="12">
        <f t="shared" si="2"/>
        <v>41374.807222222218</v>
      </c>
      <c r="T40" s="12">
        <f t="shared" si="3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8" t="s">
        <v>8310</v>
      </c>
      <c r="R41" s="8" t="s">
        <v>8311</v>
      </c>
      <c r="S41" s="12">
        <f t="shared" si="2"/>
        <v>41753.797083333331</v>
      </c>
      <c r="T41" s="12">
        <f t="shared" si="3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8" t="s">
        <v>8310</v>
      </c>
      <c r="R42" s="8" t="s">
        <v>8311</v>
      </c>
      <c r="S42" s="12">
        <f t="shared" si="2"/>
        <v>41788.96398148148</v>
      </c>
      <c r="T42" s="12">
        <f t="shared" si="3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">
        <v>8310</v>
      </c>
      <c r="R43" s="8" t="s">
        <v>8311</v>
      </c>
      <c r="S43" s="12">
        <f t="shared" si="2"/>
        <v>41887.318912037037</v>
      </c>
      <c r="T43" s="12">
        <f t="shared" si="3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8" t="s">
        <v>8310</v>
      </c>
      <c r="R44" s="8" t="s">
        <v>8311</v>
      </c>
      <c r="S44" s="12">
        <f t="shared" si="2"/>
        <v>41971.389189814814</v>
      </c>
      <c r="T44" s="12">
        <f t="shared" si="3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8" t="s">
        <v>8310</v>
      </c>
      <c r="R45" s="8" t="s">
        <v>8311</v>
      </c>
      <c r="S45" s="12">
        <f t="shared" si="2"/>
        <v>41802.540347222224</v>
      </c>
      <c r="T45" s="12">
        <f t="shared" si="3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">
        <v>8310</v>
      </c>
      <c r="R46" s="8" t="s">
        <v>8311</v>
      </c>
      <c r="S46" s="12">
        <f t="shared" si="2"/>
        <v>41873.848807870374</v>
      </c>
      <c r="T46" s="12">
        <f t="shared" si="3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8" t="s">
        <v>8310</v>
      </c>
      <c r="R47" s="8" t="s">
        <v>8311</v>
      </c>
      <c r="S47" s="12">
        <f t="shared" si="2"/>
        <v>42457.373923611114</v>
      </c>
      <c r="T47" s="12">
        <f t="shared" si="3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8" t="s">
        <v>8310</v>
      </c>
      <c r="R48" s="8" t="s">
        <v>8311</v>
      </c>
      <c r="S48" s="12">
        <f t="shared" si="2"/>
        <v>42323.714976851858</v>
      </c>
      <c r="T48" s="12">
        <f t="shared" si="3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8" t="s">
        <v>8310</v>
      </c>
      <c r="R49" s="8" t="s">
        <v>8311</v>
      </c>
      <c r="S49" s="12">
        <f t="shared" si="2"/>
        <v>41932.569525462961</v>
      </c>
      <c r="T49" s="12">
        <f t="shared" si="3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8" t="s">
        <v>8310</v>
      </c>
      <c r="R50" s="8" t="s">
        <v>8311</v>
      </c>
      <c r="S50" s="12">
        <f t="shared" si="2"/>
        <v>42033.266898148147</v>
      </c>
      <c r="T50" s="12">
        <f t="shared" si="3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">
        <v>8310</v>
      </c>
      <c r="R51" s="8" t="s">
        <v>8311</v>
      </c>
      <c r="S51" s="12">
        <f t="shared" si="2"/>
        <v>42270.926446759258</v>
      </c>
      <c r="T51" s="12">
        <f t="shared" si="3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">
        <v>8310</v>
      </c>
      <c r="R52" s="8" t="s">
        <v>8311</v>
      </c>
      <c r="S52" s="12">
        <f t="shared" si="2"/>
        <v>41995.502986111111</v>
      </c>
      <c r="T52" s="12">
        <f t="shared" si="3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8" t="s">
        <v>8310</v>
      </c>
      <c r="R53" s="8" t="s">
        <v>8311</v>
      </c>
      <c r="S53" s="12">
        <f t="shared" si="2"/>
        <v>42196.678668981483</v>
      </c>
      <c r="T53" s="12">
        <f t="shared" si="3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8" t="s">
        <v>8310</v>
      </c>
      <c r="R54" s="8" t="s">
        <v>8311</v>
      </c>
      <c r="S54" s="12">
        <f t="shared" si="2"/>
        <v>41807.451921296299</v>
      </c>
      <c r="T54" s="12">
        <f t="shared" si="3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8" t="s">
        <v>8310</v>
      </c>
      <c r="R55" s="8" t="s">
        <v>8311</v>
      </c>
      <c r="S55" s="12">
        <f t="shared" si="2"/>
        <v>41719.299131944441</v>
      </c>
      <c r="T55" s="12">
        <f t="shared" si="3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8" t="s">
        <v>8310</v>
      </c>
      <c r="R56" s="8" t="s">
        <v>8311</v>
      </c>
      <c r="S56" s="12">
        <f t="shared" si="2"/>
        <v>42333.463206018518</v>
      </c>
      <c r="T56" s="12">
        <f t="shared" si="3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8" t="s">
        <v>8310</v>
      </c>
      <c r="R57" s="8" t="s">
        <v>8311</v>
      </c>
      <c r="S57" s="12">
        <f t="shared" si="2"/>
        <v>42496.718935185185</v>
      </c>
      <c r="T57" s="12">
        <f t="shared" si="3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8" t="s">
        <v>8310</v>
      </c>
      <c r="R58" s="8" t="s">
        <v>8311</v>
      </c>
      <c r="S58" s="12">
        <f t="shared" si="2"/>
        <v>42149.298888888887</v>
      </c>
      <c r="T58" s="12">
        <f t="shared" si="3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8" t="s">
        <v>8310</v>
      </c>
      <c r="R59" s="8" t="s">
        <v>8311</v>
      </c>
      <c r="S59" s="12">
        <f t="shared" si="2"/>
        <v>42089.58289351852</v>
      </c>
      <c r="T59" s="12">
        <f t="shared" si="3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8" t="s">
        <v>8310</v>
      </c>
      <c r="R60" s="8" t="s">
        <v>8311</v>
      </c>
      <c r="S60" s="12">
        <f t="shared" si="2"/>
        <v>41932.495046296295</v>
      </c>
      <c r="T60" s="12">
        <f t="shared" si="3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8" t="s">
        <v>8310</v>
      </c>
      <c r="R61" s="8" t="s">
        <v>8311</v>
      </c>
      <c r="S61" s="12">
        <f t="shared" si="2"/>
        <v>42229.98583333334</v>
      </c>
      <c r="T61" s="12">
        <f t="shared" si="3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8" t="s">
        <v>8310</v>
      </c>
      <c r="R62" s="8" t="s">
        <v>8312</v>
      </c>
      <c r="S62" s="12">
        <f t="shared" si="2"/>
        <v>41701.651817129627</v>
      </c>
      <c r="T62" s="12">
        <f t="shared" si="3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8" t="s">
        <v>8310</v>
      </c>
      <c r="R63" s="8" t="s">
        <v>8312</v>
      </c>
      <c r="S63" s="12">
        <f t="shared" si="2"/>
        <v>41409.564317129632</v>
      </c>
      <c r="T63" s="12">
        <f t="shared" si="3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8" t="s">
        <v>8310</v>
      </c>
      <c r="R64" s="8" t="s">
        <v>8312</v>
      </c>
      <c r="S64" s="12">
        <f t="shared" si="2"/>
        <v>41311.549513888887</v>
      </c>
      <c r="T64" s="12">
        <f t="shared" si="3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8" t="s">
        <v>8310</v>
      </c>
      <c r="R65" s="8" t="s">
        <v>8312</v>
      </c>
      <c r="S65" s="12">
        <f t="shared" si="2"/>
        <v>41612.662187499998</v>
      </c>
      <c r="T65" s="12">
        <f t="shared" si="3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8" t="s">
        <v>8310</v>
      </c>
      <c r="R66" s="8" t="s">
        <v>8312</v>
      </c>
      <c r="S66" s="12">
        <f t="shared" si="2"/>
        <v>41432.76829861111</v>
      </c>
      <c r="T66" s="12">
        <f t="shared" si="3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8" t="s">
        <v>8310</v>
      </c>
      <c r="R67" s="8" t="s">
        <v>8312</v>
      </c>
      <c r="S67" s="12">
        <f t="shared" ref="S67:S130" si="6">(((J67/60)/60)/24)+DATE(1970,1,1)+(-6/24)</f>
        <v>41835.571226851855</v>
      </c>
      <c r="T67" s="12">
        <f t="shared" ref="T67:T130" si="7"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8" t="s">
        <v>8310</v>
      </c>
      <c r="R68" s="8" t="s">
        <v>8312</v>
      </c>
      <c r="S68" s="12">
        <f t="shared" si="6"/>
        <v>42539.599768518514</v>
      </c>
      <c r="T68" s="12">
        <f t="shared" si="7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8" t="s">
        <v>8310</v>
      </c>
      <c r="R69" s="8" t="s">
        <v>8312</v>
      </c>
      <c r="S69" s="12">
        <f t="shared" si="6"/>
        <v>41075.333379629628</v>
      </c>
      <c r="T69" s="12">
        <f t="shared" si="7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8" t="s">
        <v>8310</v>
      </c>
      <c r="R70" s="8" t="s">
        <v>8312</v>
      </c>
      <c r="S70" s="12">
        <f t="shared" si="6"/>
        <v>41663.319340277776</v>
      </c>
      <c r="T70" s="12">
        <f t="shared" si="7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8" t="s">
        <v>8310</v>
      </c>
      <c r="R71" s="8" t="s">
        <v>8312</v>
      </c>
      <c r="S71" s="12">
        <f t="shared" si="6"/>
        <v>40785.937789351854</v>
      </c>
      <c r="T71" s="12">
        <f t="shared" si="7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8" t="s">
        <v>8310</v>
      </c>
      <c r="R72" s="8" t="s">
        <v>8312</v>
      </c>
      <c r="S72" s="12">
        <f t="shared" si="6"/>
        <v>40730.646354166667</v>
      </c>
      <c r="T72" s="12">
        <f t="shared" si="7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8" t="s">
        <v>8310</v>
      </c>
      <c r="R73" s="8" t="s">
        <v>8312</v>
      </c>
      <c r="S73" s="12">
        <f t="shared" si="6"/>
        <v>40997.021493055552</v>
      </c>
      <c r="T73" s="12">
        <f t="shared" si="7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8" t="s">
        <v>8310</v>
      </c>
      <c r="R74" s="8" t="s">
        <v>8312</v>
      </c>
      <c r="S74" s="12">
        <f t="shared" si="6"/>
        <v>41207.760196759256</v>
      </c>
      <c r="T74" s="12">
        <f t="shared" si="7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8" t="s">
        <v>8310</v>
      </c>
      <c r="R75" s="8" t="s">
        <v>8312</v>
      </c>
      <c r="S75" s="12">
        <f t="shared" si="6"/>
        <v>40587.50675925926</v>
      </c>
      <c r="T75" s="12">
        <f t="shared" si="7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8" t="s">
        <v>8310</v>
      </c>
      <c r="R76" s="8" t="s">
        <v>8312</v>
      </c>
      <c r="S76" s="12">
        <f t="shared" si="6"/>
        <v>42360.237210648149</v>
      </c>
      <c r="T76" s="12">
        <f t="shared" si="7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8" t="s">
        <v>8310</v>
      </c>
      <c r="R77" s="8" t="s">
        <v>8312</v>
      </c>
      <c r="S77" s="12">
        <f t="shared" si="6"/>
        <v>41356.959166666667</v>
      </c>
      <c r="T77" s="12">
        <f t="shared" si="7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8" t="s">
        <v>8310</v>
      </c>
      <c r="R78" s="8" t="s">
        <v>8312</v>
      </c>
      <c r="S78" s="12">
        <f t="shared" si="6"/>
        <v>40844.441643518519</v>
      </c>
      <c r="T78" s="12">
        <f t="shared" si="7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8" t="s">
        <v>8310</v>
      </c>
      <c r="R79" s="8" t="s">
        <v>8312</v>
      </c>
      <c r="S79" s="12">
        <f t="shared" si="6"/>
        <v>40996.894872685189</v>
      </c>
      <c r="T79" s="12">
        <f t="shared" si="7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8" t="s">
        <v>8310</v>
      </c>
      <c r="R80" s="8" t="s">
        <v>8312</v>
      </c>
      <c r="S80" s="12">
        <f t="shared" si="6"/>
        <v>42604.480567129634</v>
      </c>
      <c r="T80" s="12">
        <f t="shared" si="7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8" t="s">
        <v>8310</v>
      </c>
      <c r="R81" s="8" t="s">
        <v>8312</v>
      </c>
      <c r="S81" s="12">
        <f t="shared" si="6"/>
        <v>41724.526539351849</v>
      </c>
      <c r="T81" s="12">
        <f t="shared" si="7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8" t="s">
        <v>8310</v>
      </c>
      <c r="R82" s="8" t="s">
        <v>8312</v>
      </c>
      <c r="S82" s="12">
        <f t="shared" si="6"/>
        <v>41582.833981481483</v>
      </c>
      <c r="T82" s="12">
        <f t="shared" si="7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8" t="s">
        <v>8310</v>
      </c>
      <c r="R83" s="8" t="s">
        <v>8312</v>
      </c>
      <c r="S83" s="12">
        <f t="shared" si="6"/>
        <v>41099.908877314818</v>
      </c>
      <c r="T83" s="12">
        <f t="shared" si="7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8" t="s">
        <v>8310</v>
      </c>
      <c r="R84" s="8" t="s">
        <v>8312</v>
      </c>
      <c r="S84" s="12">
        <f t="shared" si="6"/>
        <v>40795.570150462961</v>
      </c>
      <c r="T84" s="12">
        <f t="shared" si="7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8" t="s">
        <v>8310</v>
      </c>
      <c r="R85" s="8" t="s">
        <v>8312</v>
      </c>
      <c r="S85" s="12">
        <f t="shared" si="6"/>
        <v>42042.365613425922</v>
      </c>
      <c r="T85" s="12">
        <f t="shared" si="7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8" t="s">
        <v>8310</v>
      </c>
      <c r="R86" s="8" t="s">
        <v>8312</v>
      </c>
      <c r="S86" s="12">
        <f t="shared" si="6"/>
        <v>40648.507939814815</v>
      </c>
      <c r="T86" s="12">
        <f t="shared" si="7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8" t="s">
        <v>8310</v>
      </c>
      <c r="R87" s="8" t="s">
        <v>8312</v>
      </c>
      <c r="S87" s="12">
        <f t="shared" si="6"/>
        <v>40778.875428240739</v>
      </c>
      <c r="T87" s="12">
        <f t="shared" si="7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8" t="s">
        <v>8310</v>
      </c>
      <c r="R88" s="8" t="s">
        <v>8312</v>
      </c>
      <c r="S88" s="12">
        <f t="shared" si="6"/>
        <v>42291.306076388893</v>
      </c>
      <c r="T88" s="12">
        <f t="shared" si="7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8" t="s">
        <v>8310</v>
      </c>
      <c r="R89" s="8" t="s">
        <v>8312</v>
      </c>
      <c r="S89" s="12">
        <f t="shared" si="6"/>
        <v>40322.28938657407</v>
      </c>
      <c r="T89" s="12">
        <f t="shared" si="7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8" t="s">
        <v>8310</v>
      </c>
      <c r="R90" s="8" t="s">
        <v>8312</v>
      </c>
      <c r="S90" s="12">
        <f t="shared" si="6"/>
        <v>41786.40892361111</v>
      </c>
      <c r="T90" s="12">
        <f t="shared" si="7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8" t="s">
        <v>8310</v>
      </c>
      <c r="R91" s="8" t="s">
        <v>8312</v>
      </c>
      <c r="S91" s="12">
        <f t="shared" si="6"/>
        <v>41402.502222222225</v>
      </c>
      <c r="T91" s="12">
        <f t="shared" si="7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8" t="s">
        <v>8310</v>
      </c>
      <c r="R92" s="8" t="s">
        <v>8312</v>
      </c>
      <c r="S92" s="12">
        <f t="shared" si="6"/>
        <v>40706.047442129631</v>
      </c>
      <c r="T92" s="12">
        <f t="shared" si="7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8" t="s">
        <v>8310</v>
      </c>
      <c r="R93" s="8" t="s">
        <v>8312</v>
      </c>
      <c r="S93" s="12">
        <f t="shared" si="6"/>
        <v>40619.152361111112</v>
      </c>
      <c r="T93" s="12">
        <f t="shared" si="7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8" t="s">
        <v>8310</v>
      </c>
      <c r="R94" s="8" t="s">
        <v>8312</v>
      </c>
      <c r="S94" s="12">
        <f t="shared" si="6"/>
        <v>42720.948877314819</v>
      </c>
      <c r="T94" s="12">
        <f t="shared" si="7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8" t="s">
        <v>8310</v>
      </c>
      <c r="R95" s="8" t="s">
        <v>8312</v>
      </c>
      <c r="S95" s="12">
        <f t="shared" si="6"/>
        <v>41065.608067129629</v>
      </c>
      <c r="T95" s="12">
        <f t="shared" si="7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8" t="s">
        <v>8310</v>
      </c>
      <c r="R96" s="8" t="s">
        <v>8312</v>
      </c>
      <c r="S96" s="12">
        <f t="shared" si="6"/>
        <v>41716.467847222222</v>
      </c>
      <c r="T96" s="12">
        <f t="shared" si="7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8" t="s">
        <v>8310</v>
      </c>
      <c r="R97" s="8" t="s">
        <v>8312</v>
      </c>
      <c r="S97" s="12">
        <f t="shared" si="6"/>
        <v>40934.755104166667</v>
      </c>
      <c r="T97" s="12">
        <f t="shared" si="7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8" t="s">
        <v>8310</v>
      </c>
      <c r="R98" s="8" t="s">
        <v>8312</v>
      </c>
      <c r="S98" s="12">
        <f t="shared" si="6"/>
        <v>40324.412511574075</v>
      </c>
      <c r="T98" s="12">
        <f t="shared" si="7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8" t="s">
        <v>8310</v>
      </c>
      <c r="R99" s="8" t="s">
        <v>8312</v>
      </c>
      <c r="S99" s="12">
        <f t="shared" si="6"/>
        <v>40705.885208333333</v>
      </c>
      <c r="T99" s="12">
        <f t="shared" si="7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8" t="s">
        <v>8310</v>
      </c>
      <c r="R100" s="8" t="s">
        <v>8312</v>
      </c>
      <c r="S100" s="12">
        <f t="shared" si="6"/>
        <v>41214.54483796296</v>
      </c>
      <c r="T100" s="12">
        <f t="shared" si="7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8" t="s">
        <v>8310</v>
      </c>
      <c r="R101" s="8" t="s">
        <v>8312</v>
      </c>
      <c r="S101" s="12">
        <f t="shared" si="6"/>
        <v>41631.652766203704</v>
      </c>
      <c r="T101" s="12">
        <f t="shared" si="7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8" t="s">
        <v>8310</v>
      </c>
      <c r="R102" s="8" t="s">
        <v>8312</v>
      </c>
      <c r="S102" s="12">
        <f t="shared" si="6"/>
        <v>41197.503310185188</v>
      </c>
      <c r="T102" s="12">
        <f t="shared" si="7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8" t="s">
        <v>8310</v>
      </c>
      <c r="R103" s="8" t="s">
        <v>8312</v>
      </c>
      <c r="S103" s="12">
        <f t="shared" si="6"/>
        <v>41274.526736111111</v>
      </c>
      <c r="T103" s="12">
        <f t="shared" si="7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8" t="s">
        <v>8310</v>
      </c>
      <c r="R104" s="8" t="s">
        <v>8312</v>
      </c>
      <c r="S104" s="12">
        <f t="shared" si="6"/>
        <v>40504.881168981483</v>
      </c>
      <c r="T104" s="12">
        <f t="shared" si="7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8" t="s">
        <v>8310</v>
      </c>
      <c r="R105" s="8" t="s">
        <v>8312</v>
      </c>
      <c r="S105" s="12">
        <f t="shared" si="6"/>
        <v>41682.555902777778</v>
      </c>
      <c r="T105" s="12">
        <f t="shared" si="7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8" t="s">
        <v>8310</v>
      </c>
      <c r="R106" s="8" t="s">
        <v>8312</v>
      </c>
      <c r="S106" s="12">
        <f t="shared" si="6"/>
        <v>40612.445208333331</v>
      </c>
      <c r="T106" s="12">
        <f t="shared" si="7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8" t="s">
        <v>8310</v>
      </c>
      <c r="R107" s="8" t="s">
        <v>8312</v>
      </c>
      <c r="S107" s="12">
        <f t="shared" si="6"/>
        <v>42485.474768518514</v>
      </c>
      <c r="T107" s="12">
        <f t="shared" si="7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8" t="s">
        <v>8310</v>
      </c>
      <c r="R108" s="8" t="s">
        <v>8312</v>
      </c>
      <c r="S108" s="12">
        <f t="shared" si="6"/>
        <v>40987.526631944449</v>
      </c>
      <c r="T108" s="12">
        <f t="shared" si="7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8" t="s">
        <v>8310</v>
      </c>
      <c r="R109" s="8" t="s">
        <v>8312</v>
      </c>
      <c r="S109" s="12">
        <f t="shared" si="6"/>
        <v>40635.732488425929</v>
      </c>
      <c r="T109" s="12">
        <f t="shared" si="7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8" t="s">
        <v>8310</v>
      </c>
      <c r="R110" s="8" t="s">
        <v>8312</v>
      </c>
      <c r="S110" s="12">
        <f t="shared" si="6"/>
        <v>41365.363078703704</v>
      </c>
      <c r="T110" s="12">
        <f t="shared" si="7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8" t="s">
        <v>8310</v>
      </c>
      <c r="R111" s="8" t="s">
        <v>8312</v>
      </c>
      <c r="S111" s="12">
        <f t="shared" si="6"/>
        <v>40569.775810185187</v>
      </c>
      <c r="T111" s="12">
        <f t="shared" si="7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8" t="s">
        <v>8310</v>
      </c>
      <c r="R112" s="8" t="s">
        <v>8312</v>
      </c>
      <c r="S112" s="12">
        <f t="shared" si="6"/>
        <v>41557.699687500004</v>
      </c>
      <c r="T112" s="12">
        <f t="shared" si="7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8" t="s">
        <v>8310</v>
      </c>
      <c r="R113" s="8" t="s">
        <v>8312</v>
      </c>
      <c r="S113" s="12">
        <f t="shared" si="6"/>
        <v>42125.083182870367</v>
      </c>
      <c r="T113" s="12">
        <f t="shared" si="7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8" t="s">
        <v>8310</v>
      </c>
      <c r="R114" s="8" t="s">
        <v>8312</v>
      </c>
      <c r="S114" s="12">
        <f t="shared" si="6"/>
        <v>41717.793032407404</v>
      </c>
      <c r="T114" s="12">
        <f t="shared" si="7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8" t="s">
        <v>8310</v>
      </c>
      <c r="R115" s="8" t="s">
        <v>8312</v>
      </c>
      <c r="S115" s="12">
        <f t="shared" si="6"/>
        <v>40753.508425925924</v>
      </c>
      <c r="T115" s="12">
        <f t="shared" si="7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8" t="s">
        <v>8310</v>
      </c>
      <c r="R116" s="8" t="s">
        <v>8312</v>
      </c>
      <c r="S116" s="12">
        <f t="shared" si="6"/>
        <v>40861.02416666667</v>
      </c>
      <c r="T116" s="12">
        <f t="shared" si="7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8" t="s">
        <v>8310</v>
      </c>
      <c r="R117" s="8" t="s">
        <v>8312</v>
      </c>
      <c r="S117" s="12">
        <f t="shared" si="6"/>
        <v>40918.488935185182</v>
      </c>
      <c r="T117" s="12">
        <f t="shared" si="7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8" t="s">
        <v>8310</v>
      </c>
      <c r="R118" s="8" t="s">
        <v>8312</v>
      </c>
      <c r="S118" s="12">
        <f t="shared" si="6"/>
        <v>40595.247164351851</v>
      </c>
      <c r="T118" s="12">
        <f t="shared" si="7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8" t="s">
        <v>8310</v>
      </c>
      <c r="R119" s="8" t="s">
        <v>8312</v>
      </c>
      <c r="S119" s="12">
        <f t="shared" si="6"/>
        <v>40248.584999999999</v>
      </c>
      <c r="T119" s="12">
        <f t="shared" si="7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8" t="s">
        <v>8310</v>
      </c>
      <c r="R120" s="8" t="s">
        <v>8312</v>
      </c>
      <c r="S120" s="12">
        <f t="shared" si="6"/>
        <v>40722.803657407407</v>
      </c>
      <c r="T120" s="12">
        <f t="shared" si="7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8" t="s">
        <v>8310</v>
      </c>
      <c r="R121" s="8" t="s">
        <v>8312</v>
      </c>
      <c r="S121" s="12">
        <f t="shared" si="6"/>
        <v>40738.819282407407</v>
      </c>
      <c r="T121" s="12">
        <f t="shared" si="7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8" t="s">
        <v>8310</v>
      </c>
      <c r="R122" s="8" t="s">
        <v>8313</v>
      </c>
      <c r="S122" s="12">
        <f t="shared" si="6"/>
        <v>42615.799849537041</v>
      </c>
      <c r="T122" s="12">
        <f t="shared" si="7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8" t="s">
        <v>8310</v>
      </c>
      <c r="R123" s="8" t="s">
        <v>8313</v>
      </c>
      <c r="S123" s="12">
        <f t="shared" si="6"/>
        <v>42096.454976851848</v>
      </c>
      <c r="T123" s="12">
        <f t="shared" si="7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8" t="s">
        <v>8310</v>
      </c>
      <c r="R124" s="8" t="s">
        <v>8313</v>
      </c>
      <c r="S124" s="12">
        <f t="shared" si="6"/>
        <v>42593.181793981479</v>
      </c>
      <c r="T124" s="12">
        <f t="shared" si="7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8" t="s">
        <v>8310</v>
      </c>
      <c r="R125" s="8" t="s">
        <v>8313</v>
      </c>
      <c r="S125" s="12">
        <f t="shared" si="6"/>
        <v>41904.531990740739</v>
      </c>
      <c r="T125" s="12">
        <f t="shared" si="7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8" t="s">
        <v>8310</v>
      </c>
      <c r="R126" s="8" t="s">
        <v>8313</v>
      </c>
      <c r="S126" s="12">
        <f t="shared" si="6"/>
        <v>42114.678726851853</v>
      </c>
      <c r="T126" s="12">
        <f t="shared" si="7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8" t="s">
        <v>8310</v>
      </c>
      <c r="R127" s="8" t="s">
        <v>8313</v>
      </c>
      <c r="S127" s="12">
        <f t="shared" si="6"/>
        <v>42709.743981481486</v>
      </c>
      <c r="T127" s="12">
        <f t="shared" si="7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8" t="s">
        <v>8310</v>
      </c>
      <c r="R128" s="8" t="s">
        <v>8313</v>
      </c>
      <c r="S128" s="12">
        <f t="shared" si="6"/>
        <v>42135.339548611111</v>
      </c>
      <c r="T128" s="12">
        <f t="shared" si="7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8" t="s">
        <v>8310</v>
      </c>
      <c r="R129" s="8" t="s">
        <v>8313</v>
      </c>
      <c r="S129" s="12">
        <f t="shared" si="6"/>
        <v>42067.37431712963</v>
      </c>
      <c r="T129" s="12">
        <f t="shared" si="7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8" t="s">
        <v>8310</v>
      </c>
      <c r="R130" s="8" t="s">
        <v>8313</v>
      </c>
      <c r="S130" s="12">
        <f t="shared" si="6"/>
        <v>42627.97792824074</v>
      </c>
      <c r="T130" s="12">
        <f t="shared" si="7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s="8" t="s">
        <v>8310</v>
      </c>
      <c r="R131" s="8" t="s">
        <v>8313</v>
      </c>
      <c r="S131" s="12">
        <f t="shared" ref="S131:S194" si="10">(((J131/60)/60)/24)+DATE(1970,1,1)+(-6/24)</f>
        <v>41882.687303240738</v>
      </c>
      <c r="T131" s="12">
        <f t="shared" ref="T131:T194" si="11">(((I131/60)/60)/24)+DATE(1970,1,1)+(-6/24)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8" t="s">
        <v>8310</v>
      </c>
      <c r="R132" s="8" t="s">
        <v>8313</v>
      </c>
      <c r="S132" s="12">
        <f t="shared" si="10"/>
        <v>41778.665416666663</v>
      </c>
      <c r="T132" s="12">
        <f t="shared" si="11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8" t="s">
        <v>8310</v>
      </c>
      <c r="R133" s="8" t="s">
        <v>8313</v>
      </c>
      <c r="S133" s="12">
        <f t="shared" si="10"/>
        <v>42541.587511574078</v>
      </c>
      <c r="T133" s="12">
        <f t="shared" si="11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8" t="s">
        <v>8310</v>
      </c>
      <c r="R134" s="8" t="s">
        <v>8313</v>
      </c>
      <c r="S134" s="12">
        <f t="shared" si="10"/>
        <v>41905.562581018516</v>
      </c>
      <c r="T134" s="12">
        <f t="shared" si="11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8" t="s">
        <v>8310</v>
      </c>
      <c r="R135" s="8" t="s">
        <v>8313</v>
      </c>
      <c r="S135" s="12">
        <f t="shared" si="10"/>
        <v>42491.55768518518</v>
      </c>
      <c r="T135" s="12">
        <f t="shared" si="11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8" t="s">
        <v>8310</v>
      </c>
      <c r="R136" s="8" t="s">
        <v>8313</v>
      </c>
      <c r="S136" s="12">
        <f t="shared" si="10"/>
        <v>42221.659930555557</v>
      </c>
      <c r="T136" s="12">
        <f t="shared" si="11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8" t="s">
        <v>8310</v>
      </c>
      <c r="R137" s="8" t="s">
        <v>8313</v>
      </c>
      <c r="S137" s="12">
        <f t="shared" si="10"/>
        <v>41788.131909722222</v>
      </c>
      <c r="T137" s="12">
        <f t="shared" si="11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8" t="s">
        <v>8310</v>
      </c>
      <c r="R138" s="8" t="s">
        <v>8313</v>
      </c>
      <c r="S138" s="12">
        <f t="shared" si="10"/>
        <v>42096.160115740742</v>
      </c>
      <c r="T138" s="12">
        <f t="shared" si="11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8" t="s">
        <v>8310</v>
      </c>
      <c r="R139" s="8" t="s">
        <v>8313</v>
      </c>
      <c r="S139" s="12">
        <f t="shared" si="10"/>
        <v>42239.323993055557</v>
      </c>
      <c r="T139" s="12">
        <f t="shared" si="11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8" t="s">
        <v>8310</v>
      </c>
      <c r="R140" s="8" t="s">
        <v>8313</v>
      </c>
      <c r="S140" s="12">
        <f t="shared" si="10"/>
        <v>42186.007418981477</v>
      </c>
      <c r="T140" s="12">
        <f t="shared" si="11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8" t="s">
        <v>8310</v>
      </c>
      <c r="R141" s="8" t="s">
        <v>8313</v>
      </c>
      <c r="S141" s="12">
        <f t="shared" si="10"/>
        <v>42187.670972222222</v>
      </c>
      <c r="T141" s="12">
        <f t="shared" si="11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8" t="s">
        <v>8310</v>
      </c>
      <c r="R142" s="8" t="s">
        <v>8313</v>
      </c>
      <c r="S142" s="12">
        <f t="shared" si="10"/>
        <v>42052.948287037041</v>
      </c>
      <c r="T142" s="12">
        <f t="shared" si="11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8" t="s">
        <v>8310</v>
      </c>
      <c r="R143" s="8" t="s">
        <v>8313</v>
      </c>
      <c r="S143" s="12">
        <f t="shared" si="10"/>
        <v>42109.903043981481</v>
      </c>
      <c r="T143" s="12">
        <f t="shared" si="11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8" t="s">
        <v>8310</v>
      </c>
      <c r="R144" s="8" t="s">
        <v>8313</v>
      </c>
      <c r="S144" s="12">
        <f t="shared" si="10"/>
        <v>41938.643263888887</v>
      </c>
      <c r="T144" s="12">
        <f t="shared" si="11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8" t="s">
        <v>8310</v>
      </c>
      <c r="R145" s="8" t="s">
        <v>8313</v>
      </c>
      <c r="S145" s="12">
        <f t="shared" si="10"/>
        <v>42558.814143518524</v>
      </c>
      <c r="T145" s="12">
        <f t="shared" si="11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8" t="s">
        <v>8310</v>
      </c>
      <c r="R146" s="8" t="s">
        <v>8313</v>
      </c>
      <c r="S146" s="12">
        <f t="shared" si="10"/>
        <v>42047.512407407412</v>
      </c>
      <c r="T146" s="12">
        <f t="shared" si="11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8" t="s">
        <v>8310</v>
      </c>
      <c r="R147" s="8" t="s">
        <v>8313</v>
      </c>
      <c r="S147" s="12">
        <f t="shared" si="10"/>
        <v>42200.292268518519</v>
      </c>
      <c r="T147" s="12">
        <f t="shared" si="11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8" t="s">
        <v>8310</v>
      </c>
      <c r="R148" s="8" t="s">
        <v>8313</v>
      </c>
      <c r="S148" s="12">
        <f t="shared" si="10"/>
        <v>42692.766180555554</v>
      </c>
      <c r="T148" s="12">
        <f t="shared" si="11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8" t="s">
        <v>8310</v>
      </c>
      <c r="R149" s="8" t="s">
        <v>8313</v>
      </c>
      <c r="S149" s="12">
        <f t="shared" si="10"/>
        <v>41969.517824074079</v>
      </c>
      <c r="T149" s="12">
        <f t="shared" si="11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8" t="s">
        <v>8310</v>
      </c>
      <c r="R150" s="8" t="s">
        <v>8313</v>
      </c>
      <c r="S150" s="12">
        <f t="shared" si="10"/>
        <v>42397.031666666662</v>
      </c>
      <c r="T150" s="12">
        <f t="shared" si="11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8" t="s">
        <v>8310</v>
      </c>
      <c r="R151" s="8" t="s">
        <v>8313</v>
      </c>
      <c r="S151" s="12">
        <f t="shared" si="10"/>
        <v>41967.922106481477</v>
      </c>
      <c r="T151" s="12">
        <f t="shared" si="11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8" t="s">
        <v>8310</v>
      </c>
      <c r="R152" s="8" t="s">
        <v>8313</v>
      </c>
      <c r="S152" s="12">
        <f t="shared" si="10"/>
        <v>42089.911828703705</v>
      </c>
      <c r="T152" s="12">
        <f t="shared" si="11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8" t="s">
        <v>8310</v>
      </c>
      <c r="R153" s="8" t="s">
        <v>8313</v>
      </c>
      <c r="S153" s="12">
        <f t="shared" si="10"/>
        <v>42113.300821759258</v>
      </c>
      <c r="T153" s="12">
        <f t="shared" si="11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8" t="s">
        <v>8310</v>
      </c>
      <c r="R154" s="8" t="s">
        <v>8313</v>
      </c>
      <c r="S154" s="12">
        <f t="shared" si="10"/>
        <v>41874.827546296299</v>
      </c>
      <c r="T154" s="12">
        <f t="shared" si="11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8" t="s">
        <v>8310</v>
      </c>
      <c r="R155" s="8" t="s">
        <v>8313</v>
      </c>
      <c r="S155" s="12">
        <f t="shared" si="10"/>
        <v>41933.336157407408</v>
      </c>
      <c r="T155" s="12">
        <f t="shared" si="11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8" t="s">
        <v>8310</v>
      </c>
      <c r="R156" s="8" t="s">
        <v>8313</v>
      </c>
      <c r="S156" s="12">
        <f t="shared" si="10"/>
        <v>42115.297395833331</v>
      </c>
      <c r="T156" s="12">
        <f t="shared" si="11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8" t="s">
        <v>8310</v>
      </c>
      <c r="R157" s="8" t="s">
        <v>8313</v>
      </c>
      <c r="S157" s="12">
        <f t="shared" si="10"/>
        <v>42168.309432870374</v>
      </c>
      <c r="T157" s="12">
        <f t="shared" si="11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8" t="s">
        <v>8310</v>
      </c>
      <c r="R158" s="8" t="s">
        <v>8313</v>
      </c>
      <c r="S158" s="12">
        <f t="shared" si="10"/>
        <v>41793.874953703707</v>
      </c>
      <c r="T158" s="12">
        <f t="shared" si="11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8" t="s">
        <v>8310</v>
      </c>
      <c r="R159" s="8" t="s">
        <v>8313</v>
      </c>
      <c r="S159" s="12">
        <f t="shared" si="10"/>
        <v>42396.661712962959</v>
      </c>
      <c r="T159" s="12">
        <f t="shared" si="11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8" t="s">
        <v>8310</v>
      </c>
      <c r="R160" s="8" t="s">
        <v>8313</v>
      </c>
      <c r="S160" s="12">
        <f t="shared" si="10"/>
        <v>41903.82671296296</v>
      </c>
      <c r="T160" s="12">
        <f t="shared" si="11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8" t="s">
        <v>8310</v>
      </c>
      <c r="R161" s="8" t="s">
        <v>8313</v>
      </c>
      <c r="S161" s="12">
        <f t="shared" si="10"/>
        <v>42514.184548611112</v>
      </c>
      <c r="T161" s="12">
        <f t="shared" si="11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8" t="s">
        <v>8310</v>
      </c>
      <c r="R162" s="8" t="s">
        <v>8314</v>
      </c>
      <c r="S162" s="12">
        <f t="shared" si="10"/>
        <v>42171.663090277783</v>
      </c>
      <c r="T162" s="12">
        <f t="shared" si="11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8" t="s">
        <v>8310</v>
      </c>
      <c r="R163" s="8" t="s">
        <v>8314</v>
      </c>
      <c r="S163" s="12">
        <f t="shared" si="10"/>
        <v>41792.437442129631</v>
      </c>
      <c r="T163" s="12">
        <f t="shared" si="11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8" t="s">
        <v>8310</v>
      </c>
      <c r="R164" s="8" t="s">
        <v>8314</v>
      </c>
      <c r="S164" s="12">
        <f t="shared" si="10"/>
        <v>41834.876805555556</v>
      </c>
      <c r="T164" s="12">
        <f t="shared" si="11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8" t="s">
        <v>8310</v>
      </c>
      <c r="R165" s="8" t="s">
        <v>8314</v>
      </c>
      <c r="S165" s="12">
        <f t="shared" si="10"/>
        <v>42243.711273148147</v>
      </c>
      <c r="T165" s="12">
        <f t="shared" si="11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8" t="s">
        <v>8310</v>
      </c>
      <c r="R166" s="8" t="s">
        <v>8314</v>
      </c>
      <c r="S166" s="12">
        <f t="shared" si="10"/>
        <v>41841.512743055559</v>
      </c>
      <c r="T166" s="12">
        <f t="shared" si="11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8" t="s">
        <v>8310</v>
      </c>
      <c r="R167" s="8" t="s">
        <v>8314</v>
      </c>
      <c r="S167" s="12">
        <f t="shared" si="10"/>
        <v>42351.408842592587</v>
      </c>
      <c r="T167" s="12">
        <f t="shared" si="11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8" t="s">
        <v>8310</v>
      </c>
      <c r="R168" s="8" t="s">
        <v>8314</v>
      </c>
      <c r="S168" s="12">
        <f t="shared" si="10"/>
        <v>42720.825949074075</v>
      </c>
      <c r="T168" s="12">
        <f t="shared" si="11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8" t="s">
        <v>8310</v>
      </c>
      <c r="R169" s="8" t="s">
        <v>8314</v>
      </c>
      <c r="S169" s="12">
        <f t="shared" si="10"/>
        <v>42160.677488425921</v>
      </c>
      <c r="T169" s="12">
        <f t="shared" si="11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8" t="s">
        <v>8310</v>
      </c>
      <c r="R170" s="8" t="s">
        <v>8314</v>
      </c>
      <c r="S170" s="12">
        <f t="shared" si="10"/>
        <v>42052.58530092593</v>
      </c>
      <c r="T170" s="12">
        <f t="shared" si="11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8" t="s">
        <v>8310</v>
      </c>
      <c r="R171" s="8" t="s">
        <v>8314</v>
      </c>
      <c r="S171" s="12">
        <f t="shared" si="10"/>
        <v>41900.255312499998</v>
      </c>
      <c r="T171" s="12">
        <f t="shared" si="11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8" t="s">
        <v>8310</v>
      </c>
      <c r="R172" s="8" t="s">
        <v>8314</v>
      </c>
      <c r="S172" s="12">
        <f t="shared" si="10"/>
        <v>42216.727812500001</v>
      </c>
      <c r="T172" s="12">
        <f t="shared" si="11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8" t="s">
        <v>8310</v>
      </c>
      <c r="R173" s="8" t="s">
        <v>8314</v>
      </c>
      <c r="S173" s="12">
        <f t="shared" si="10"/>
        <v>42533.930717592593</v>
      </c>
      <c r="T173" s="12">
        <f t="shared" si="11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8" t="s">
        <v>8310</v>
      </c>
      <c r="R174" s="8" t="s">
        <v>8314</v>
      </c>
      <c r="S174" s="12">
        <f t="shared" si="10"/>
        <v>42047.144942129627</v>
      </c>
      <c r="T174" s="12">
        <f t="shared" si="11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8" t="s">
        <v>8310</v>
      </c>
      <c r="R175" s="8" t="s">
        <v>8314</v>
      </c>
      <c r="S175" s="12">
        <f t="shared" si="10"/>
        <v>42033.323009259257</v>
      </c>
      <c r="T175" s="12">
        <f t="shared" si="11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8" t="s">
        <v>8310</v>
      </c>
      <c r="R176" s="8" t="s">
        <v>8314</v>
      </c>
      <c r="S176" s="12">
        <f t="shared" si="10"/>
        <v>42072.508981481486</v>
      </c>
      <c r="T176" s="12">
        <f t="shared" si="11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8" t="s">
        <v>8310</v>
      </c>
      <c r="R177" s="8" t="s">
        <v>8314</v>
      </c>
      <c r="S177" s="12">
        <f t="shared" si="10"/>
        <v>41855.527905092589</v>
      </c>
      <c r="T177" s="12">
        <f t="shared" si="11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8" t="s">
        <v>8310</v>
      </c>
      <c r="R178" s="8" t="s">
        <v>8314</v>
      </c>
      <c r="S178" s="12">
        <f t="shared" si="10"/>
        <v>42191.574062500003</v>
      </c>
      <c r="T178" s="12">
        <f t="shared" si="11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8" t="s">
        <v>8310</v>
      </c>
      <c r="R179" s="8" t="s">
        <v>8314</v>
      </c>
      <c r="S179" s="12">
        <f t="shared" si="10"/>
        <v>42069.797754629632</v>
      </c>
      <c r="T179" s="12">
        <f t="shared" si="11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8" t="s">
        <v>8310</v>
      </c>
      <c r="R180" s="8" t="s">
        <v>8314</v>
      </c>
      <c r="S180" s="12">
        <f t="shared" si="10"/>
        <v>42304.705381944441</v>
      </c>
      <c r="T180" s="12">
        <f t="shared" si="11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8" t="s">
        <v>8310</v>
      </c>
      <c r="R181" s="8" t="s">
        <v>8314</v>
      </c>
      <c r="S181" s="12">
        <f t="shared" si="10"/>
        <v>42402.830497685187</v>
      </c>
      <c r="T181" s="12">
        <f t="shared" si="11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8" t="s">
        <v>8310</v>
      </c>
      <c r="R182" s="8" t="s">
        <v>8314</v>
      </c>
      <c r="S182" s="12">
        <f t="shared" si="10"/>
        <v>42067.741238425922</v>
      </c>
      <c r="T182" s="12">
        <f t="shared" si="11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8" t="s">
        <v>8310</v>
      </c>
      <c r="R183" s="8" t="s">
        <v>8314</v>
      </c>
      <c r="S183" s="12">
        <f t="shared" si="10"/>
        <v>42147.491840277777</v>
      </c>
      <c r="T183" s="12">
        <f t="shared" si="11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8" t="s">
        <v>8310</v>
      </c>
      <c r="R184" s="8" t="s">
        <v>8314</v>
      </c>
      <c r="S184" s="12">
        <f t="shared" si="10"/>
        <v>42711.761944444443</v>
      </c>
      <c r="T184" s="12">
        <f t="shared" si="11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8" t="s">
        <v>8310</v>
      </c>
      <c r="R185" s="8" t="s">
        <v>8314</v>
      </c>
      <c r="S185" s="12">
        <f t="shared" si="10"/>
        <v>41939.560300925928</v>
      </c>
      <c r="T185" s="12">
        <f t="shared" si="11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8" t="s">
        <v>8310</v>
      </c>
      <c r="R186" s="8" t="s">
        <v>8314</v>
      </c>
      <c r="S186" s="12">
        <f t="shared" si="10"/>
        <v>41825.541226851856</v>
      </c>
      <c r="T186" s="12">
        <f t="shared" si="11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8" t="s">
        <v>8310</v>
      </c>
      <c r="R187" s="8" t="s">
        <v>8314</v>
      </c>
      <c r="S187" s="12">
        <f t="shared" si="10"/>
        <v>42570.66133101852</v>
      </c>
      <c r="T187" s="12">
        <f t="shared" si="11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8" t="s">
        <v>8310</v>
      </c>
      <c r="R188" s="8" t="s">
        <v>8314</v>
      </c>
      <c r="S188" s="12">
        <f t="shared" si="10"/>
        <v>42767.562893518523</v>
      </c>
      <c r="T188" s="12">
        <f t="shared" si="11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8" t="s">
        <v>8310</v>
      </c>
      <c r="R189" s="8" t="s">
        <v>8314</v>
      </c>
      <c r="S189" s="12">
        <f t="shared" si="10"/>
        <v>42181.984456018516</v>
      </c>
      <c r="T189" s="12">
        <f t="shared" si="11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8" t="s">
        <v>8310</v>
      </c>
      <c r="R190" s="8" t="s">
        <v>8314</v>
      </c>
      <c r="S190" s="12">
        <f t="shared" si="10"/>
        <v>41856.93304398148</v>
      </c>
      <c r="T190" s="12">
        <f t="shared" si="11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8" t="s">
        <v>8310</v>
      </c>
      <c r="R191" s="8" t="s">
        <v>8314</v>
      </c>
      <c r="S191" s="12">
        <f t="shared" si="10"/>
        <v>42556.440706018519</v>
      </c>
      <c r="T191" s="12">
        <f t="shared" si="11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8" t="s">
        <v>8310</v>
      </c>
      <c r="R192" s="8" t="s">
        <v>8314</v>
      </c>
      <c r="S192" s="12">
        <f t="shared" si="10"/>
        <v>42527.400995370372</v>
      </c>
      <c r="T192" s="12">
        <f t="shared" si="11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8" t="s">
        <v>8310</v>
      </c>
      <c r="R193" s="8" t="s">
        <v>8314</v>
      </c>
      <c r="S193" s="12">
        <f t="shared" si="10"/>
        <v>42239.191412037035</v>
      </c>
      <c r="T193" s="12">
        <f t="shared" si="11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8" t="s">
        <v>8310</v>
      </c>
      <c r="R194" s="8" t="s">
        <v>8314</v>
      </c>
      <c r="S194" s="12">
        <f t="shared" si="10"/>
        <v>41899.542037037041</v>
      </c>
      <c r="T194" s="12">
        <f t="shared" si="11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s="8" t="s">
        <v>8310</v>
      </c>
      <c r="R195" s="8" t="s">
        <v>8314</v>
      </c>
      <c r="S195" s="12">
        <f t="shared" ref="S195:S258" si="14">(((J195/60)/60)/24)+DATE(1970,1,1)+(-6/24)</f>
        <v>41911.684791666667</v>
      </c>
      <c r="T195" s="12">
        <f t="shared" ref="T195:T258" si="15"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8" t="s">
        <v>8310</v>
      </c>
      <c r="R196" s="8" t="s">
        <v>8314</v>
      </c>
      <c r="S196" s="12">
        <f t="shared" si="14"/>
        <v>42375.746886574074</v>
      </c>
      <c r="T196" s="12">
        <f t="shared" si="15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8" t="s">
        <v>8310</v>
      </c>
      <c r="R197" s="8" t="s">
        <v>8314</v>
      </c>
      <c r="S197" s="12">
        <f t="shared" si="14"/>
        <v>42135.42050925926</v>
      </c>
      <c r="T197" s="12">
        <f t="shared" si="15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8" t="s">
        <v>8310</v>
      </c>
      <c r="R198" s="8" t="s">
        <v>8314</v>
      </c>
      <c r="S198" s="12">
        <f t="shared" si="14"/>
        <v>42259.292800925927</v>
      </c>
      <c r="T198" s="12">
        <f t="shared" si="15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8" t="s">
        <v>8310</v>
      </c>
      <c r="R199" s="8" t="s">
        <v>8314</v>
      </c>
      <c r="S199" s="12">
        <f t="shared" si="14"/>
        <v>42741.598379629635</v>
      </c>
      <c r="T199" s="12">
        <f t="shared" si="15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8" t="s">
        <v>8310</v>
      </c>
      <c r="R200" s="8" t="s">
        <v>8314</v>
      </c>
      <c r="S200" s="12">
        <f t="shared" si="14"/>
        <v>41887.133356481485</v>
      </c>
      <c r="T200" s="12">
        <f t="shared" si="15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8" t="s">
        <v>8310</v>
      </c>
      <c r="R201" s="8" t="s">
        <v>8314</v>
      </c>
      <c r="S201" s="12">
        <f t="shared" si="14"/>
        <v>42583.873865740738</v>
      </c>
      <c r="T201" s="12">
        <f t="shared" si="15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8" t="s">
        <v>8310</v>
      </c>
      <c r="R202" s="8" t="s">
        <v>8314</v>
      </c>
      <c r="S202" s="12">
        <f t="shared" si="14"/>
        <v>41866.833368055559</v>
      </c>
      <c r="T202" s="12">
        <f t="shared" si="15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8" t="s">
        <v>8310</v>
      </c>
      <c r="R203" s="8" t="s">
        <v>8314</v>
      </c>
      <c r="S203" s="12">
        <f t="shared" si="14"/>
        <v>42023.568622685183</v>
      </c>
      <c r="T203" s="12">
        <f t="shared" si="15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8" t="s">
        <v>8310</v>
      </c>
      <c r="R204" s="8" t="s">
        <v>8314</v>
      </c>
      <c r="S204" s="12">
        <f t="shared" si="14"/>
        <v>42255.677824074075</v>
      </c>
      <c r="T204" s="12">
        <f t="shared" si="15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8" t="s">
        <v>8310</v>
      </c>
      <c r="R205" s="8" t="s">
        <v>8314</v>
      </c>
      <c r="S205" s="12">
        <f t="shared" si="14"/>
        <v>41973.597962962958</v>
      </c>
      <c r="T205" s="12">
        <f t="shared" si="15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8" t="s">
        <v>8310</v>
      </c>
      <c r="R206" s="8" t="s">
        <v>8314</v>
      </c>
      <c r="S206" s="12">
        <f t="shared" si="14"/>
        <v>42556.333368055552</v>
      </c>
      <c r="T206" s="12">
        <f t="shared" si="15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8" t="s">
        <v>8310</v>
      </c>
      <c r="R207" s="8" t="s">
        <v>8314</v>
      </c>
      <c r="S207" s="12">
        <f t="shared" si="14"/>
        <v>42248.382199074069</v>
      </c>
      <c r="T207" s="12">
        <f t="shared" si="15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8" t="s">
        <v>8310</v>
      </c>
      <c r="R208" s="8" t="s">
        <v>8314</v>
      </c>
      <c r="S208" s="12">
        <f t="shared" si="14"/>
        <v>42566.754432870366</v>
      </c>
      <c r="T208" s="12">
        <f t="shared" si="15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8" t="s">
        <v>8310</v>
      </c>
      <c r="R209" s="8" t="s">
        <v>8314</v>
      </c>
      <c r="S209" s="12">
        <f t="shared" si="14"/>
        <v>41977.947199074071</v>
      </c>
      <c r="T209" s="12">
        <f t="shared" si="15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8" t="s">
        <v>8310</v>
      </c>
      <c r="R210" s="8" t="s">
        <v>8314</v>
      </c>
      <c r="S210" s="12">
        <f t="shared" si="14"/>
        <v>41959.119988425926</v>
      </c>
      <c r="T210" s="12">
        <f t="shared" si="15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8" t="s">
        <v>8310</v>
      </c>
      <c r="R211" s="8" t="s">
        <v>8314</v>
      </c>
      <c r="S211" s="12">
        <f t="shared" si="14"/>
        <v>42165.672858796301</v>
      </c>
      <c r="T211" s="12">
        <f t="shared" si="15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8" t="s">
        <v>8310</v>
      </c>
      <c r="R212" s="8" t="s">
        <v>8314</v>
      </c>
      <c r="S212" s="12">
        <f t="shared" si="14"/>
        <v>42248.814722222218</v>
      </c>
      <c r="T212" s="12">
        <f t="shared" si="15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8" t="s">
        <v>8310</v>
      </c>
      <c r="R213" s="8" t="s">
        <v>8314</v>
      </c>
      <c r="S213" s="12">
        <f t="shared" si="14"/>
        <v>42235.909918981488</v>
      </c>
      <c r="T213" s="12">
        <f t="shared" si="15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8" t="s">
        <v>8310</v>
      </c>
      <c r="R214" s="8" t="s">
        <v>8314</v>
      </c>
      <c r="S214" s="12">
        <f t="shared" si="14"/>
        <v>42416.631018518514</v>
      </c>
      <c r="T214" s="12">
        <f t="shared" si="15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8" t="s">
        <v>8310</v>
      </c>
      <c r="R215" s="8" t="s">
        <v>8314</v>
      </c>
      <c r="S215" s="12">
        <f t="shared" si="14"/>
        <v>42202.344293981485</v>
      </c>
      <c r="T215" s="12">
        <f t="shared" si="15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8" t="s">
        <v>8310</v>
      </c>
      <c r="R216" s="8" t="s">
        <v>8314</v>
      </c>
      <c r="S216" s="12">
        <f t="shared" si="14"/>
        <v>42009.39061342593</v>
      </c>
      <c r="T216" s="12">
        <f t="shared" si="15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8" t="s">
        <v>8310</v>
      </c>
      <c r="R217" s="8" t="s">
        <v>8314</v>
      </c>
      <c r="S217" s="12">
        <f t="shared" si="14"/>
        <v>42374.980115740742</v>
      </c>
      <c r="T217" s="12">
        <f t="shared" si="15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8" t="s">
        <v>8310</v>
      </c>
      <c r="R218" s="8" t="s">
        <v>8314</v>
      </c>
      <c r="S218" s="12">
        <f t="shared" si="14"/>
        <v>42066.708761574075</v>
      </c>
      <c r="T218" s="12">
        <f t="shared" si="15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8" t="s">
        <v>8310</v>
      </c>
      <c r="R219" s="8" t="s">
        <v>8314</v>
      </c>
      <c r="S219" s="12">
        <f t="shared" si="14"/>
        <v>41970.39061342593</v>
      </c>
      <c r="T219" s="12">
        <f t="shared" si="15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8" t="s">
        <v>8310</v>
      </c>
      <c r="R220" s="8" t="s">
        <v>8314</v>
      </c>
      <c r="S220" s="12">
        <f t="shared" si="14"/>
        <v>42079.378344907411</v>
      </c>
      <c r="T220" s="12">
        <f t="shared" si="15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8" t="s">
        <v>8310</v>
      </c>
      <c r="R221" s="8" t="s">
        <v>8314</v>
      </c>
      <c r="S221" s="12">
        <f t="shared" si="14"/>
        <v>42429.076678240745</v>
      </c>
      <c r="T221" s="12">
        <f t="shared" si="15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8" t="s">
        <v>8310</v>
      </c>
      <c r="R222" s="8" t="s">
        <v>8314</v>
      </c>
      <c r="S222" s="12">
        <f t="shared" si="14"/>
        <v>42195.393865740742</v>
      </c>
      <c r="T222" s="12">
        <f t="shared" si="15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8" t="s">
        <v>8310</v>
      </c>
      <c r="R223" s="8" t="s">
        <v>8314</v>
      </c>
      <c r="S223" s="12">
        <f t="shared" si="14"/>
        <v>42031.587546296301</v>
      </c>
      <c r="T223" s="12">
        <f t="shared" si="15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8" t="s">
        <v>8310</v>
      </c>
      <c r="R224" s="8" t="s">
        <v>8314</v>
      </c>
      <c r="S224" s="12">
        <f t="shared" si="14"/>
        <v>42031.519884259258</v>
      </c>
      <c r="T224" s="12">
        <f t="shared" si="15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8" t="s">
        <v>8310</v>
      </c>
      <c r="R225" s="8" t="s">
        <v>8314</v>
      </c>
      <c r="S225" s="12">
        <f t="shared" si="14"/>
        <v>42481.798032407409</v>
      </c>
      <c r="T225" s="12">
        <f t="shared" si="15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8" t="s">
        <v>8310</v>
      </c>
      <c r="R226" s="8" t="s">
        <v>8314</v>
      </c>
      <c r="S226" s="12">
        <f t="shared" si="14"/>
        <v>42134.985254629632</v>
      </c>
      <c r="T226" s="12">
        <f t="shared" si="15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8" t="s">
        <v>8310</v>
      </c>
      <c r="R227" s="8" t="s">
        <v>8314</v>
      </c>
      <c r="S227" s="12">
        <f t="shared" si="14"/>
        <v>42438.711273148147</v>
      </c>
      <c r="T227" s="12">
        <f t="shared" si="15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8" t="s">
        <v>8310</v>
      </c>
      <c r="R228" s="8" t="s">
        <v>8314</v>
      </c>
      <c r="S228" s="12">
        <f t="shared" si="14"/>
        <v>42106.416018518517</v>
      </c>
      <c r="T228" s="12">
        <f t="shared" si="15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8" t="s">
        <v>8310</v>
      </c>
      <c r="R229" s="8" t="s">
        <v>8314</v>
      </c>
      <c r="S229" s="12">
        <f t="shared" si="14"/>
        <v>42164.643993055557</v>
      </c>
      <c r="T229" s="12">
        <f t="shared" si="15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8" t="s">
        <v>8310</v>
      </c>
      <c r="R230" s="8" t="s">
        <v>8314</v>
      </c>
      <c r="S230" s="12">
        <f t="shared" si="14"/>
        <v>42096.436400462961</v>
      </c>
      <c r="T230" s="12">
        <f t="shared" si="15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8" t="s">
        <v>8310</v>
      </c>
      <c r="R231" s="8" t="s">
        <v>8314</v>
      </c>
      <c r="S231" s="12">
        <f t="shared" si="14"/>
        <v>42383.683993055558</v>
      </c>
      <c r="T231" s="12">
        <f t="shared" si="15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8" t="s">
        <v>8310</v>
      </c>
      <c r="R232" s="8" t="s">
        <v>8314</v>
      </c>
      <c r="S232" s="12">
        <f t="shared" si="14"/>
        <v>42129.527210648142</v>
      </c>
      <c r="T232" s="12">
        <f t="shared" si="15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8" t="s">
        <v>8310</v>
      </c>
      <c r="R233" s="8" t="s">
        <v>8314</v>
      </c>
      <c r="S233" s="12">
        <f t="shared" si="14"/>
        <v>42341.708923611113</v>
      </c>
      <c r="T233" s="12">
        <f t="shared" si="15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8" t="s">
        <v>8310</v>
      </c>
      <c r="R234" s="8" t="s">
        <v>8314</v>
      </c>
      <c r="S234" s="12">
        <f t="shared" si="14"/>
        <v>42032.57576388889</v>
      </c>
      <c r="T234" s="12">
        <f t="shared" si="15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8" t="s">
        <v>8310</v>
      </c>
      <c r="R235" s="8" t="s">
        <v>8314</v>
      </c>
      <c r="S235" s="12">
        <f t="shared" si="14"/>
        <v>42612.661712962959</v>
      </c>
      <c r="T235" s="12">
        <f t="shared" si="15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8" t="s">
        <v>8310</v>
      </c>
      <c r="R236" s="8" t="s">
        <v>8314</v>
      </c>
      <c r="S236" s="12">
        <f t="shared" si="14"/>
        <v>42135.785405092596</v>
      </c>
      <c r="T236" s="12">
        <f t="shared" si="15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8" t="s">
        <v>8310</v>
      </c>
      <c r="R237" s="8" t="s">
        <v>8314</v>
      </c>
      <c r="S237" s="12">
        <f t="shared" si="14"/>
        <v>42164.658530092594</v>
      </c>
      <c r="T237" s="12">
        <f t="shared" si="15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8" t="s">
        <v>8310</v>
      </c>
      <c r="R238" s="8" t="s">
        <v>8314</v>
      </c>
      <c r="S238" s="12">
        <f t="shared" si="14"/>
        <v>42320.83447916666</v>
      </c>
      <c r="T238" s="12">
        <f t="shared" si="15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8" t="s">
        <v>8310</v>
      </c>
      <c r="R239" s="8" t="s">
        <v>8314</v>
      </c>
      <c r="S239" s="12">
        <f t="shared" si="14"/>
        <v>42377.327187499999</v>
      </c>
      <c r="T239" s="12">
        <f t="shared" si="15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8" t="s">
        <v>8310</v>
      </c>
      <c r="R240" s="8" t="s">
        <v>8314</v>
      </c>
      <c r="S240" s="12">
        <f t="shared" si="14"/>
        <v>42713.712499999994</v>
      </c>
      <c r="T240" s="12">
        <f t="shared" si="15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8" t="s">
        <v>8310</v>
      </c>
      <c r="R241" s="8" t="s">
        <v>8314</v>
      </c>
      <c r="S241" s="12">
        <f t="shared" si="14"/>
        <v>42296.860300925924</v>
      </c>
      <c r="T241" s="12">
        <f t="shared" si="15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8" t="s">
        <v>8310</v>
      </c>
      <c r="R242" s="8" t="s">
        <v>8315</v>
      </c>
      <c r="S242" s="12">
        <f t="shared" si="14"/>
        <v>41354.458460648151</v>
      </c>
      <c r="T242" s="12">
        <f t="shared" si="15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8" t="s">
        <v>8310</v>
      </c>
      <c r="R243" s="8" t="s">
        <v>8315</v>
      </c>
      <c r="S243" s="12">
        <f t="shared" si="14"/>
        <v>41949.447962962964</v>
      </c>
      <c r="T243" s="12">
        <f t="shared" si="15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8" t="s">
        <v>8310</v>
      </c>
      <c r="R244" s="8" t="s">
        <v>8315</v>
      </c>
      <c r="S244" s="12">
        <f t="shared" si="14"/>
        <v>40862.242939814816</v>
      </c>
      <c r="T244" s="12">
        <f t="shared" si="15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8" t="s">
        <v>8310</v>
      </c>
      <c r="R245" s="8" t="s">
        <v>8315</v>
      </c>
      <c r="S245" s="12">
        <f t="shared" si="14"/>
        <v>41661.797500000001</v>
      </c>
      <c r="T245" s="12">
        <f t="shared" si="15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8" t="s">
        <v>8310</v>
      </c>
      <c r="R246" s="8" t="s">
        <v>8315</v>
      </c>
      <c r="S246" s="12">
        <f t="shared" si="14"/>
        <v>40213.073599537034</v>
      </c>
      <c r="T246" s="12">
        <f t="shared" si="15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8" t="s">
        <v>8310</v>
      </c>
      <c r="R247" s="8" t="s">
        <v>8315</v>
      </c>
      <c r="S247" s="12">
        <f t="shared" si="14"/>
        <v>41106.803067129629</v>
      </c>
      <c r="T247" s="12">
        <f t="shared" si="15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8" t="s">
        <v>8310</v>
      </c>
      <c r="R248" s="8" t="s">
        <v>8315</v>
      </c>
      <c r="S248" s="12">
        <f t="shared" si="14"/>
        <v>40480.113483796296</v>
      </c>
      <c r="T248" s="12">
        <f t="shared" si="15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8" t="s">
        <v>8310</v>
      </c>
      <c r="R249" s="8" t="s">
        <v>8315</v>
      </c>
      <c r="S249" s="12">
        <f t="shared" si="14"/>
        <v>40430.354328703703</v>
      </c>
      <c r="T249" s="12">
        <f t="shared" si="15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8" t="s">
        <v>8310</v>
      </c>
      <c r="R250" s="8" t="s">
        <v>8315</v>
      </c>
      <c r="S250" s="12">
        <f t="shared" si="14"/>
        <v>40870.524409722224</v>
      </c>
      <c r="T250" s="12">
        <f t="shared" si="15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8" t="s">
        <v>8310</v>
      </c>
      <c r="R251" s="8" t="s">
        <v>8315</v>
      </c>
      <c r="S251" s="12">
        <f t="shared" si="14"/>
        <v>40332.673842592594</v>
      </c>
      <c r="T251" s="12">
        <f t="shared" si="15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8" t="s">
        <v>8310</v>
      </c>
      <c r="R252" s="8" t="s">
        <v>8315</v>
      </c>
      <c r="S252" s="12">
        <f t="shared" si="14"/>
        <v>41401.315868055557</v>
      </c>
      <c r="T252" s="12">
        <f t="shared" si="15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8" t="s">
        <v>8310</v>
      </c>
      <c r="R253" s="8" t="s">
        <v>8315</v>
      </c>
      <c r="S253" s="12">
        <f t="shared" si="14"/>
        <v>41013.537569444445</v>
      </c>
      <c r="T253" s="12">
        <f t="shared" si="15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8" t="s">
        <v>8310</v>
      </c>
      <c r="R254" s="8" t="s">
        <v>8315</v>
      </c>
      <c r="S254" s="12">
        <f t="shared" si="14"/>
        <v>40266.412708333337</v>
      </c>
      <c r="T254" s="12">
        <f t="shared" si="15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8" t="s">
        <v>8310</v>
      </c>
      <c r="R255" s="8" t="s">
        <v>8315</v>
      </c>
      <c r="S255" s="12">
        <f t="shared" si="14"/>
        <v>40924.400868055556</v>
      </c>
      <c r="T255" s="12">
        <f t="shared" si="15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8" t="s">
        <v>8310</v>
      </c>
      <c r="R256" s="8" t="s">
        <v>8315</v>
      </c>
      <c r="S256" s="12">
        <f t="shared" si="14"/>
        <v>42263.702662037031</v>
      </c>
      <c r="T256" s="12">
        <f t="shared" si="15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8" t="s">
        <v>8310</v>
      </c>
      <c r="R257" s="8" t="s">
        <v>8315</v>
      </c>
      <c r="S257" s="12">
        <f t="shared" si="14"/>
        <v>40588.276412037041</v>
      </c>
      <c r="T257" s="12">
        <f t="shared" si="15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8" t="s">
        <v>8310</v>
      </c>
      <c r="R258" s="8" t="s">
        <v>8315</v>
      </c>
      <c r="S258" s="12">
        <f t="shared" si="14"/>
        <v>41319.519293981481</v>
      </c>
      <c r="T258" s="12">
        <f t="shared" si="15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8" t="s">
        <v>8310</v>
      </c>
      <c r="R259" s="8" t="s">
        <v>8315</v>
      </c>
      <c r="S259" s="12">
        <f t="shared" ref="S259:S322" si="18">(((J259/60)/60)/24)+DATE(1970,1,1)+(-6/24)</f>
        <v>42479.376875000002</v>
      </c>
      <c r="T259" s="12">
        <f t="shared" ref="T259:T322" si="19">(((I259/60)/60)/24)+DATE(1970,1,1)+(-6/24)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8" t="s">
        <v>8310</v>
      </c>
      <c r="R260" s="8" t="s">
        <v>8315</v>
      </c>
      <c r="S260" s="12">
        <f t="shared" si="18"/>
        <v>40681.801689814813</v>
      </c>
      <c r="T260" s="12">
        <f t="shared" si="1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8" t="s">
        <v>8310</v>
      </c>
      <c r="R261" s="8" t="s">
        <v>8315</v>
      </c>
      <c r="S261" s="12">
        <f t="shared" si="18"/>
        <v>42072.488067129627</v>
      </c>
      <c r="T261" s="12">
        <f t="shared" si="1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8" t="s">
        <v>8310</v>
      </c>
      <c r="R262" s="8" t="s">
        <v>8315</v>
      </c>
      <c r="S262" s="12">
        <f t="shared" si="18"/>
        <v>40330.505543981482</v>
      </c>
      <c r="T262" s="12">
        <f t="shared" si="1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8" t="s">
        <v>8310</v>
      </c>
      <c r="R263" s="8" t="s">
        <v>8315</v>
      </c>
      <c r="S263" s="12">
        <f t="shared" si="18"/>
        <v>41017.635462962964</v>
      </c>
      <c r="T263" s="12">
        <f t="shared" si="1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8" t="s">
        <v>8310</v>
      </c>
      <c r="R264" s="8" t="s">
        <v>8315</v>
      </c>
      <c r="S264" s="12">
        <f t="shared" si="18"/>
        <v>40554.99800925926</v>
      </c>
      <c r="T264" s="12">
        <f t="shared" si="1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8" t="s">
        <v>8310</v>
      </c>
      <c r="R265" s="8" t="s">
        <v>8315</v>
      </c>
      <c r="S265" s="12">
        <f t="shared" si="18"/>
        <v>41149.704791666663</v>
      </c>
      <c r="T265" s="12">
        <f t="shared" si="1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8" t="s">
        <v>8310</v>
      </c>
      <c r="R266" s="8" t="s">
        <v>8315</v>
      </c>
      <c r="S266" s="12">
        <f t="shared" si="18"/>
        <v>41010.370312500003</v>
      </c>
      <c r="T266" s="12">
        <f t="shared" si="1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8" t="s">
        <v>8310</v>
      </c>
      <c r="R267" s="8" t="s">
        <v>8315</v>
      </c>
      <c r="S267" s="12">
        <f t="shared" si="18"/>
        <v>40266.995717592588</v>
      </c>
      <c r="T267" s="12">
        <f t="shared" si="1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8" t="s">
        <v>8310</v>
      </c>
      <c r="R268" s="8" t="s">
        <v>8315</v>
      </c>
      <c r="S268" s="12">
        <f t="shared" si="18"/>
        <v>40204.924849537041</v>
      </c>
      <c r="T268" s="12">
        <f t="shared" si="1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8" t="s">
        <v>8310</v>
      </c>
      <c r="R269" s="8" t="s">
        <v>8315</v>
      </c>
      <c r="S269" s="12">
        <f t="shared" si="18"/>
        <v>41785.202534722222</v>
      </c>
      <c r="T269" s="12">
        <f t="shared" si="1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8" t="s">
        <v>8310</v>
      </c>
      <c r="R270" s="8" t="s">
        <v>8315</v>
      </c>
      <c r="S270" s="12">
        <f t="shared" si="18"/>
        <v>40808.90252314815</v>
      </c>
      <c r="T270" s="12">
        <f t="shared" si="1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8" t="s">
        <v>8310</v>
      </c>
      <c r="R271" s="8" t="s">
        <v>8315</v>
      </c>
      <c r="S271" s="12">
        <f t="shared" si="18"/>
        <v>42757.947013888886</v>
      </c>
      <c r="T271" s="12">
        <f t="shared" si="1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8" t="s">
        <v>8310</v>
      </c>
      <c r="R272" s="8" t="s">
        <v>8315</v>
      </c>
      <c r="S272" s="12">
        <f t="shared" si="18"/>
        <v>40637.616550925923</v>
      </c>
      <c r="T272" s="12">
        <f t="shared" si="1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8" t="s">
        <v>8310</v>
      </c>
      <c r="R273" s="8" t="s">
        <v>8315</v>
      </c>
      <c r="S273" s="12">
        <f t="shared" si="18"/>
        <v>41611.85024305556</v>
      </c>
      <c r="T273" s="12">
        <f t="shared" si="1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8" t="s">
        <v>8310</v>
      </c>
      <c r="R274" s="8" t="s">
        <v>8315</v>
      </c>
      <c r="S274" s="12">
        <f t="shared" si="18"/>
        <v>40235.650358796294</v>
      </c>
      <c r="T274" s="12">
        <f t="shared" si="1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8" t="s">
        <v>8310</v>
      </c>
      <c r="R275" s="8" t="s">
        <v>8315</v>
      </c>
      <c r="S275" s="12">
        <f t="shared" si="18"/>
        <v>40697.248449074075</v>
      </c>
      <c r="T275" s="12">
        <f t="shared" si="1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8" t="s">
        <v>8310</v>
      </c>
      <c r="R276" s="8" t="s">
        <v>8315</v>
      </c>
      <c r="S276" s="12">
        <f t="shared" si="18"/>
        <v>40969.662372685183</v>
      </c>
      <c r="T276" s="12">
        <f t="shared" si="1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8" t="s">
        <v>8310</v>
      </c>
      <c r="R277" s="8" t="s">
        <v>8315</v>
      </c>
      <c r="S277" s="12">
        <f t="shared" si="18"/>
        <v>41192.782013888893</v>
      </c>
      <c r="T277" s="12">
        <f t="shared" si="1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8" t="s">
        <v>8310</v>
      </c>
      <c r="R278" s="8" t="s">
        <v>8315</v>
      </c>
      <c r="S278" s="12">
        <f t="shared" si="18"/>
        <v>40966.831874999996</v>
      </c>
      <c r="T278" s="12">
        <f t="shared" si="1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8" t="s">
        <v>8310</v>
      </c>
      <c r="R279" s="8" t="s">
        <v>8315</v>
      </c>
      <c r="S279" s="12">
        <f t="shared" si="18"/>
        <v>42117.641423611116</v>
      </c>
      <c r="T279" s="12">
        <f t="shared" si="1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8" t="s">
        <v>8310</v>
      </c>
      <c r="R280" s="8" t="s">
        <v>8315</v>
      </c>
      <c r="S280" s="12">
        <f t="shared" si="18"/>
        <v>41163.790960648148</v>
      </c>
      <c r="T280" s="12">
        <f t="shared" si="1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8" t="s">
        <v>8310</v>
      </c>
      <c r="R281" s="8" t="s">
        <v>8315</v>
      </c>
      <c r="S281" s="12">
        <f t="shared" si="18"/>
        <v>42758.994166666671</v>
      </c>
      <c r="T281" s="12">
        <f t="shared" si="1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8" t="s">
        <v>8310</v>
      </c>
      <c r="R282" s="8" t="s">
        <v>8315</v>
      </c>
      <c r="S282" s="12">
        <f t="shared" si="18"/>
        <v>41744.340682870366</v>
      </c>
      <c r="T282" s="12">
        <f t="shared" si="19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8" t="s">
        <v>8310</v>
      </c>
      <c r="R283" s="8" t="s">
        <v>8315</v>
      </c>
      <c r="S283" s="12">
        <f t="shared" si="18"/>
        <v>39949.913344907407</v>
      </c>
      <c r="T283" s="12">
        <f t="shared" si="1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8" t="s">
        <v>8310</v>
      </c>
      <c r="R284" s="8" t="s">
        <v>8315</v>
      </c>
      <c r="S284" s="12">
        <f t="shared" si="18"/>
        <v>40194.670046296298</v>
      </c>
      <c r="T284" s="12">
        <f t="shared" si="1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8" t="s">
        <v>8310</v>
      </c>
      <c r="R285" s="8" t="s">
        <v>8315</v>
      </c>
      <c r="S285" s="12">
        <f t="shared" si="18"/>
        <v>40675.46</v>
      </c>
      <c r="T285" s="12">
        <f t="shared" si="1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8" t="s">
        <v>8310</v>
      </c>
      <c r="R286" s="8" t="s">
        <v>8315</v>
      </c>
      <c r="S286" s="12">
        <f t="shared" si="18"/>
        <v>40904.488194444442</v>
      </c>
      <c r="T286" s="12">
        <f t="shared" si="1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8" t="s">
        <v>8310</v>
      </c>
      <c r="R287" s="8" t="s">
        <v>8315</v>
      </c>
      <c r="S287" s="12">
        <f t="shared" si="18"/>
        <v>41506.506111111114</v>
      </c>
      <c r="T287" s="12">
        <f t="shared" si="1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8" t="s">
        <v>8310</v>
      </c>
      <c r="R288" s="8" t="s">
        <v>8315</v>
      </c>
      <c r="S288" s="12">
        <f t="shared" si="18"/>
        <v>41313.566249999996</v>
      </c>
      <c r="T288" s="12">
        <f t="shared" si="1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8" t="s">
        <v>8310</v>
      </c>
      <c r="R289" s="8" t="s">
        <v>8315</v>
      </c>
      <c r="S289" s="12">
        <f t="shared" si="18"/>
        <v>41184.027986111112</v>
      </c>
      <c r="T289" s="12">
        <f t="shared" si="1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8" t="s">
        <v>8310</v>
      </c>
      <c r="R290" s="8" t="s">
        <v>8315</v>
      </c>
      <c r="S290" s="12">
        <f t="shared" si="18"/>
        <v>41050.918900462959</v>
      </c>
      <c r="T290" s="12">
        <f t="shared" si="1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8" t="s">
        <v>8310</v>
      </c>
      <c r="R291" s="8" t="s">
        <v>8315</v>
      </c>
      <c r="S291" s="12">
        <f t="shared" si="18"/>
        <v>41550.206412037034</v>
      </c>
      <c r="T291" s="12">
        <f t="shared" si="1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8" t="s">
        <v>8310</v>
      </c>
      <c r="R292" s="8" t="s">
        <v>8315</v>
      </c>
      <c r="S292" s="12">
        <f t="shared" si="18"/>
        <v>40526.11917824074</v>
      </c>
      <c r="T292" s="12">
        <f t="shared" si="1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8" t="s">
        <v>8310</v>
      </c>
      <c r="R293" s="8" t="s">
        <v>8315</v>
      </c>
      <c r="S293" s="12">
        <f t="shared" si="18"/>
        <v>41376.519050925926</v>
      </c>
      <c r="T293" s="12">
        <f t="shared" si="1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8" t="s">
        <v>8310</v>
      </c>
      <c r="R294" s="8" t="s">
        <v>8315</v>
      </c>
      <c r="S294" s="12">
        <f t="shared" si="18"/>
        <v>40812.553229166668</v>
      </c>
      <c r="T294" s="12">
        <f t="shared" si="1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8" t="s">
        <v>8310</v>
      </c>
      <c r="R295" s="8" t="s">
        <v>8315</v>
      </c>
      <c r="S295" s="12">
        <f t="shared" si="18"/>
        <v>41719.417986111112</v>
      </c>
      <c r="T295" s="12">
        <f t="shared" si="1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8" t="s">
        <v>8310</v>
      </c>
      <c r="R296" s="8" t="s">
        <v>8315</v>
      </c>
      <c r="S296" s="12">
        <f t="shared" si="18"/>
        <v>40342.834421296298</v>
      </c>
      <c r="T296" s="12">
        <f t="shared" si="1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8" t="s">
        <v>8310</v>
      </c>
      <c r="R297" s="8" t="s">
        <v>8315</v>
      </c>
      <c r="S297" s="12">
        <f t="shared" si="18"/>
        <v>41518.754733796297</v>
      </c>
      <c r="T297" s="12">
        <f t="shared" si="1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8" t="s">
        <v>8310</v>
      </c>
      <c r="R298" s="8" t="s">
        <v>8315</v>
      </c>
      <c r="S298" s="12">
        <f t="shared" si="18"/>
        <v>41134.225497685184</v>
      </c>
      <c r="T298" s="12">
        <f t="shared" si="1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8" t="s">
        <v>8310</v>
      </c>
      <c r="R299" s="8" t="s">
        <v>8315</v>
      </c>
      <c r="S299" s="12">
        <f t="shared" si="18"/>
        <v>42089.47802083334</v>
      </c>
      <c r="T299" s="12">
        <f t="shared" si="1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8" t="s">
        <v>8310</v>
      </c>
      <c r="R300" s="8" t="s">
        <v>8315</v>
      </c>
      <c r="S300" s="12">
        <f t="shared" si="18"/>
        <v>41709.213518518518</v>
      </c>
      <c r="T300" s="12">
        <f t="shared" si="1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8" t="s">
        <v>8310</v>
      </c>
      <c r="R301" s="8" t="s">
        <v>8315</v>
      </c>
      <c r="S301" s="12">
        <f t="shared" si="18"/>
        <v>40468.975231481483</v>
      </c>
      <c r="T301" s="12">
        <f t="shared" si="1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8" t="s">
        <v>8310</v>
      </c>
      <c r="R302" s="8" t="s">
        <v>8315</v>
      </c>
      <c r="S302" s="12">
        <f t="shared" si="18"/>
        <v>40626.709930555553</v>
      </c>
      <c r="T302" s="12">
        <f t="shared" si="1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8" t="s">
        <v>8310</v>
      </c>
      <c r="R303" s="8" t="s">
        <v>8315</v>
      </c>
      <c r="S303" s="12">
        <f t="shared" si="18"/>
        <v>41312.487673611111</v>
      </c>
      <c r="T303" s="12">
        <f t="shared" si="1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8" t="s">
        <v>8310</v>
      </c>
      <c r="R304" s="8" t="s">
        <v>8315</v>
      </c>
      <c r="S304" s="12">
        <f t="shared" si="18"/>
        <v>40933.606921296298</v>
      </c>
      <c r="T304" s="12">
        <f t="shared" si="1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8" t="s">
        <v>8310</v>
      </c>
      <c r="R305" s="8" t="s">
        <v>8315</v>
      </c>
      <c r="S305" s="12">
        <f t="shared" si="18"/>
        <v>41031.821134259262</v>
      </c>
      <c r="T305" s="12">
        <f t="shared" si="19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8" t="s">
        <v>8310</v>
      </c>
      <c r="R306" s="8" t="s">
        <v>8315</v>
      </c>
      <c r="S306" s="12">
        <f t="shared" si="18"/>
        <v>41113.844872685186</v>
      </c>
      <c r="T306" s="12">
        <f t="shared" si="1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8" t="s">
        <v>8310</v>
      </c>
      <c r="R307" s="8" t="s">
        <v>8315</v>
      </c>
      <c r="S307" s="12">
        <f t="shared" si="18"/>
        <v>40948.380196759259</v>
      </c>
      <c r="T307" s="12">
        <f t="shared" si="1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8" t="s">
        <v>8310</v>
      </c>
      <c r="R308" s="8" t="s">
        <v>8315</v>
      </c>
      <c r="S308" s="12">
        <f t="shared" si="18"/>
        <v>41333.587187500001</v>
      </c>
      <c r="T308" s="12">
        <f t="shared" si="19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8" t="s">
        <v>8310</v>
      </c>
      <c r="R309" s="8" t="s">
        <v>8315</v>
      </c>
      <c r="S309" s="12">
        <f t="shared" si="18"/>
        <v>41282.694456018515</v>
      </c>
      <c r="T309" s="12">
        <f t="shared" si="19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8" t="s">
        <v>8310</v>
      </c>
      <c r="R310" s="8" t="s">
        <v>8315</v>
      </c>
      <c r="S310" s="12">
        <f t="shared" si="18"/>
        <v>40567.444560185184</v>
      </c>
      <c r="T310" s="12">
        <f t="shared" si="1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8" t="s">
        <v>8310</v>
      </c>
      <c r="R311" s="8" t="s">
        <v>8315</v>
      </c>
      <c r="S311" s="12">
        <f t="shared" si="18"/>
        <v>41134.501550925925</v>
      </c>
      <c r="T311" s="12">
        <f t="shared" si="1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8" t="s">
        <v>8310</v>
      </c>
      <c r="R312" s="8" t="s">
        <v>8315</v>
      </c>
      <c r="S312" s="12">
        <f t="shared" si="18"/>
        <v>40820.933136574073</v>
      </c>
      <c r="T312" s="12">
        <f t="shared" si="1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8" t="s">
        <v>8310</v>
      </c>
      <c r="R313" s="8" t="s">
        <v>8315</v>
      </c>
      <c r="S313" s="12">
        <f t="shared" si="18"/>
        <v>40867.969814814816</v>
      </c>
      <c r="T313" s="12">
        <f t="shared" si="1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8" t="s">
        <v>8310</v>
      </c>
      <c r="R314" s="8" t="s">
        <v>8315</v>
      </c>
      <c r="S314" s="12">
        <f t="shared" si="18"/>
        <v>41348.627685185187</v>
      </c>
      <c r="T314" s="12">
        <f t="shared" si="1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8" t="s">
        <v>8310</v>
      </c>
      <c r="R315" s="8" t="s">
        <v>8315</v>
      </c>
      <c r="S315" s="12">
        <f t="shared" si="18"/>
        <v>40356.977939814817</v>
      </c>
      <c r="T315" s="12">
        <f t="shared" si="1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8" t="s">
        <v>8310</v>
      </c>
      <c r="R316" s="8" t="s">
        <v>8315</v>
      </c>
      <c r="S316" s="12">
        <f t="shared" si="18"/>
        <v>41304.583194444444</v>
      </c>
      <c r="T316" s="12">
        <f t="shared" si="1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8" t="s">
        <v>8310</v>
      </c>
      <c r="R317" s="8" t="s">
        <v>8315</v>
      </c>
      <c r="S317" s="12">
        <f t="shared" si="18"/>
        <v>41113.52238425926</v>
      </c>
      <c r="T317" s="12">
        <f t="shared" si="1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8" t="s">
        <v>8310</v>
      </c>
      <c r="R318" s="8" t="s">
        <v>8315</v>
      </c>
      <c r="S318" s="12">
        <f t="shared" si="18"/>
        <v>41950.673576388886</v>
      </c>
      <c r="T318" s="12">
        <f t="shared" si="1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8" t="s">
        <v>8310</v>
      </c>
      <c r="R319" s="8" t="s">
        <v>8315</v>
      </c>
      <c r="S319" s="12">
        <f t="shared" si="18"/>
        <v>41589.426886574074</v>
      </c>
      <c r="T319" s="12">
        <f t="shared" si="1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8" t="s">
        <v>8310</v>
      </c>
      <c r="R320" s="8" t="s">
        <v>8315</v>
      </c>
      <c r="S320" s="12">
        <f t="shared" si="18"/>
        <v>41329.788784722223</v>
      </c>
      <c r="T320" s="12">
        <f t="shared" si="1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8" t="s">
        <v>8310</v>
      </c>
      <c r="R321" s="8" t="s">
        <v>8315</v>
      </c>
      <c r="S321" s="12">
        <f t="shared" si="18"/>
        <v>40123.58829861111</v>
      </c>
      <c r="T321" s="12">
        <f t="shared" si="1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8" t="s">
        <v>8310</v>
      </c>
      <c r="R322" s="8" t="s">
        <v>8315</v>
      </c>
      <c r="S322" s="12">
        <f t="shared" si="18"/>
        <v>42331.301307870366</v>
      </c>
      <c r="T322" s="12">
        <f t="shared" si="1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8" t="s">
        <v>8310</v>
      </c>
      <c r="R323" s="8" t="s">
        <v>8315</v>
      </c>
      <c r="S323" s="12">
        <f t="shared" ref="S323:S386" si="22">(((J323/60)/60)/24)+DATE(1970,1,1)+(-6/24)</f>
        <v>42647.196597222224</v>
      </c>
      <c r="T323" s="12">
        <f t="shared" ref="T323:T386" si="23">(((I323/60)/60)/24)+DATE(1970,1,1)+(-6/24)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8" t="s">
        <v>8310</v>
      </c>
      <c r="R324" s="8" t="s">
        <v>8315</v>
      </c>
      <c r="S324" s="12">
        <f t="shared" si="22"/>
        <v>42473.32</v>
      </c>
      <c r="T324" s="12">
        <f t="shared" si="23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8" t="s">
        <v>8310</v>
      </c>
      <c r="R325" s="8" t="s">
        <v>8315</v>
      </c>
      <c r="S325" s="12">
        <f t="shared" si="22"/>
        <v>42697.07136574074</v>
      </c>
      <c r="T325" s="12">
        <f t="shared" si="23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8" t="s">
        <v>8310</v>
      </c>
      <c r="R326" s="8" t="s">
        <v>8315</v>
      </c>
      <c r="S326" s="12">
        <f t="shared" si="22"/>
        <v>42184.376250000001</v>
      </c>
      <c r="T326" s="12">
        <f t="shared" si="23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8" t="s">
        <v>8310</v>
      </c>
      <c r="R327" s="8" t="s">
        <v>8315</v>
      </c>
      <c r="S327" s="12">
        <f t="shared" si="22"/>
        <v>42688.937881944439</v>
      </c>
      <c r="T327" s="12">
        <f t="shared" si="23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8" t="s">
        <v>8310</v>
      </c>
      <c r="R328" s="8" t="s">
        <v>8315</v>
      </c>
      <c r="S328" s="12">
        <f t="shared" si="22"/>
        <v>42775.064884259264</v>
      </c>
      <c r="T328" s="12">
        <f t="shared" si="23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8" t="s">
        <v>8310</v>
      </c>
      <c r="R329" s="8" t="s">
        <v>8315</v>
      </c>
      <c r="S329" s="12">
        <f t="shared" si="22"/>
        <v>42057.985289351855</v>
      </c>
      <c r="T329" s="12">
        <f t="shared" si="23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8" t="s">
        <v>8310</v>
      </c>
      <c r="R330" s="8" t="s">
        <v>8315</v>
      </c>
      <c r="S330" s="12">
        <f t="shared" si="22"/>
        <v>42278.696620370371</v>
      </c>
      <c r="T330" s="12">
        <f t="shared" si="23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8" t="s">
        <v>8310</v>
      </c>
      <c r="R331" s="8" t="s">
        <v>8315</v>
      </c>
      <c r="S331" s="12">
        <f t="shared" si="22"/>
        <v>42291.21674768519</v>
      </c>
      <c r="T331" s="12">
        <f t="shared" si="23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8" t="s">
        <v>8310</v>
      </c>
      <c r="R332" s="8" t="s">
        <v>8315</v>
      </c>
      <c r="S332" s="12">
        <f t="shared" si="22"/>
        <v>41379.265775462962</v>
      </c>
      <c r="T332" s="12">
        <f t="shared" si="23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8" t="s">
        <v>8310</v>
      </c>
      <c r="R333" s="8" t="s">
        <v>8315</v>
      </c>
      <c r="S333" s="12">
        <f t="shared" si="22"/>
        <v>42507.331412037034</v>
      </c>
      <c r="T333" s="12">
        <f t="shared" si="23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8" t="s">
        <v>8310</v>
      </c>
      <c r="R334" s="8" t="s">
        <v>8315</v>
      </c>
      <c r="S334" s="12">
        <f t="shared" si="22"/>
        <v>42263.430289351847</v>
      </c>
      <c r="T334" s="12">
        <f t="shared" si="23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8" t="s">
        <v>8310</v>
      </c>
      <c r="R335" s="8" t="s">
        <v>8315</v>
      </c>
      <c r="S335" s="12">
        <f t="shared" si="22"/>
        <v>42437.386469907404</v>
      </c>
      <c r="T335" s="12">
        <f t="shared" si="23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8" t="s">
        <v>8310</v>
      </c>
      <c r="R336" s="8" t="s">
        <v>8315</v>
      </c>
      <c r="S336" s="12">
        <f t="shared" si="22"/>
        <v>42101.432372685187</v>
      </c>
      <c r="T336" s="12">
        <f t="shared" si="23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8" t="s">
        <v>8310</v>
      </c>
      <c r="R337" s="8" t="s">
        <v>8315</v>
      </c>
      <c r="S337" s="12">
        <f t="shared" si="22"/>
        <v>42101.487442129626</v>
      </c>
      <c r="T337" s="12">
        <f t="shared" si="23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8" t="s">
        <v>8310</v>
      </c>
      <c r="R338" s="8" t="s">
        <v>8315</v>
      </c>
      <c r="S338" s="12">
        <f t="shared" si="22"/>
        <v>42291.346273148149</v>
      </c>
      <c r="T338" s="12">
        <f t="shared" si="23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8" t="s">
        <v>8310</v>
      </c>
      <c r="R339" s="8" t="s">
        <v>8315</v>
      </c>
      <c r="S339" s="12">
        <f t="shared" si="22"/>
        <v>42046.878564814819</v>
      </c>
      <c r="T339" s="12">
        <f t="shared" si="23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8" t="s">
        <v>8310</v>
      </c>
      <c r="R340" s="8" t="s">
        <v>8315</v>
      </c>
      <c r="S340" s="12">
        <f t="shared" si="22"/>
        <v>42559.505671296298</v>
      </c>
      <c r="T340" s="12">
        <f t="shared" si="23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8" t="s">
        <v>8310</v>
      </c>
      <c r="R341" s="8" t="s">
        <v>8315</v>
      </c>
      <c r="S341" s="12">
        <f t="shared" si="22"/>
        <v>42093.510046296295</v>
      </c>
      <c r="T341" s="12">
        <f t="shared" si="23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8" t="s">
        <v>8310</v>
      </c>
      <c r="R342" s="8" t="s">
        <v>8315</v>
      </c>
      <c r="S342" s="12">
        <f t="shared" si="22"/>
        <v>42772.419062500005</v>
      </c>
      <c r="T342" s="12">
        <f t="shared" si="23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8" t="s">
        <v>8310</v>
      </c>
      <c r="R343" s="8" t="s">
        <v>8315</v>
      </c>
      <c r="S343" s="12">
        <f t="shared" si="22"/>
        <v>41894.629606481481</v>
      </c>
      <c r="T343" s="12">
        <f t="shared" si="23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8" t="s">
        <v>8310</v>
      </c>
      <c r="R344" s="8" t="s">
        <v>8315</v>
      </c>
      <c r="S344" s="12">
        <f t="shared" si="22"/>
        <v>42459.530844907407</v>
      </c>
      <c r="T344" s="12">
        <f t="shared" si="23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8" t="s">
        <v>8310</v>
      </c>
      <c r="R345" s="8" t="s">
        <v>8315</v>
      </c>
      <c r="S345" s="12">
        <f t="shared" si="22"/>
        <v>41926.48778935185</v>
      </c>
      <c r="T345" s="12">
        <f t="shared" si="23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8" t="s">
        <v>8310</v>
      </c>
      <c r="R346" s="8" t="s">
        <v>8315</v>
      </c>
      <c r="S346" s="12">
        <f t="shared" si="22"/>
        <v>42111.720995370371</v>
      </c>
      <c r="T346" s="12">
        <f t="shared" si="23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8" t="s">
        <v>8310</v>
      </c>
      <c r="R347" s="8" t="s">
        <v>8315</v>
      </c>
      <c r="S347" s="12">
        <f t="shared" si="22"/>
        <v>42114.694328703699</v>
      </c>
      <c r="T347" s="12">
        <f t="shared" si="23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8" t="s">
        <v>8310</v>
      </c>
      <c r="R348" s="8" t="s">
        <v>8315</v>
      </c>
      <c r="S348" s="12">
        <f t="shared" si="22"/>
        <v>42261.250243055561</v>
      </c>
      <c r="T348" s="12">
        <f t="shared" si="23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8" t="s">
        <v>8310</v>
      </c>
      <c r="R349" s="8" t="s">
        <v>8315</v>
      </c>
      <c r="S349" s="12">
        <f t="shared" si="22"/>
        <v>42292.245474537034</v>
      </c>
      <c r="T349" s="12">
        <f t="shared" si="23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8" t="s">
        <v>8310</v>
      </c>
      <c r="R350" s="8" t="s">
        <v>8315</v>
      </c>
      <c r="S350" s="12">
        <f t="shared" si="22"/>
        <v>42207.33699074074</v>
      </c>
      <c r="T350" s="12">
        <f t="shared" si="23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8" t="s">
        <v>8310</v>
      </c>
      <c r="R351" s="8" t="s">
        <v>8315</v>
      </c>
      <c r="S351" s="12">
        <f t="shared" si="22"/>
        <v>42760.248935185184</v>
      </c>
      <c r="T351" s="12">
        <f t="shared" si="23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8" t="s">
        <v>8310</v>
      </c>
      <c r="R352" s="8" t="s">
        <v>8315</v>
      </c>
      <c r="S352" s="12">
        <f t="shared" si="22"/>
        <v>42585.816076388888</v>
      </c>
      <c r="T352" s="12">
        <f t="shared" si="23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8" t="s">
        <v>8310</v>
      </c>
      <c r="R353" s="8" t="s">
        <v>8315</v>
      </c>
      <c r="S353" s="12">
        <f t="shared" si="22"/>
        <v>42427.714745370366</v>
      </c>
      <c r="T353" s="12">
        <f t="shared" si="23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8" t="s">
        <v>8310</v>
      </c>
      <c r="R354" s="8" t="s">
        <v>8315</v>
      </c>
      <c r="S354" s="12">
        <f t="shared" si="22"/>
        <v>41889.917453703703</v>
      </c>
      <c r="T354" s="12">
        <f t="shared" si="23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8" t="s">
        <v>8310</v>
      </c>
      <c r="R355" s="8" t="s">
        <v>8315</v>
      </c>
      <c r="S355" s="12">
        <f t="shared" si="22"/>
        <v>42297.541886574079</v>
      </c>
      <c r="T355" s="12">
        <f t="shared" si="23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8" t="s">
        <v>8310</v>
      </c>
      <c r="R356" s="8" t="s">
        <v>8315</v>
      </c>
      <c r="S356" s="12">
        <f t="shared" si="22"/>
        <v>42438.577789351853</v>
      </c>
      <c r="T356" s="12">
        <f t="shared" si="23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8" t="s">
        <v>8310</v>
      </c>
      <c r="R357" s="8" t="s">
        <v>8315</v>
      </c>
      <c r="S357" s="12">
        <f t="shared" si="22"/>
        <v>41943.043912037036</v>
      </c>
      <c r="T357" s="12">
        <f t="shared" si="23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8" t="s">
        <v>8310</v>
      </c>
      <c r="R358" s="8" t="s">
        <v>8315</v>
      </c>
      <c r="S358" s="12">
        <f t="shared" si="22"/>
        <v>42415.553159722222</v>
      </c>
      <c r="T358" s="12">
        <f t="shared" si="23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8" t="s">
        <v>8310</v>
      </c>
      <c r="R359" s="8" t="s">
        <v>8315</v>
      </c>
      <c r="S359" s="12">
        <f t="shared" si="22"/>
        <v>42077.972187499996</v>
      </c>
      <c r="T359" s="12">
        <f t="shared" si="23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8" t="s">
        <v>8310</v>
      </c>
      <c r="R360" s="8" t="s">
        <v>8315</v>
      </c>
      <c r="S360" s="12">
        <f t="shared" si="22"/>
        <v>42507.610196759255</v>
      </c>
      <c r="T360" s="12">
        <f t="shared" si="23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8" t="s">
        <v>8310</v>
      </c>
      <c r="R361" s="8" t="s">
        <v>8315</v>
      </c>
      <c r="S361" s="12">
        <f t="shared" si="22"/>
        <v>41934.820486111108</v>
      </c>
      <c r="T361" s="12">
        <f t="shared" si="23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8" t="s">
        <v>8310</v>
      </c>
      <c r="R362" s="8" t="s">
        <v>8315</v>
      </c>
      <c r="S362" s="12">
        <f t="shared" si="22"/>
        <v>42163.647916666669</v>
      </c>
      <c r="T362" s="12">
        <f t="shared" si="23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8" t="s">
        <v>8310</v>
      </c>
      <c r="R363" s="8" t="s">
        <v>8315</v>
      </c>
      <c r="S363" s="12">
        <f t="shared" si="22"/>
        <v>41935.751226851848</v>
      </c>
      <c r="T363" s="12">
        <f t="shared" si="23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8" t="s">
        <v>8310</v>
      </c>
      <c r="R364" s="8" t="s">
        <v>8315</v>
      </c>
      <c r="S364" s="12">
        <f t="shared" si="22"/>
        <v>41836.960543981484</v>
      </c>
      <c r="T364" s="12">
        <f t="shared" si="23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8" t="s">
        <v>8310</v>
      </c>
      <c r="R365" s="8" t="s">
        <v>8315</v>
      </c>
      <c r="S365" s="12">
        <f t="shared" si="22"/>
        <v>40255.494629629626</v>
      </c>
      <c r="T365" s="12">
        <f t="shared" si="23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8" t="s">
        <v>8310</v>
      </c>
      <c r="R366" s="8" t="s">
        <v>8315</v>
      </c>
      <c r="S366" s="12">
        <f t="shared" si="22"/>
        <v>41780.609629629631</v>
      </c>
      <c r="T366" s="12">
        <f t="shared" si="23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8" t="s">
        <v>8310</v>
      </c>
      <c r="R367" s="8" t="s">
        <v>8315</v>
      </c>
      <c r="S367" s="12">
        <f t="shared" si="22"/>
        <v>41668.356469907405</v>
      </c>
      <c r="T367" s="12">
        <f t="shared" si="23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8" t="s">
        <v>8310</v>
      </c>
      <c r="R368" s="8" t="s">
        <v>8315</v>
      </c>
      <c r="S368" s="12">
        <f t="shared" si="22"/>
        <v>41019.543032407404</v>
      </c>
      <c r="T368" s="12">
        <f t="shared" si="23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8" t="s">
        <v>8310</v>
      </c>
      <c r="R369" s="8" t="s">
        <v>8315</v>
      </c>
      <c r="S369" s="12">
        <f t="shared" si="22"/>
        <v>41355.327291666668</v>
      </c>
      <c r="T369" s="12">
        <f t="shared" si="23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8" t="s">
        <v>8310</v>
      </c>
      <c r="R370" s="8" t="s">
        <v>8315</v>
      </c>
      <c r="S370" s="12">
        <f t="shared" si="22"/>
        <v>42043.355578703704</v>
      </c>
      <c r="T370" s="12">
        <f t="shared" si="23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8" t="s">
        <v>8310</v>
      </c>
      <c r="R371" s="8" t="s">
        <v>8315</v>
      </c>
      <c r="S371" s="12">
        <f t="shared" si="22"/>
        <v>40893.301724537036</v>
      </c>
      <c r="T371" s="12">
        <f t="shared" si="23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8" t="s">
        <v>8310</v>
      </c>
      <c r="R372" s="8" t="s">
        <v>8315</v>
      </c>
      <c r="S372" s="12">
        <f t="shared" si="22"/>
        <v>42711.545138888891</v>
      </c>
      <c r="T372" s="12">
        <f t="shared" si="23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8" t="s">
        <v>8310</v>
      </c>
      <c r="R373" s="8" t="s">
        <v>8315</v>
      </c>
      <c r="S373" s="12">
        <f t="shared" si="22"/>
        <v>41261.517812500002</v>
      </c>
      <c r="T373" s="12">
        <f t="shared" si="23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8" t="s">
        <v>8310</v>
      </c>
      <c r="R374" s="8" t="s">
        <v>8315</v>
      </c>
      <c r="S374" s="12">
        <f t="shared" si="22"/>
        <v>42425.326898148152</v>
      </c>
      <c r="T374" s="12">
        <f t="shared" si="23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8" t="s">
        <v>8310</v>
      </c>
      <c r="R375" s="8" t="s">
        <v>8315</v>
      </c>
      <c r="S375" s="12">
        <f t="shared" si="22"/>
        <v>41078.66201388889</v>
      </c>
      <c r="T375" s="12">
        <f t="shared" si="23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8" t="s">
        <v>8310</v>
      </c>
      <c r="R376" s="8" t="s">
        <v>8315</v>
      </c>
      <c r="S376" s="12">
        <f t="shared" si="22"/>
        <v>40757.639247685183</v>
      </c>
      <c r="T376" s="12">
        <f t="shared" si="23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8" t="s">
        <v>8310</v>
      </c>
      <c r="R377" s="8" t="s">
        <v>8315</v>
      </c>
      <c r="S377" s="12">
        <f t="shared" si="22"/>
        <v>41657.735081018516</v>
      </c>
      <c r="T377" s="12">
        <f t="shared" si="23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8" t="s">
        <v>8310</v>
      </c>
      <c r="R378" s="8" t="s">
        <v>8315</v>
      </c>
      <c r="S378" s="12">
        <f t="shared" si="22"/>
        <v>42576.202731481477</v>
      </c>
      <c r="T378" s="12">
        <f t="shared" si="23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8" t="s">
        <v>8310</v>
      </c>
      <c r="R379" s="8" t="s">
        <v>8315</v>
      </c>
      <c r="S379" s="12">
        <f t="shared" si="22"/>
        <v>42292.000787037032</v>
      </c>
      <c r="T379" s="12">
        <f t="shared" si="23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8" t="s">
        <v>8310</v>
      </c>
      <c r="R380" s="8" t="s">
        <v>8315</v>
      </c>
      <c r="S380" s="12">
        <f t="shared" si="22"/>
        <v>42370.321851851855</v>
      </c>
      <c r="T380" s="12">
        <f t="shared" si="23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8" t="s">
        <v>8310</v>
      </c>
      <c r="R381" s="8" t="s">
        <v>8315</v>
      </c>
      <c r="S381" s="12">
        <f t="shared" si="22"/>
        <v>40987.438333333332</v>
      </c>
      <c r="T381" s="12">
        <f t="shared" si="23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8" t="s">
        <v>8310</v>
      </c>
      <c r="R382" s="8" t="s">
        <v>8315</v>
      </c>
      <c r="S382" s="12">
        <f t="shared" si="22"/>
        <v>42367.469814814816</v>
      </c>
      <c r="T382" s="12">
        <f t="shared" si="23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8" t="s">
        <v>8310</v>
      </c>
      <c r="R383" s="8" t="s">
        <v>8315</v>
      </c>
      <c r="S383" s="12">
        <f t="shared" si="22"/>
        <v>41085.448113425926</v>
      </c>
      <c r="T383" s="12">
        <f t="shared" si="23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8" t="s">
        <v>8310</v>
      </c>
      <c r="R384" s="8" t="s">
        <v>8315</v>
      </c>
      <c r="S384" s="12">
        <f t="shared" si="22"/>
        <v>41144.459490740745</v>
      </c>
      <c r="T384" s="12">
        <f t="shared" si="23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8" t="s">
        <v>8310</v>
      </c>
      <c r="R385" s="8" t="s">
        <v>8315</v>
      </c>
      <c r="S385" s="12">
        <f t="shared" si="22"/>
        <v>41754.867581018516</v>
      </c>
      <c r="T385" s="12">
        <f t="shared" si="23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8" t="s">
        <v>8310</v>
      </c>
      <c r="R386" s="8" t="s">
        <v>8315</v>
      </c>
      <c r="S386" s="12">
        <f t="shared" si="22"/>
        <v>41980.531793981485</v>
      </c>
      <c r="T386" s="12">
        <f t="shared" si="23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8" t="s">
        <v>8310</v>
      </c>
      <c r="R387" s="8" t="s">
        <v>8315</v>
      </c>
      <c r="S387" s="12">
        <f t="shared" ref="S387:S450" si="26">(((J387/60)/60)/24)+DATE(1970,1,1)+(-6/24)</f>
        <v>41934.334502314814</v>
      </c>
      <c r="T387" s="12">
        <f t="shared" ref="T387:T450" si="27">(((I387/60)/60)/24)+DATE(1970,1,1)+(-6/24)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8" t="s">
        <v>8310</v>
      </c>
      <c r="R388" s="8" t="s">
        <v>8315</v>
      </c>
      <c r="S388" s="12">
        <f t="shared" si="26"/>
        <v>42211.701284722221</v>
      </c>
      <c r="T388" s="12">
        <f t="shared" si="27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8" t="s">
        <v>8310</v>
      </c>
      <c r="R389" s="8" t="s">
        <v>8315</v>
      </c>
      <c r="S389" s="12">
        <f t="shared" si="26"/>
        <v>42200.42659722222</v>
      </c>
      <c r="T389" s="12">
        <f t="shared" si="27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8" t="s">
        <v>8310</v>
      </c>
      <c r="R390" s="8" t="s">
        <v>8315</v>
      </c>
      <c r="S390" s="12">
        <f t="shared" si="26"/>
        <v>42548.826157407413</v>
      </c>
      <c r="T390" s="12">
        <f t="shared" si="27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8" t="s">
        <v>8310</v>
      </c>
      <c r="R391" s="8" t="s">
        <v>8315</v>
      </c>
      <c r="S391" s="12">
        <f t="shared" si="26"/>
        <v>41673.813078703701</v>
      </c>
      <c r="T391" s="12">
        <f t="shared" si="27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8" t="s">
        <v>8310</v>
      </c>
      <c r="R392" s="8" t="s">
        <v>8315</v>
      </c>
      <c r="S392" s="12">
        <f t="shared" si="26"/>
        <v>42111.786712962959</v>
      </c>
      <c r="T392" s="12">
        <f t="shared" si="27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8" t="s">
        <v>8310</v>
      </c>
      <c r="R393" s="8" t="s">
        <v>8315</v>
      </c>
      <c r="S393" s="12">
        <f t="shared" si="26"/>
        <v>40864.792256944449</v>
      </c>
      <c r="T393" s="12">
        <f t="shared" si="27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8" t="s">
        <v>8310</v>
      </c>
      <c r="R394" s="8" t="s">
        <v>8315</v>
      </c>
      <c r="S394" s="12">
        <f t="shared" si="26"/>
        <v>40763.467256944445</v>
      </c>
      <c r="T394" s="12">
        <f t="shared" si="27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8" t="s">
        <v>8310</v>
      </c>
      <c r="R395" s="8" t="s">
        <v>8315</v>
      </c>
      <c r="S395" s="12">
        <f t="shared" si="26"/>
        <v>41526.458935185183</v>
      </c>
      <c r="T395" s="12">
        <f t="shared" si="27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8" t="s">
        <v>8310</v>
      </c>
      <c r="R396" s="8" t="s">
        <v>8315</v>
      </c>
      <c r="S396" s="12">
        <f t="shared" si="26"/>
        <v>42417.568078703705</v>
      </c>
      <c r="T396" s="12">
        <f t="shared" si="27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8" t="s">
        <v>8310</v>
      </c>
      <c r="R397" s="8" t="s">
        <v>8315</v>
      </c>
      <c r="S397" s="12">
        <f t="shared" si="26"/>
        <v>40990.659259259257</v>
      </c>
      <c r="T397" s="12">
        <f t="shared" si="27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8" t="s">
        <v>8310</v>
      </c>
      <c r="R398" s="8" t="s">
        <v>8315</v>
      </c>
      <c r="S398" s="12">
        <f t="shared" si="26"/>
        <v>41082.314884259256</v>
      </c>
      <c r="T398" s="12">
        <f t="shared" si="27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8" t="s">
        <v>8310</v>
      </c>
      <c r="R399" s="8" t="s">
        <v>8315</v>
      </c>
      <c r="S399" s="12">
        <f t="shared" si="26"/>
        <v>40379.526435185187</v>
      </c>
      <c r="T399" s="12">
        <f t="shared" si="27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8" t="s">
        <v>8310</v>
      </c>
      <c r="R400" s="8" t="s">
        <v>8315</v>
      </c>
      <c r="S400" s="12">
        <f t="shared" si="26"/>
        <v>42078.543124999997</v>
      </c>
      <c r="T400" s="12">
        <f t="shared" si="27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8" t="s">
        <v>8310</v>
      </c>
      <c r="R401" s="8" t="s">
        <v>8315</v>
      </c>
      <c r="S401" s="12">
        <f t="shared" si="26"/>
        <v>42687.625775462962</v>
      </c>
      <c r="T401" s="12">
        <f t="shared" si="27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8" t="s">
        <v>8310</v>
      </c>
      <c r="R402" s="8" t="s">
        <v>8315</v>
      </c>
      <c r="S402" s="12">
        <f t="shared" si="26"/>
        <v>41745.385960648149</v>
      </c>
      <c r="T402" s="12">
        <f t="shared" si="27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8" t="s">
        <v>8310</v>
      </c>
      <c r="R403" s="8" t="s">
        <v>8315</v>
      </c>
      <c r="S403" s="12">
        <f t="shared" si="26"/>
        <v>40732.592245370368</v>
      </c>
      <c r="T403" s="12">
        <f t="shared" si="27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8" t="s">
        <v>8310</v>
      </c>
      <c r="R404" s="8" t="s">
        <v>8315</v>
      </c>
      <c r="S404" s="12">
        <f t="shared" si="26"/>
        <v>42292.289548611108</v>
      </c>
      <c r="T404" s="12">
        <f t="shared" si="27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8" t="s">
        <v>8310</v>
      </c>
      <c r="R405" s="8" t="s">
        <v>8315</v>
      </c>
      <c r="S405" s="12">
        <f t="shared" si="26"/>
        <v>40718.060659722221</v>
      </c>
      <c r="T405" s="12">
        <f t="shared" si="27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8" t="s">
        <v>8310</v>
      </c>
      <c r="R406" s="8" t="s">
        <v>8315</v>
      </c>
      <c r="S406" s="12">
        <f t="shared" si="26"/>
        <v>41646.378032407411</v>
      </c>
      <c r="T406" s="12">
        <f t="shared" si="27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8" t="s">
        <v>8310</v>
      </c>
      <c r="R407" s="8" t="s">
        <v>8315</v>
      </c>
      <c r="S407" s="12">
        <f t="shared" si="26"/>
        <v>41673.83494212963</v>
      </c>
      <c r="T407" s="12">
        <f t="shared" si="27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8" t="s">
        <v>8310</v>
      </c>
      <c r="R408" s="8" t="s">
        <v>8315</v>
      </c>
      <c r="S408" s="12">
        <f t="shared" si="26"/>
        <v>40637.912465277775</v>
      </c>
      <c r="T408" s="12">
        <f t="shared" si="27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8" t="s">
        <v>8310</v>
      </c>
      <c r="R409" s="8" t="s">
        <v>8315</v>
      </c>
      <c r="S409" s="12">
        <f t="shared" si="26"/>
        <v>40806.620949074073</v>
      </c>
      <c r="T409" s="12">
        <f t="shared" si="27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8" t="s">
        <v>8310</v>
      </c>
      <c r="R410" s="8" t="s">
        <v>8315</v>
      </c>
      <c r="S410" s="12">
        <f t="shared" si="26"/>
        <v>41543.485995370371</v>
      </c>
      <c r="T410" s="12">
        <f t="shared" si="27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8" t="s">
        <v>8310</v>
      </c>
      <c r="R411" s="8" t="s">
        <v>8315</v>
      </c>
      <c r="S411" s="12">
        <f t="shared" si="26"/>
        <v>42543.612777777773</v>
      </c>
      <c r="T411" s="12">
        <f t="shared" si="27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8" t="s">
        <v>8310</v>
      </c>
      <c r="R412" s="8" t="s">
        <v>8315</v>
      </c>
      <c r="S412" s="12">
        <f t="shared" si="26"/>
        <v>42113.731446759266</v>
      </c>
      <c r="T412" s="12">
        <f t="shared" si="27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8" t="s">
        <v>8310</v>
      </c>
      <c r="R413" s="8" t="s">
        <v>8315</v>
      </c>
      <c r="S413" s="12">
        <f t="shared" si="26"/>
        <v>41597.92597222222</v>
      </c>
      <c r="T413" s="12">
        <f t="shared" si="27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8" t="s">
        <v>8310</v>
      </c>
      <c r="R414" s="8" t="s">
        <v>8315</v>
      </c>
      <c r="S414" s="12">
        <f t="shared" si="26"/>
        <v>41099.492800925924</v>
      </c>
      <c r="T414" s="12">
        <f t="shared" si="27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8" t="s">
        <v>8310</v>
      </c>
      <c r="R415" s="8" t="s">
        <v>8315</v>
      </c>
      <c r="S415" s="12">
        <f t="shared" si="26"/>
        <v>41079.627442129626</v>
      </c>
      <c r="T415" s="12">
        <f t="shared" si="27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8" t="s">
        <v>8310</v>
      </c>
      <c r="R416" s="8" t="s">
        <v>8315</v>
      </c>
      <c r="S416" s="12">
        <f t="shared" si="26"/>
        <v>41528.813252314816</v>
      </c>
      <c r="T416" s="12">
        <f t="shared" si="27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8" t="s">
        <v>8310</v>
      </c>
      <c r="R417" s="8" t="s">
        <v>8315</v>
      </c>
      <c r="S417" s="12">
        <f t="shared" si="26"/>
        <v>41904.601875</v>
      </c>
      <c r="T417" s="12">
        <f t="shared" si="27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8" t="s">
        <v>8310</v>
      </c>
      <c r="R418" s="8" t="s">
        <v>8315</v>
      </c>
      <c r="S418" s="12">
        <f t="shared" si="26"/>
        <v>41648.146192129629</v>
      </c>
      <c r="T418" s="12">
        <f t="shared" si="27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8" t="s">
        <v>8310</v>
      </c>
      <c r="R419" s="8" t="s">
        <v>8315</v>
      </c>
      <c r="S419" s="12">
        <f t="shared" si="26"/>
        <v>41360.720601851855</v>
      </c>
      <c r="T419" s="12">
        <f t="shared" si="27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8" t="s">
        <v>8310</v>
      </c>
      <c r="R420" s="8" t="s">
        <v>8315</v>
      </c>
      <c r="S420" s="12">
        <f t="shared" si="26"/>
        <v>42178.032372685186</v>
      </c>
      <c r="T420" s="12">
        <f t="shared" si="27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8" t="s">
        <v>8310</v>
      </c>
      <c r="R421" s="8" t="s">
        <v>8315</v>
      </c>
      <c r="S421" s="12">
        <f t="shared" si="26"/>
        <v>41394.592442129629</v>
      </c>
      <c r="T421" s="12">
        <f t="shared" si="27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8" t="s">
        <v>8310</v>
      </c>
      <c r="R422" s="8" t="s">
        <v>8316</v>
      </c>
      <c r="S422" s="12">
        <f t="shared" si="26"/>
        <v>41681.98646990741</v>
      </c>
      <c r="T422" s="12">
        <f t="shared" si="27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8" t="s">
        <v>8310</v>
      </c>
      <c r="R423" s="8" t="s">
        <v>8316</v>
      </c>
      <c r="S423" s="12">
        <f t="shared" si="26"/>
        <v>42177.241388888884</v>
      </c>
      <c r="T423" s="12">
        <f t="shared" si="27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8" t="s">
        <v>8310</v>
      </c>
      <c r="R424" s="8" t="s">
        <v>8316</v>
      </c>
      <c r="S424" s="12">
        <f t="shared" si="26"/>
        <v>41863.010381944441</v>
      </c>
      <c r="T424" s="12">
        <f t="shared" si="27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8" t="s">
        <v>8310</v>
      </c>
      <c r="R425" s="8" t="s">
        <v>8316</v>
      </c>
      <c r="S425" s="12">
        <f t="shared" si="26"/>
        <v>41400.67627314815</v>
      </c>
      <c r="T425" s="12">
        <f t="shared" si="27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8" t="s">
        <v>8310</v>
      </c>
      <c r="R426" s="8" t="s">
        <v>8316</v>
      </c>
      <c r="S426" s="12">
        <f t="shared" si="26"/>
        <v>40934.126145833332</v>
      </c>
      <c r="T426" s="12">
        <f t="shared" si="27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8" t="s">
        <v>8310</v>
      </c>
      <c r="R427" s="8" t="s">
        <v>8316</v>
      </c>
      <c r="S427" s="12">
        <f t="shared" si="26"/>
        <v>42275.611157407402</v>
      </c>
      <c r="T427" s="12">
        <f t="shared" si="27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8" t="s">
        <v>8310</v>
      </c>
      <c r="R428" s="8" t="s">
        <v>8316</v>
      </c>
      <c r="S428" s="12">
        <f t="shared" si="26"/>
        <v>42400.461967592593</v>
      </c>
      <c r="T428" s="12">
        <f t="shared" si="27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8" t="s">
        <v>8310</v>
      </c>
      <c r="R429" s="8" t="s">
        <v>8316</v>
      </c>
      <c r="S429" s="12">
        <f t="shared" si="26"/>
        <v>42285.659027777772</v>
      </c>
      <c r="T429" s="12">
        <f t="shared" si="27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8" t="s">
        <v>8310</v>
      </c>
      <c r="R430" s="8" t="s">
        <v>8316</v>
      </c>
      <c r="S430" s="12">
        <f t="shared" si="26"/>
        <v>41778.516724537039</v>
      </c>
      <c r="T430" s="12">
        <f t="shared" si="27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8" t="s">
        <v>8310</v>
      </c>
      <c r="R431" s="8" t="s">
        <v>8316</v>
      </c>
      <c r="S431" s="12">
        <f t="shared" si="26"/>
        <v>40070.651412037041</v>
      </c>
      <c r="T431" s="12">
        <f t="shared" si="27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8" t="s">
        <v>8310</v>
      </c>
      <c r="R432" s="8" t="s">
        <v>8316</v>
      </c>
      <c r="S432" s="12">
        <f t="shared" si="26"/>
        <v>41512.857256944444</v>
      </c>
      <c r="T432" s="12">
        <f t="shared" si="27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8" t="s">
        <v>8310</v>
      </c>
      <c r="R433" s="8" t="s">
        <v>8316</v>
      </c>
      <c r="S433" s="12">
        <f t="shared" si="26"/>
        <v>42526.621331018512</v>
      </c>
      <c r="T433" s="12">
        <f t="shared" si="27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8" t="s">
        <v>8310</v>
      </c>
      <c r="R434" s="8" t="s">
        <v>8316</v>
      </c>
      <c r="S434" s="12">
        <f t="shared" si="26"/>
        <v>42238.476631944446</v>
      </c>
      <c r="T434" s="12">
        <f t="shared" si="27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8" t="s">
        <v>8310</v>
      </c>
      <c r="R435" s="8" t="s">
        <v>8316</v>
      </c>
      <c r="S435" s="12">
        <f t="shared" si="26"/>
        <v>42228.379884259266</v>
      </c>
      <c r="T435" s="12">
        <f t="shared" si="27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8" t="s">
        <v>8310</v>
      </c>
      <c r="R436" s="8" t="s">
        <v>8316</v>
      </c>
      <c r="S436" s="12">
        <f t="shared" si="26"/>
        <v>41576.584513888891</v>
      </c>
      <c r="T436" s="12">
        <f t="shared" si="27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8" t="s">
        <v>8310</v>
      </c>
      <c r="R437" s="8" t="s">
        <v>8316</v>
      </c>
      <c r="S437" s="12">
        <f t="shared" si="26"/>
        <v>41500.497453703705</v>
      </c>
      <c r="T437" s="12">
        <f t="shared" si="27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8" t="s">
        <v>8310</v>
      </c>
      <c r="R438" s="8" t="s">
        <v>8316</v>
      </c>
      <c r="S438" s="12">
        <f t="shared" si="26"/>
        <v>41456.11241898148</v>
      </c>
      <c r="T438" s="12">
        <f t="shared" si="27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8" t="s">
        <v>8310</v>
      </c>
      <c r="R439" s="8" t="s">
        <v>8316</v>
      </c>
      <c r="S439" s="12">
        <f t="shared" si="26"/>
        <v>42591.06858796296</v>
      </c>
      <c r="T439" s="12">
        <f t="shared" si="27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8" t="s">
        <v>8310</v>
      </c>
      <c r="R440" s="8" t="s">
        <v>8316</v>
      </c>
      <c r="S440" s="12">
        <f t="shared" si="26"/>
        <v>42296.011087962965</v>
      </c>
      <c r="T440" s="12">
        <f t="shared" si="27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8" t="s">
        <v>8310</v>
      </c>
      <c r="R441" s="8" t="s">
        <v>8316</v>
      </c>
      <c r="S441" s="12">
        <f t="shared" si="26"/>
        <v>41919.511782407404</v>
      </c>
      <c r="T441" s="12">
        <f t="shared" si="27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8" t="s">
        <v>8310</v>
      </c>
      <c r="R442" s="8" t="s">
        <v>8316</v>
      </c>
      <c r="S442" s="12">
        <f t="shared" si="26"/>
        <v>42423.735567129625</v>
      </c>
      <c r="T442" s="12">
        <f t="shared" si="27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8" t="s">
        <v>8310</v>
      </c>
      <c r="R443" s="8" t="s">
        <v>8316</v>
      </c>
      <c r="S443" s="12">
        <f t="shared" si="26"/>
        <v>41550.543935185182</v>
      </c>
      <c r="T443" s="12">
        <f t="shared" si="27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8" t="s">
        <v>8310</v>
      </c>
      <c r="R444" s="8" t="s">
        <v>8316</v>
      </c>
      <c r="S444" s="12">
        <f t="shared" si="26"/>
        <v>42024.638692129629</v>
      </c>
      <c r="T444" s="12">
        <f t="shared" si="27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8" t="s">
        <v>8310</v>
      </c>
      <c r="R445" s="8" t="s">
        <v>8316</v>
      </c>
      <c r="S445" s="12">
        <f t="shared" si="26"/>
        <v>41649.765057870369</v>
      </c>
      <c r="T445" s="12">
        <f t="shared" si="27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8" t="s">
        <v>8310</v>
      </c>
      <c r="R446" s="8" t="s">
        <v>8316</v>
      </c>
      <c r="S446" s="12">
        <f t="shared" si="26"/>
        <v>40894.656956018516</v>
      </c>
      <c r="T446" s="12">
        <f t="shared" si="27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8" t="s">
        <v>8310</v>
      </c>
      <c r="R447" s="8" t="s">
        <v>8316</v>
      </c>
      <c r="S447" s="12">
        <f t="shared" si="26"/>
        <v>42130.085358796292</v>
      </c>
      <c r="T447" s="12">
        <f t="shared" si="27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8" t="s">
        <v>8310</v>
      </c>
      <c r="R448" s="8" t="s">
        <v>8316</v>
      </c>
      <c r="S448" s="12">
        <f t="shared" si="26"/>
        <v>42036.833564814813</v>
      </c>
      <c r="T448" s="12">
        <f t="shared" si="27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8" t="s">
        <v>8310</v>
      </c>
      <c r="R449" s="8" t="s">
        <v>8316</v>
      </c>
      <c r="S449" s="12">
        <f t="shared" si="26"/>
        <v>41331.305127314816</v>
      </c>
      <c r="T449" s="12">
        <f t="shared" si="27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8" t="s">
        <v>8310</v>
      </c>
      <c r="R450" s="8" t="s">
        <v>8316</v>
      </c>
      <c r="S450" s="12">
        <f t="shared" si="26"/>
        <v>41753.508043981477</v>
      </c>
      <c r="T450" s="12">
        <f t="shared" si="27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8" t="s">
        <v>8310</v>
      </c>
      <c r="R451" s="8" t="s">
        <v>8316</v>
      </c>
      <c r="S451" s="12">
        <f t="shared" ref="S451:S514" si="30">(((J451/60)/60)/24)+DATE(1970,1,1)+(-6/24)</f>
        <v>41534.318113425928</v>
      </c>
      <c r="T451" s="12">
        <f t="shared" ref="T451:T514" si="31">(((I451/60)/60)/24)+DATE(1970,1,1)+(-6/24)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8" t="s">
        <v>8310</v>
      </c>
      <c r="R452" s="8" t="s">
        <v>8316</v>
      </c>
      <c r="S452" s="12">
        <f t="shared" si="30"/>
        <v>41654.696759259255</v>
      </c>
      <c r="T452" s="12">
        <f t="shared" si="31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8" t="s">
        <v>8310</v>
      </c>
      <c r="R453" s="8" t="s">
        <v>8316</v>
      </c>
      <c r="S453" s="12">
        <f t="shared" si="30"/>
        <v>41634.465173611112</v>
      </c>
      <c r="T453" s="12">
        <f t="shared" si="31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8" t="s">
        <v>8310</v>
      </c>
      <c r="R454" s="8" t="s">
        <v>8316</v>
      </c>
      <c r="S454" s="12">
        <f t="shared" si="30"/>
        <v>42107.453877314809</v>
      </c>
      <c r="T454" s="12">
        <f t="shared" si="31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8" t="s">
        <v>8310</v>
      </c>
      <c r="R455" s="8" t="s">
        <v>8316</v>
      </c>
      <c r="S455" s="12">
        <f t="shared" si="30"/>
        <v>42038.574988425928</v>
      </c>
      <c r="T455" s="12">
        <f t="shared" si="31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8" t="s">
        <v>8310</v>
      </c>
      <c r="R456" s="8" t="s">
        <v>8316</v>
      </c>
      <c r="S456" s="12">
        <f t="shared" si="30"/>
        <v>41938.467256944445</v>
      </c>
      <c r="T456" s="12">
        <f t="shared" si="31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8" t="s">
        <v>8310</v>
      </c>
      <c r="R457" s="8" t="s">
        <v>8316</v>
      </c>
      <c r="S457" s="12">
        <f t="shared" si="30"/>
        <v>40970.752569444441</v>
      </c>
      <c r="T457" s="12">
        <f t="shared" si="31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8" t="s">
        <v>8310</v>
      </c>
      <c r="R458" s="8" t="s">
        <v>8316</v>
      </c>
      <c r="S458" s="12">
        <f t="shared" si="30"/>
        <v>41547.444456018515</v>
      </c>
      <c r="T458" s="12">
        <f t="shared" si="31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8" t="s">
        <v>8310</v>
      </c>
      <c r="R459" s="8" t="s">
        <v>8316</v>
      </c>
      <c r="S459" s="12">
        <f t="shared" si="30"/>
        <v>41837.517500000002</v>
      </c>
      <c r="T459" s="12">
        <f t="shared" si="31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8" t="s">
        <v>8310</v>
      </c>
      <c r="R460" s="8" t="s">
        <v>8316</v>
      </c>
      <c r="S460" s="12">
        <f t="shared" si="30"/>
        <v>41378.44976851852</v>
      </c>
      <c r="T460" s="12">
        <f t="shared" si="31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8" t="s">
        <v>8310</v>
      </c>
      <c r="R461" s="8" t="s">
        <v>8316</v>
      </c>
      <c r="S461" s="12">
        <f t="shared" si="30"/>
        <v>40800.3903587963</v>
      </c>
      <c r="T461" s="12">
        <f t="shared" si="31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8" t="s">
        <v>8310</v>
      </c>
      <c r="R462" s="8" t="s">
        <v>8316</v>
      </c>
      <c r="S462" s="12">
        <f t="shared" si="30"/>
        <v>41759.292534722219</v>
      </c>
      <c r="T462" s="12">
        <f t="shared" si="31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8" t="s">
        <v>8310</v>
      </c>
      <c r="R463" s="8" t="s">
        <v>8316</v>
      </c>
      <c r="S463" s="12">
        <f t="shared" si="30"/>
        <v>41407.59684027778</v>
      </c>
      <c r="T463" s="12">
        <f t="shared" si="31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8" t="s">
        <v>8310</v>
      </c>
      <c r="R464" s="8" t="s">
        <v>8316</v>
      </c>
      <c r="S464" s="12">
        <f t="shared" si="30"/>
        <v>40704.876631944448</v>
      </c>
      <c r="T464" s="12">
        <f t="shared" si="31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8" t="s">
        <v>8310</v>
      </c>
      <c r="R465" s="8" t="s">
        <v>8316</v>
      </c>
      <c r="S465" s="12">
        <f t="shared" si="30"/>
        <v>40750.460104166668</v>
      </c>
      <c r="T465" s="12">
        <f t="shared" si="31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8" t="s">
        <v>8310</v>
      </c>
      <c r="R466" s="8" t="s">
        <v>8316</v>
      </c>
      <c r="S466" s="12">
        <f t="shared" si="30"/>
        <v>42488.598784722228</v>
      </c>
      <c r="T466" s="12">
        <f t="shared" si="31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8" t="s">
        <v>8310</v>
      </c>
      <c r="R467" s="8" t="s">
        <v>8316</v>
      </c>
      <c r="S467" s="12">
        <f t="shared" si="30"/>
        <v>41800.870069444441</v>
      </c>
      <c r="T467" s="12">
        <f t="shared" si="31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8" t="s">
        <v>8310</v>
      </c>
      <c r="R468" s="8" t="s">
        <v>8316</v>
      </c>
      <c r="S468" s="12">
        <f t="shared" si="30"/>
        <v>41129.692870370374</v>
      </c>
      <c r="T468" s="12">
        <f t="shared" si="31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8" t="s">
        <v>8310</v>
      </c>
      <c r="R469" s="8" t="s">
        <v>8316</v>
      </c>
      <c r="S469" s="12">
        <f t="shared" si="30"/>
        <v>41135.429791666669</v>
      </c>
      <c r="T469" s="12">
        <f t="shared" si="31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8" t="s">
        <v>8310</v>
      </c>
      <c r="R470" s="8" t="s">
        <v>8316</v>
      </c>
      <c r="S470" s="12">
        <f t="shared" si="30"/>
        <v>41040.917627314811</v>
      </c>
      <c r="T470" s="12">
        <f t="shared" si="31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8" t="s">
        <v>8310</v>
      </c>
      <c r="R471" s="8" t="s">
        <v>8316</v>
      </c>
      <c r="S471" s="12">
        <f t="shared" si="30"/>
        <v>41827.739861111113</v>
      </c>
      <c r="T471" s="12">
        <f t="shared" si="31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8" t="s">
        <v>8310</v>
      </c>
      <c r="R472" s="8" t="s">
        <v>8316</v>
      </c>
      <c r="S472" s="12">
        <f t="shared" si="30"/>
        <v>41604.917696759258</v>
      </c>
      <c r="T472" s="12">
        <f t="shared" si="31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8" t="s">
        <v>8310</v>
      </c>
      <c r="R473" s="8" t="s">
        <v>8316</v>
      </c>
      <c r="S473" s="12">
        <f t="shared" si="30"/>
        <v>41703.471979166665</v>
      </c>
      <c r="T473" s="12">
        <f t="shared" si="31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8" t="s">
        <v>8310</v>
      </c>
      <c r="R474" s="8" t="s">
        <v>8316</v>
      </c>
      <c r="S474" s="12">
        <f t="shared" si="30"/>
        <v>41844.672662037039</v>
      </c>
      <c r="T474" s="12">
        <f t="shared" si="31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8" t="s">
        <v>8310</v>
      </c>
      <c r="R475" s="8" t="s">
        <v>8316</v>
      </c>
      <c r="S475" s="12">
        <f t="shared" si="30"/>
        <v>41869.448136574072</v>
      </c>
      <c r="T475" s="12">
        <f t="shared" si="31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8" t="s">
        <v>8310</v>
      </c>
      <c r="R476" s="8" t="s">
        <v>8316</v>
      </c>
      <c r="S476" s="12">
        <f t="shared" si="30"/>
        <v>42753.079039351855</v>
      </c>
      <c r="T476" s="12">
        <f t="shared" si="31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8" t="s">
        <v>8310</v>
      </c>
      <c r="R477" s="8" t="s">
        <v>8316</v>
      </c>
      <c r="S477" s="12">
        <f t="shared" si="30"/>
        <v>42099.836145833338</v>
      </c>
      <c r="T477" s="12">
        <f t="shared" si="31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8" t="s">
        <v>8310</v>
      </c>
      <c r="R478" s="8" t="s">
        <v>8316</v>
      </c>
      <c r="S478" s="12">
        <f t="shared" si="30"/>
        <v>41757.725011574075</v>
      </c>
      <c r="T478" s="12">
        <f t="shared" si="31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8" t="s">
        <v>8310</v>
      </c>
      <c r="R479" s="8" t="s">
        <v>8316</v>
      </c>
      <c r="S479" s="12">
        <f t="shared" si="30"/>
        <v>40987.58488425926</v>
      </c>
      <c r="T479" s="12">
        <f t="shared" si="31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8" t="s">
        <v>8310</v>
      </c>
      <c r="R480" s="8" t="s">
        <v>8316</v>
      </c>
      <c r="S480" s="12">
        <f t="shared" si="30"/>
        <v>42065.660983796297</v>
      </c>
      <c r="T480" s="12">
        <f t="shared" si="31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8" t="s">
        <v>8310</v>
      </c>
      <c r="R481" s="8" t="s">
        <v>8316</v>
      </c>
      <c r="S481" s="12">
        <f t="shared" si="30"/>
        <v>41904.157812500001</v>
      </c>
      <c r="T481" s="12">
        <f t="shared" si="31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8" t="s">
        <v>8310</v>
      </c>
      <c r="R482" s="8" t="s">
        <v>8316</v>
      </c>
      <c r="S482" s="12">
        <f t="shared" si="30"/>
        <v>41465.250173611108</v>
      </c>
      <c r="T482" s="12">
        <f t="shared" si="31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8" t="s">
        <v>8310</v>
      </c>
      <c r="R483" s="8" t="s">
        <v>8316</v>
      </c>
      <c r="S483" s="12">
        <f t="shared" si="30"/>
        <v>41162.422326388885</v>
      </c>
      <c r="T483" s="12">
        <f t="shared" si="31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8" t="s">
        <v>8310</v>
      </c>
      <c r="R484" s="8" t="s">
        <v>8316</v>
      </c>
      <c r="S484" s="12">
        <f t="shared" si="30"/>
        <v>42447.646875000006</v>
      </c>
      <c r="T484" s="12">
        <f t="shared" si="31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8" t="s">
        <v>8310</v>
      </c>
      <c r="R485" s="8" t="s">
        <v>8316</v>
      </c>
      <c r="S485" s="12">
        <f t="shared" si="30"/>
        <v>41242.947592592594</v>
      </c>
      <c r="T485" s="12">
        <f t="shared" si="31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8" t="s">
        <v>8310</v>
      </c>
      <c r="R486" s="8" t="s">
        <v>8316</v>
      </c>
      <c r="S486" s="12">
        <f t="shared" si="30"/>
        <v>42272.68949074074</v>
      </c>
      <c r="T486" s="12">
        <f t="shared" si="31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8" t="s">
        <v>8310</v>
      </c>
      <c r="R487" s="8" t="s">
        <v>8316</v>
      </c>
      <c r="S487" s="12">
        <f t="shared" si="30"/>
        <v>41381.25577546296</v>
      </c>
      <c r="T487" s="12">
        <f t="shared" si="31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8" t="s">
        <v>8310</v>
      </c>
      <c r="R488" s="8" t="s">
        <v>8316</v>
      </c>
      <c r="S488" s="12">
        <f t="shared" si="30"/>
        <v>41761.69258101852</v>
      </c>
      <c r="T488" s="12">
        <f t="shared" si="31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8" t="s">
        <v>8310</v>
      </c>
      <c r="R489" s="8" t="s">
        <v>8316</v>
      </c>
      <c r="S489" s="12">
        <f t="shared" si="30"/>
        <v>42669.344837962963</v>
      </c>
      <c r="T489" s="12">
        <f t="shared" si="31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8" t="s">
        <v>8310</v>
      </c>
      <c r="R490" s="8" t="s">
        <v>8316</v>
      </c>
      <c r="S490" s="12">
        <f t="shared" si="30"/>
        <v>42713.804398148146</v>
      </c>
      <c r="T490" s="12">
        <f t="shared" si="31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8" t="s">
        <v>8310</v>
      </c>
      <c r="R491" s="8" t="s">
        <v>8316</v>
      </c>
      <c r="S491" s="12">
        <f t="shared" si="30"/>
        <v>40882.231666666667</v>
      </c>
      <c r="T491" s="12">
        <f t="shared" si="31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8" t="s">
        <v>8310</v>
      </c>
      <c r="R492" s="8" t="s">
        <v>8316</v>
      </c>
      <c r="S492" s="12">
        <f t="shared" si="30"/>
        <v>41113.718576388892</v>
      </c>
      <c r="T492" s="12">
        <f t="shared" si="31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8" t="s">
        <v>8310</v>
      </c>
      <c r="R493" s="8" t="s">
        <v>8316</v>
      </c>
      <c r="S493" s="12">
        <f t="shared" si="30"/>
        <v>42366.732627314821</v>
      </c>
      <c r="T493" s="12">
        <f t="shared" si="31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8" t="s">
        <v>8310</v>
      </c>
      <c r="R494" s="8" t="s">
        <v>8316</v>
      </c>
      <c r="S494" s="12">
        <f t="shared" si="30"/>
        <v>42595.78506944445</v>
      </c>
      <c r="T494" s="12">
        <f t="shared" si="31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8" t="s">
        <v>8310</v>
      </c>
      <c r="R495" s="8" t="s">
        <v>8316</v>
      </c>
      <c r="S495" s="12">
        <f t="shared" si="30"/>
        <v>42114.476134259254</v>
      </c>
      <c r="T495" s="12">
        <f t="shared" si="31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8" t="s">
        <v>8310</v>
      </c>
      <c r="R496" s="8" t="s">
        <v>8316</v>
      </c>
      <c r="S496" s="12">
        <f t="shared" si="30"/>
        <v>41799.580613425926</v>
      </c>
      <c r="T496" s="12">
        <f t="shared" si="31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8" t="s">
        <v>8310</v>
      </c>
      <c r="R497" s="8" t="s">
        <v>8316</v>
      </c>
      <c r="S497" s="12">
        <f t="shared" si="30"/>
        <v>42171.577604166669</v>
      </c>
      <c r="T497" s="12">
        <f t="shared" si="31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8" t="s">
        <v>8310</v>
      </c>
      <c r="R498" s="8" t="s">
        <v>8316</v>
      </c>
      <c r="S498" s="12">
        <f t="shared" si="30"/>
        <v>41620.68141203704</v>
      </c>
      <c r="T498" s="12">
        <f t="shared" si="31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8" t="s">
        <v>8310</v>
      </c>
      <c r="R499" s="8" t="s">
        <v>8316</v>
      </c>
      <c r="S499" s="12">
        <f t="shared" si="30"/>
        <v>41944.787789351853</v>
      </c>
      <c r="T499" s="12">
        <f t="shared" si="31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8" t="s">
        <v>8310</v>
      </c>
      <c r="R500" s="8" t="s">
        <v>8316</v>
      </c>
      <c r="S500" s="12">
        <f t="shared" si="30"/>
        <v>40858.512141203704</v>
      </c>
      <c r="T500" s="12">
        <f t="shared" si="31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8" t="s">
        <v>8310</v>
      </c>
      <c r="R501" s="8" t="s">
        <v>8316</v>
      </c>
      <c r="S501" s="12">
        <f t="shared" si="30"/>
        <v>40043.645462962959</v>
      </c>
      <c r="T501" s="12">
        <f t="shared" si="31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8" t="s">
        <v>8310</v>
      </c>
      <c r="R502" s="8" t="s">
        <v>8316</v>
      </c>
      <c r="S502" s="12">
        <f t="shared" si="30"/>
        <v>40247.636006944449</v>
      </c>
      <c r="T502" s="12">
        <f t="shared" si="31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8" t="s">
        <v>8310</v>
      </c>
      <c r="R503" s="8" t="s">
        <v>8316</v>
      </c>
      <c r="S503" s="12">
        <f t="shared" si="30"/>
        <v>40702.984386574077</v>
      </c>
      <c r="T503" s="12">
        <f t="shared" si="31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8" t="s">
        <v>8310</v>
      </c>
      <c r="R504" s="8" t="s">
        <v>8316</v>
      </c>
      <c r="S504" s="12">
        <f t="shared" si="30"/>
        <v>40956.303530092591</v>
      </c>
      <c r="T504" s="12">
        <f t="shared" si="31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8" t="s">
        <v>8310</v>
      </c>
      <c r="R505" s="8" t="s">
        <v>8316</v>
      </c>
      <c r="S505" s="12">
        <f t="shared" si="30"/>
        <v>41991.276655092588</v>
      </c>
      <c r="T505" s="12">
        <f t="shared" si="31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8" t="s">
        <v>8310</v>
      </c>
      <c r="R506" s="8" t="s">
        <v>8316</v>
      </c>
      <c r="S506" s="12">
        <f t="shared" si="30"/>
        <v>40949.73364583333</v>
      </c>
      <c r="T506" s="12">
        <f t="shared" si="31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8" t="s">
        <v>8310</v>
      </c>
      <c r="R507" s="8" t="s">
        <v>8316</v>
      </c>
      <c r="S507" s="12">
        <f t="shared" si="30"/>
        <v>42317.848217592589</v>
      </c>
      <c r="T507" s="12">
        <f t="shared" si="31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8" t="s">
        <v>8310</v>
      </c>
      <c r="R508" s="8" t="s">
        <v>8316</v>
      </c>
      <c r="S508" s="12">
        <f t="shared" si="30"/>
        <v>41466.302314814813</v>
      </c>
      <c r="T508" s="12">
        <f t="shared" si="31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8" t="s">
        <v>8310</v>
      </c>
      <c r="R509" s="8" t="s">
        <v>8316</v>
      </c>
      <c r="S509" s="12">
        <f t="shared" si="30"/>
        <v>41156.708993055552</v>
      </c>
      <c r="T509" s="12">
        <f t="shared" si="31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8" t="s">
        <v>8310</v>
      </c>
      <c r="R510" s="8" t="s">
        <v>8316</v>
      </c>
      <c r="S510" s="12">
        <f t="shared" si="30"/>
        <v>40994.774317129632</v>
      </c>
      <c r="T510" s="12">
        <f t="shared" si="31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8" t="s">
        <v>8310</v>
      </c>
      <c r="R511" s="8" t="s">
        <v>8316</v>
      </c>
      <c r="S511" s="12">
        <f t="shared" si="30"/>
        <v>42153.381597222222</v>
      </c>
      <c r="T511" s="12">
        <f t="shared" si="31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8" t="s">
        <v>8310</v>
      </c>
      <c r="R512" s="8" t="s">
        <v>8316</v>
      </c>
      <c r="S512" s="12">
        <f t="shared" si="30"/>
        <v>42399.926377314812</v>
      </c>
      <c r="T512" s="12">
        <f t="shared" si="31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8" t="s">
        <v>8310</v>
      </c>
      <c r="R513" s="8" t="s">
        <v>8316</v>
      </c>
      <c r="S513" s="12">
        <f t="shared" si="30"/>
        <v>41340.053032407406</v>
      </c>
      <c r="T513" s="12">
        <f t="shared" si="31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8" t="s">
        <v>8310</v>
      </c>
      <c r="R514" s="8" t="s">
        <v>8316</v>
      </c>
      <c r="S514" s="12">
        <f t="shared" si="30"/>
        <v>42649.492210648154</v>
      </c>
      <c r="T514" s="12">
        <f t="shared" si="31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8" t="s">
        <v>8310</v>
      </c>
      <c r="R515" s="8" t="s">
        <v>8316</v>
      </c>
      <c r="S515" s="12">
        <f t="shared" ref="S515:S578" si="34">(((J515/60)/60)/24)+DATE(1970,1,1)+(-6/24)</f>
        <v>42552.403993055559</v>
      </c>
      <c r="T515" s="12">
        <f t="shared" ref="T515:T578" si="35"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8" t="s">
        <v>8310</v>
      </c>
      <c r="R516" s="8" t="s">
        <v>8316</v>
      </c>
      <c r="S516" s="12">
        <f t="shared" si="34"/>
        <v>41830.363969907405</v>
      </c>
      <c r="T516" s="12">
        <f t="shared" si="35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8" t="s">
        <v>8310</v>
      </c>
      <c r="R517" s="8" t="s">
        <v>8316</v>
      </c>
      <c r="S517" s="12">
        <f t="shared" si="34"/>
        <v>42327.240752314814</v>
      </c>
      <c r="T517" s="12">
        <f t="shared" si="35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8" t="s">
        <v>8310</v>
      </c>
      <c r="R518" s="8" t="s">
        <v>8316</v>
      </c>
      <c r="S518" s="12">
        <f t="shared" si="34"/>
        <v>42091.528703703705</v>
      </c>
      <c r="T518" s="12">
        <f t="shared" si="35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8" t="s">
        <v>8310</v>
      </c>
      <c r="R519" s="8" t="s">
        <v>8316</v>
      </c>
      <c r="S519" s="12">
        <f t="shared" si="34"/>
        <v>42738.365289351852</v>
      </c>
      <c r="T519" s="12">
        <f t="shared" si="35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8" t="s">
        <v>8310</v>
      </c>
      <c r="R520" s="8" t="s">
        <v>8316</v>
      </c>
      <c r="S520" s="12">
        <f t="shared" si="34"/>
        <v>42223.366018518514</v>
      </c>
      <c r="T520" s="12">
        <f t="shared" si="35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8" t="s">
        <v>8310</v>
      </c>
      <c r="R521" s="8" t="s">
        <v>8316</v>
      </c>
      <c r="S521" s="12">
        <f t="shared" si="34"/>
        <v>41218.141446759262</v>
      </c>
      <c r="T521" s="12">
        <f t="shared" si="35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8" t="s">
        <v>8317</v>
      </c>
      <c r="R522" s="8" t="s">
        <v>8318</v>
      </c>
      <c r="S522" s="12">
        <f t="shared" si="34"/>
        <v>42318.452094907407</v>
      </c>
      <c r="T522" s="12">
        <f t="shared" si="35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8" t="s">
        <v>8317</v>
      </c>
      <c r="R523" s="8" t="s">
        <v>8318</v>
      </c>
      <c r="S523" s="12">
        <f t="shared" si="34"/>
        <v>42645.842812499999</v>
      </c>
      <c r="T523" s="12">
        <f t="shared" si="35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8" t="s">
        <v>8317</v>
      </c>
      <c r="R524" s="8" t="s">
        <v>8318</v>
      </c>
      <c r="S524" s="12">
        <f t="shared" si="34"/>
        <v>42429.790798611109</v>
      </c>
      <c r="T524" s="12">
        <f t="shared" si="35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8" t="s">
        <v>8317</v>
      </c>
      <c r="R525" s="8" t="s">
        <v>8318</v>
      </c>
      <c r="S525" s="12">
        <f t="shared" si="34"/>
        <v>42237.88282407407</v>
      </c>
      <c r="T525" s="12">
        <f t="shared" si="35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8" t="s">
        <v>8317</v>
      </c>
      <c r="R526" s="8" t="s">
        <v>8318</v>
      </c>
      <c r="S526" s="12">
        <f t="shared" si="34"/>
        <v>42492.467233796298</v>
      </c>
      <c r="T526" s="12">
        <f t="shared" si="35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8" t="s">
        <v>8317</v>
      </c>
      <c r="R527" s="8" t="s">
        <v>8318</v>
      </c>
      <c r="S527" s="12">
        <f t="shared" si="34"/>
        <v>41850.150937500002</v>
      </c>
      <c r="T527" s="12">
        <f t="shared" si="35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8" t="s">
        <v>8317</v>
      </c>
      <c r="R528" s="8" t="s">
        <v>8318</v>
      </c>
      <c r="S528" s="12">
        <f t="shared" si="34"/>
        <v>42192.341944444444</v>
      </c>
      <c r="T528" s="12">
        <f t="shared" si="35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8" t="s">
        <v>8317</v>
      </c>
      <c r="R529" s="8" t="s">
        <v>8318</v>
      </c>
      <c r="S529" s="12">
        <f t="shared" si="34"/>
        <v>42752.955625000002</v>
      </c>
      <c r="T529" s="12">
        <f t="shared" si="35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8" t="s">
        <v>8317</v>
      </c>
      <c r="R530" s="8" t="s">
        <v>8318</v>
      </c>
      <c r="S530" s="12">
        <f t="shared" si="34"/>
        <v>42155.670219907406</v>
      </c>
      <c r="T530" s="12">
        <f t="shared" si="35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8" t="s">
        <v>8317</v>
      </c>
      <c r="R531" s="8" t="s">
        <v>8318</v>
      </c>
      <c r="S531" s="12">
        <f t="shared" si="34"/>
        <v>42724.781180555554</v>
      </c>
      <c r="T531" s="12">
        <f t="shared" si="35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8" t="s">
        <v>8317</v>
      </c>
      <c r="R532" s="8" t="s">
        <v>8318</v>
      </c>
      <c r="S532" s="12">
        <f t="shared" si="34"/>
        <v>42157.341064814813</v>
      </c>
      <c r="T532" s="12">
        <f t="shared" si="35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8" t="s">
        <v>8317</v>
      </c>
      <c r="R533" s="8" t="s">
        <v>8318</v>
      </c>
      <c r="S533" s="12">
        <f t="shared" si="34"/>
        <v>42675.815150462964</v>
      </c>
      <c r="T533" s="12">
        <f t="shared" si="35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8" t="s">
        <v>8317</v>
      </c>
      <c r="R534" s="8" t="s">
        <v>8318</v>
      </c>
      <c r="S534" s="12">
        <f t="shared" si="34"/>
        <v>42472.757037037038</v>
      </c>
      <c r="T534" s="12">
        <f t="shared" si="35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8" t="s">
        <v>8317</v>
      </c>
      <c r="R535" s="8" t="s">
        <v>8318</v>
      </c>
      <c r="S535" s="12">
        <f t="shared" si="34"/>
        <v>42482.18478009259</v>
      </c>
      <c r="T535" s="12">
        <f t="shared" si="35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8" t="s">
        <v>8317</v>
      </c>
      <c r="R536" s="8" t="s">
        <v>8318</v>
      </c>
      <c r="S536" s="12">
        <f t="shared" si="34"/>
        <v>42270.560995370368</v>
      </c>
      <c r="T536" s="12">
        <f t="shared" si="35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8" t="s">
        <v>8317</v>
      </c>
      <c r="R537" s="8" t="s">
        <v>8318</v>
      </c>
      <c r="S537" s="12">
        <f t="shared" si="34"/>
        <v>42711.295196759253</v>
      </c>
      <c r="T537" s="12">
        <f t="shared" si="35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8" t="s">
        <v>8317</v>
      </c>
      <c r="R538" s="8" t="s">
        <v>8318</v>
      </c>
      <c r="S538" s="12">
        <f t="shared" si="34"/>
        <v>42179.094988425932</v>
      </c>
      <c r="T538" s="12">
        <f t="shared" si="35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8" t="s">
        <v>8317</v>
      </c>
      <c r="R539" s="8" t="s">
        <v>8318</v>
      </c>
      <c r="S539" s="12">
        <f t="shared" si="34"/>
        <v>42282.518414351856</v>
      </c>
      <c r="T539" s="12">
        <f t="shared" si="35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8" t="s">
        <v>8317</v>
      </c>
      <c r="R540" s="8" t="s">
        <v>8318</v>
      </c>
      <c r="S540" s="12">
        <f t="shared" si="34"/>
        <v>42473.544710648144</v>
      </c>
      <c r="T540" s="12">
        <f t="shared" si="35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8" t="s">
        <v>8317</v>
      </c>
      <c r="R541" s="8" t="s">
        <v>8318</v>
      </c>
      <c r="S541" s="12">
        <f t="shared" si="34"/>
        <v>42534.799849537041</v>
      </c>
      <c r="T541" s="12">
        <f t="shared" si="35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8" t="s">
        <v>8319</v>
      </c>
      <c r="R542" s="8" t="s">
        <v>8320</v>
      </c>
      <c r="S542" s="12">
        <f t="shared" si="34"/>
        <v>42009.567199074074</v>
      </c>
      <c r="T542" s="12">
        <f t="shared" si="35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8" t="s">
        <v>8319</v>
      </c>
      <c r="R543" s="8" t="s">
        <v>8320</v>
      </c>
      <c r="S543" s="12">
        <f t="shared" si="34"/>
        <v>42275.796689814815</v>
      </c>
      <c r="T543" s="12">
        <f t="shared" si="35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8" t="s">
        <v>8319</v>
      </c>
      <c r="R544" s="8" t="s">
        <v>8320</v>
      </c>
      <c r="S544" s="12">
        <f t="shared" si="34"/>
        <v>42433.487453703703</v>
      </c>
      <c r="T544" s="12">
        <f t="shared" si="35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8" t="s">
        <v>8319</v>
      </c>
      <c r="R545" s="8" t="s">
        <v>8320</v>
      </c>
      <c r="S545" s="12">
        <f t="shared" si="34"/>
        <v>41913.842152777775</v>
      </c>
      <c r="T545" s="12">
        <f t="shared" si="35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8" t="s">
        <v>8319</v>
      </c>
      <c r="R546" s="8" t="s">
        <v>8320</v>
      </c>
      <c r="S546" s="12">
        <f t="shared" si="34"/>
        <v>42525.406944444447</v>
      </c>
      <c r="T546" s="12">
        <f t="shared" si="35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8" t="s">
        <v>8319</v>
      </c>
      <c r="R547" s="8" t="s">
        <v>8320</v>
      </c>
      <c r="S547" s="12">
        <f t="shared" si="34"/>
        <v>42283.342465277776</v>
      </c>
      <c r="T547" s="12">
        <f t="shared" si="35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8" t="s">
        <v>8319</v>
      </c>
      <c r="R548" s="8" t="s">
        <v>8320</v>
      </c>
      <c r="S548" s="12">
        <f t="shared" si="34"/>
        <v>42249.417997685188</v>
      </c>
      <c r="T548" s="12">
        <f t="shared" si="35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8" t="s">
        <v>8319</v>
      </c>
      <c r="R549" s="8" t="s">
        <v>8320</v>
      </c>
      <c r="S549" s="12">
        <f t="shared" si="34"/>
        <v>42380.446342592593</v>
      </c>
      <c r="T549" s="12">
        <f t="shared" si="35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8" t="s">
        <v>8319</v>
      </c>
      <c r="R550" s="8" t="s">
        <v>8320</v>
      </c>
      <c r="S550" s="12">
        <f t="shared" si="34"/>
        <v>42276.653333333335</v>
      </c>
      <c r="T550" s="12">
        <f t="shared" si="35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8" t="s">
        <v>8319</v>
      </c>
      <c r="R551" s="8" t="s">
        <v>8320</v>
      </c>
      <c r="S551" s="12">
        <f t="shared" si="34"/>
        <v>42163.386828703704</v>
      </c>
      <c r="T551" s="12">
        <f t="shared" si="35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8" t="s">
        <v>8319</v>
      </c>
      <c r="R552" s="8" t="s">
        <v>8320</v>
      </c>
      <c r="S552" s="12">
        <f t="shared" si="34"/>
        <v>42753.428761574076</v>
      </c>
      <c r="T552" s="12">
        <f t="shared" si="35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8" t="s">
        <v>8319</v>
      </c>
      <c r="R553" s="8" t="s">
        <v>8320</v>
      </c>
      <c r="S553" s="12">
        <f t="shared" si="34"/>
        <v>42173.025740740741</v>
      </c>
      <c r="T553" s="12">
        <f t="shared" si="35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8" t="s">
        <v>8319</v>
      </c>
      <c r="R554" s="8" t="s">
        <v>8320</v>
      </c>
      <c r="S554" s="12">
        <f t="shared" si="34"/>
        <v>42318.366851851853</v>
      </c>
      <c r="T554" s="12">
        <f t="shared" si="35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8" t="s">
        <v>8319</v>
      </c>
      <c r="R555" s="8" t="s">
        <v>8320</v>
      </c>
      <c r="S555" s="12">
        <f t="shared" si="34"/>
        <v>41927.46980324074</v>
      </c>
      <c r="T555" s="12">
        <f t="shared" si="35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8" t="s">
        <v>8319</v>
      </c>
      <c r="R556" s="8" t="s">
        <v>8320</v>
      </c>
      <c r="S556" s="12">
        <f t="shared" si="34"/>
        <v>41901.434861111113</v>
      </c>
      <c r="T556" s="12">
        <f t="shared" si="35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8" t="s">
        <v>8319</v>
      </c>
      <c r="R557" s="8" t="s">
        <v>8320</v>
      </c>
      <c r="S557" s="12">
        <f t="shared" si="34"/>
        <v>42503.103506944448</v>
      </c>
      <c r="T557" s="12">
        <f t="shared" si="35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8" t="s">
        <v>8319</v>
      </c>
      <c r="R558" s="8" t="s">
        <v>8320</v>
      </c>
      <c r="S558" s="12">
        <f t="shared" si="34"/>
        <v>42345.610150462962</v>
      </c>
      <c r="T558" s="12">
        <f t="shared" si="35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8" t="s">
        <v>8319</v>
      </c>
      <c r="R559" s="8" t="s">
        <v>8320</v>
      </c>
      <c r="S559" s="12">
        <f t="shared" si="34"/>
        <v>42676.692164351851</v>
      </c>
      <c r="T559" s="12">
        <f t="shared" si="35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8" t="s">
        <v>8319</v>
      </c>
      <c r="R560" s="8" t="s">
        <v>8320</v>
      </c>
      <c r="S560" s="12">
        <f t="shared" si="34"/>
        <v>42057.633159722223</v>
      </c>
      <c r="T560" s="12">
        <f t="shared" si="35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8" t="s">
        <v>8319</v>
      </c>
      <c r="R561" s="8" t="s">
        <v>8320</v>
      </c>
      <c r="S561" s="12">
        <f t="shared" si="34"/>
        <v>42321.033101851848</v>
      </c>
      <c r="T561" s="12">
        <f t="shared" si="35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8" t="s">
        <v>8319</v>
      </c>
      <c r="R562" s="8" t="s">
        <v>8320</v>
      </c>
      <c r="S562" s="12">
        <f t="shared" si="34"/>
        <v>41960.521354166667</v>
      </c>
      <c r="T562" s="12">
        <f t="shared" si="35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8" t="s">
        <v>8319</v>
      </c>
      <c r="R563" s="8" t="s">
        <v>8320</v>
      </c>
      <c r="S563" s="12">
        <f t="shared" si="34"/>
        <v>42268.408715277779</v>
      </c>
      <c r="T563" s="12">
        <f t="shared" si="35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8" t="s">
        <v>8319</v>
      </c>
      <c r="R564" s="8" t="s">
        <v>8320</v>
      </c>
      <c r="S564" s="12">
        <f t="shared" si="34"/>
        <v>42692.139062500006</v>
      </c>
      <c r="T564" s="12">
        <f t="shared" si="35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8" t="s">
        <v>8319</v>
      </c>
      <c r="R565" s="8" t="s">
        <v>8320</v>
      </c>
      <c r="S565" s="12">
        <f t="shared" si="34"/>
        <v>42021.819988425923</v>
      </c>
      <c r="T565" s="12">
        <f t="shared" si="35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8" t="s">
        <v>8319</v>
      </c>
      <c r="R566" s="8" t="s">
        <v>8320</v>
      </c>
      <c r="S566" s="12">
        <f t="shared" si="34"/>
        <v>42411.692997685182</v>
      </c>
      <c r="T566" s="12">
        <f t="shared" si="35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8" t="s">
        <v>8319</v>
      </c>
      <c r="R567" s="8" t="s">
        <v>8320</v>
      </c>
      <c r="S567" s="12">
        <f t="shared" si="34"/>
        <v>42165.535289351858</v>
      </c>
      <c r="T567" s="12">
        <f t="shared" si="35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8" t="s">
        <v>8319</v>
      </c>
      <c r="R568" s="8" t="s">
        <v>8320</v>
      </c>
      <c r="S568" s="12">
        <f t="shared" si="34"/>
        <v>42535.43440972222</v>
      </c>
      <c r="T568" s="12">
        <f t="shared" si="35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8" t="s">
        <v>8319</v>
      </c>
      <c r="R569" s="8" t="s">
        <v>8320</v>
      </c>
      <c r="S569" s="12">
        <f t="shared" si="34"/>
        <v>41975.592523148152</v>
      </c>
      <c r="T569" s="12">
        <f t="shared" si="35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8" t="s">
        <v>8319</v>
      </c>
      <c r="R570" s="8" t="s">
        <v>8320</v>
      </c>
      <c r="S570" s="12">
        <f t="shared" si="34"/>
        <v>42348.6715625</v>
      </c>
      <c r="T570" s="12">
        <f t="shared" si="35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8" t="s">
        <v>8319</v>
      </c>
      <c r="R571" s="8" t="s">
        <v>8320</v>
      </c>
      <c r="S571" s="12">
        <f t="shared" si="34"/>
        <v>42340.597361111111</v>
      </c>
      <c r="T571" s="12">
        <f t="shared" si="35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8" t="s">
        <v>8319</v>
      </c>
      <c r="R572" s="8" t="s">
        <v>8320</v>
      </c>
      <c r="S572" s="12">
        <f t="shared" si="34"/>
        <v>42388.548252314817</v>
      </c>
      <c r="T572" s="12">
        <f t="shared" si="35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8" t="s">
        <v>8319</v>
      </c>
      <c r="R573" s="8" t="s">
        <v>8320</v>
      </c>
      <c r="S573" s="12">
        <f t="shared" si="34"/>
        <v>42192.566238425927</v>
      </c>
      <c r="T573" s="12">
        <f t="shared" si="35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8" t="s">
        <v>8319</v>
      </c>
      <c r="R574" s="8" t="s">
        <v>8320</v>
      </c>
      <c r="S574" s="12">
        <f t="shared" si="34"/>
        <v>42282.46629629629</v>
      </c>
      <c r="T574" s="12">
        <f t="shared" si="35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8" t="s">
        <v>8319</v>
      </c>
      <c r="R575" s="8" t="s">
        <v>8320</v>
      </c>
      <c r="S575" s="12">
        <f t="shared" si="34"/>
        <v>41962.800127314811</v>
      </c>
      <c r="T575" s="12">
        <f t="shared" si="35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8" t="s">
        <v>8319</v>
      </c>
      <c r="R576" s="8" t="s">
        <v>8320</v>
      </c>
      <c r="S576" s="12">
        <f t="shared" si="34"/>
        <v>42632.193368055552</v>
      </c>
      <c r="T576" s="12">
        <f t="shared" si="35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8" t="s">
        <v>8319</v>
      </c>
      <c r="R577" s="8" t="s">
        <v>8320</v>
      </c>
      <c r="S577" s="12">
        <f t="shared" si="34"/>
        <v>42138.442627314813</v>
      </c>
      <c r="T577" s="12">
        <f t="shared" si="35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8" t="s">
        <v>8319</v>
      </c>
      <c r="R578" s="8" t="s">
        <v>8320</v>
      </c>
      <c r="S578" s="12">
        <f t="shared" si="34"/>
        <v>42031.221666666665</v>
      </c>
      <c r="T578" s="12">
        <f t="shared" si="35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s="8" t="s">
        <v>8319</v>
      </c>
      <c r="R579" s="8" t="s">
        <v>8320</v>
      </c>
      <c r="S579" s="12">
        <f t="shared" ref="S579:S642" si="38">(((J579/60)/60)/24)+DATE(1970,1,1)+(-6/24)</f>
        <v>42450.339143518519</v>
      </c>
      <c r="T579" s="12">
        <f t="shared" ref="T579:T642" si="39"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8" t="s">
        <v>8319</v>
      </c>
      <c r="R580" s="8" t="s">
        <v>8320</v>
      </c>
      <c r="S580" s="12">
        <f t="shared" si="38"/>
        <v>42230.328622685185</v>
      </c>
      <c r="T580" s="12">
        <f t="shared" si="3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8" t="s">
        <v>8319</v>
      </c>
      <c r="R581" s="8" t="s">
        <v>8320</v>
      </c>
      <c r="S581" s="12">
        <f t="shared" si="38"/>
        <v>41968.602118055554</v>
      </c>
      <c r="T581" s="12">
        <f t="shared" si="3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8" t="s">
        <v>8319</v>
      </c>
      <c r="R582" s="8" t="s">
        <v>8320</v>
      </c>
      <c r="S582" s="12">
        <f t="shared" si="38"/>
        <v>42605.658182870371</v>
      </c>
      <c r="T582" s="12">
        <f t="shared" si="3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8" t="s">
        <v>8319</v>
      </c>
      <c r="R583" s="8" t="s">
        <v>8320</v>
      </c>
      <c r="S583" s="12">
        <f t="shared" si="38"/>
        <v>42187.762777777782</v>
      </c>
      <c r="T583" s="12">
        <f t="shared" si="3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8" t="s">
        <v>8319</v>
      </c>
      <c r="R584" s="8" t="s">
        <v>8320</v>
      </c>
      <c r="S584" s="12">
        <f t="shared" si="38"/>
        <v>42055.489803240736</v>
      </c>
      <c r="T584" s="12">
        <f t="shared" si="3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8" t="s">
        <v>8319</v>
      </c>
      <c r="R585" s="8" t="s">
        <v>8320</v>
      </c>
      <c r="S585" s="12">
        <f t="shared" si="38"/>
        <v>42052.68850694444</v>
      </c>
      <c r="T585" s="12">
        <f t="shared" si="3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8" t="s">
        <v>8319</v>
      </c>
      <c r="R586" s="8" t="s">
        <v>8320</v>
      </c>
      <c r="S586" s="12">
        <f t="shared" si="38"/>
        <v>42049.466620370367</v>
      </c>
      <c r="T586" s="12">
        <f t="shared" si="3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8" t="s">
        <v>8319</v>
      </c>
      <c r="R587" s="8" t="s">
        <v>8320</v>
      </c>
      <c r="S587" s="12">
        <f t="shared" si="38"/>
        <v>42283.1409375</v>
      </c>
      <c r="T587" s="12">
        <f t="shared" si="3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8" t="s">
        <v>8319</v>
      </c>
      <c r="R588" s="8" t="s">
        <v>8320</v>
      </c>
      <c r="S588" s="12">
        <f t="shared" si="38"/>
        <v>42020.604247685187</v>
      </c>
      <c r="T588" s="12">
        <f t="shared" si="3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8" t="s">
        <v>8319</v>
      </c>
      <c r="R589" s="8" t="s">
        <v>8320</v>
      </c>
      <c r="S589" s="12">
        <f t="shared" si="38"/>
        <v>42080.507326388892</v>
      </c>
      <c r="T589" s="12">
        <f t="shared" si="3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8" t="s">
        <v>8319</v>
      </c>
      <c r="R590" s="8" t="s">
        <v>8320</v>
      </c>
      <c r="S590" s="12">
        <f t="shared" si="38"/>
        <v>42631.519513888896</v>
      </c>
      <c r="T590" s="12">
        <f t="shared" si="3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8" t="s">
        <v>8319</v>
      </c>
      <c r="R591" s="8" t="s">
        <v>8320</v>
      </c>
      <c r="S591" s="12">
        <f t="shared" si="38"/>
        <v>42178.364571759259</v>
      </c>
      <c r="T591" s="12">
        <f t="shared" si="3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8" t="s">
        <v>8319</v>
      </c>
      <c r="R592" s="8" t="s">
        <v>8320</v>
      </c>
      <c r="S592" s="12">
        <f t="shared" si="38"/>
        <v>42377.304756944446</v>
      </c>
      <c r="T592" s="12">
        <f t="shared" si="3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8" t="s">
        <v>8319</v>
      </c>
      <c r="R593" s="8" t="s">
        <v>8320</v>
      </c>
      <c r="S593" s="12">
        <f t="shared" si="38"/>
        <v>42177.293171296296</v>
      </c>
      <c r="T593" s="12">
        <f t="shared" si="3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8" t="s">
        <v>8319</v>
      </c>
      <c r="R594" s="8" t="s">
        <v>8320</v>
      </c>
      <c r="S594" s="12">
        <f t="shared" si="38"/>
        <v>41945.982175925928</v>
      </c>
      <c r="T594" s="12">
        <f t="shared" si="3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8" t="s">
        <v>8319</v>
      </c>
      <c r="R595" s="8" t="s">
        <v>8320</v>
      </c>
      <c r="S595" s="12">
        <f t="shared" si="38"/>
        <v>42070.427604166667</v>
      </c>
      <c r="T595" s="12">
        <f t="shared" si="3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8" t="s">
        <v>8319</v>
      </c>
      <c r="R596" s="8" t="s">
        <v>8320</v>
      </c>
      <c r="S596" s="12">
        <f t="shared" si="38"/>
        <v>42446.530162037037</v>
      </c>
      <c r="T596" s="12">
        <f t="shared" si="3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8" t="s">
        <v>8319</v>
      </c>
      <c r="R597" s="8" t="s">
        <v>8320</v>
      </c>
      <c r="S597" s="12">
        <f t="shared" si="38"/>
        <v>42082.819884259254</v>
      </c>
      <c r="T597" s="12">
        <f t="shared" si="39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8" t="s">
        <v>8319</v>
      </c>
      <c r="R598" s="8" t="s">
        <v>8320</v>
      </c>
      <c r="S598" s="12">
        <f t="shared" si="38"/>
        <v>42646.646898148145</v>
      </c>
      <c r="T598" s="12">
        <f t="shared" si="3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8" t="s">
        <v>8319</v>
      </c>
      <c r="R599" s="8" t="s">
        <v>8320</v>
      </c>
      <c r="S599" s="12">
        <f t="shared" si="38"/>
        <v>42545.455266203702</v>
      </c>
      <c r="T599" s="12">
        <f t="shared" si="3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8" t="s">
        <v>8319</v>
      </c>
      <c r="R600" s="8" t="s">
        <v>8320</v>
      </c>
      <c r="S600" s="12">
        <f t="shared" si="38"/>
        <v>41947.75209490741</v>
      </c>
      <c r="T600" s="12">
        <f t="shared" si="3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8" t="s">
        <v>8319</v>
      </c>
      <c r="R601" s="8" t="s">
        <v>8320</v>
      </c>
      <c r="S601" s="12">
        <f t="shared" si="38"/>
        <v>42047.562523148154</v>
      </c>
      <c r="T601" s="12">
        <f t="shared" si="3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8" t="s">
        <v>8319</v>
      </c>
      <c r="R602" s="8" t="s">
        <v>8320</v>
      </c>
      <c r="S602" s="12">
        <f t="shared" si="38"/>
        <v>42073.548171296294</v>
      </c>
      <c r="T602" s="12">
        <f t="shared" si="3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8" t="s">
        <v>8319</v>
      </c>
      <c r="R603" s="8" t="s">
        <v>8320</v>
      </c>
      <c r="S603" s="12">
        <f t="shared" si="38"/>
        <v>41969.608090277776</v>
      </c>
      <c r="T603" s="12">
        <f t="shared" si="3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8" t="s">
        <v>8319</v>
      </c>
      <c r="R604" s="8" t="s">
        <v>8320</v>
      </c>
      <c r="S604" s="12">
        <f t="shared" si="38"/>
        <v>42143.54415509259</v>
      </c>
      <c r="T604" s="12">
        <f t="shared" si="3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8" t="s">
        <v>8319</v>
      </c>
      <c r="R605" s="8" t="s">
        <v>8320</v>
      </c>
      <c r="S605" s="12">
        <f t="shared" si="38"/>
        <v>41835.389155092591</v>
      </c>
      <c r="T605" s="12">
        <f t="shared" si="3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8" t="s">
        <v>8319</v>
      </c>
      <c r="R606" s="8" t="s">
        <v>8320</v>
      </c>
      <c r="S606" s="12">
        <f t="shared" si="38"/>
        <v>41848.785370370373</v>
      </c>
      <c r="T606" s="12">
        <f t="shared" si="3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8" t="s">
        <v>8319</v>
      </c>
      <c r="R607" s="8" t="s">
        <v>8320</v>
      </c>
      <c r="S607" s="12">
        <f t="shared" si="38"/>
        <v>42194.107731481476</v>
      </c>
      <c r="T607" s="12">
        <f t="shared" si="39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8" t="s">
        <v>8319</v>
      </c>
      <c r="R608" s="8" t="s">
        <v>8320</v>
      </c>
      <c r="S608" s="12">
        <f t="shared" si="38"/>
        <v>42102.400567129633</v>
      </c>
      <c r="T608" s="12">
        <f t="shared" si="3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8" t="s">
        <v>8319</v>
      </c>
      <c r="R609" s="8" t="s">
        <v>8320</v>
      </c>
      <c r="S609" s="12">
        <f t="shared" si="38"/>
        <v>42300.575648148151</v>
      </c>
      <c r="T609" s="12">
        <f t="shared" si="3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8" t="s">
        <v>8319</v>
      </c>
      <c r="R610" s="8" t="s">
        <v>8320</v>
      </c>
      <c r="S610" s="12">
        <f t="shared" si="38"/>
        <v>42140.671064814815</v>
      </c>
      <c r="T610" s="12">
        <f t="shared" si="3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8" t="s">
        <v>8319</v>
      </c>
      <c r="R611" s="8" t="s">
        <v>8320</v>
      </c>
      <c r="S611" s="12">
        <f t="shared" si="38"/>
        <v>42306.784074074079</v>
      </c>
      <c r="T611" s="12">
        <f t="shared" si="3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8" t="s">
        <v>8319</v>
      </c>
      <c r="R612" s="8" t="s">
        <v>8320</v>
      </c>
      <c r="S612" s="12">
        <f t="shared" si="38"/>
        <v>42086.58085648148</v>
      </c>
      <c r="T612" s="12">
        <f t="shared" si="3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8" t="s">
        <v>8319</v>
      </c>
      <c r="R613" s="8" t="s">
        <v>8320</v>
      </c>
      <c r="S613" s="12">
        <f t="shared" si="38"/>
        <v>42328.310613425929</v>
      </c>
      <c r="T613" s="12">
        <f t="shared" si="3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8" t="s">
        <v>8319</v>
      </c>
      <c r="R614" s="8" t="s">
        <v>8320</v>
      </c>
      <c r="S614" s="12">
        <f t="shared" si="38"/>
        <v>42584.781782407401</v>
      </c>
      <c r="T614" s="12">
        <f t="shared" si="39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8" t="s">
        <v>8319</v>
      </c>
      <c r="R615" s="8" t="s">
        <v>8320</v>
      </c>
      <c r="S615" s="12">
        <f t="shared" si="38"/>
        <v>42247.246759259258</v>
      </c>
      <c r="T615" s="12">
        <f t="shared" si="3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8" t="s">
        <v>8319</v>
      </c>
      <c r="R616" s="8" t="s">
        <v>8320</v>
      </c>
      <c r="S616" s="12">
        <f t="shared" si="38"/>
        <v>42514.811805555553</v>
      </c>
      <c r="T616" s="12">
        <f t="shared" si="3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8" t="s">
        <v>8319</v>
      </c>
      <c r="R617" s="8" t="s">
        <v>8320</v>
      </c>
      <c r="S617" s="12">
        <f t="shared" si="38"/>
        <v>42241.872210648144</v>
      </c>
      <c r="T617" s="12">
        <f t="shared" si="3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8" t="s">
        <v>8319</v>
      </c>
      <c r="R618" s="8" t="s">
        <v>8320</v>
      </c>
      <c r="S618" s="12">
        <f t="shared" si="38"/>
        <v>42761.126238425932</v>
      </c>
      <c r="T618" s="12">
        <f t="shared" si="39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8" t="s">
        <v>8319</v>
      </c>
      <c r="R619" s="8" t="s">
        <v>8320</v>
      </c>
      <c r="S619" s="12">
        <f t="shared" si="38"/>
        <v>42087.093090277776</v>
      </c>
      <c r="T619" s="12">
        <f t="shared" si="3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8" t="s">
        <v>8319</v>
      </c>
      <c r="R620" s="8" t="s">
        <v>8320</v>
      </c>
      <c r="S620" s="12">
        <f t="shared" si="38"/>
        <v>42317.560219907406</v>
      </c>
      <c r="T620" s="12">
        <f t="shared" si="3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8" t="s">
        <v>8319</v>
      </c>
      <c r="R621" s="8" t="s">
        <v>8320</v>
      </c>
      <c r="S621" s="12">
        <f t="shared" si="38"/>
        <v>41908.400347222225</v>
      </c>
      <c r="T621" s="12">
        <f t="shared" si="3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8" t="s">
        <v>8319</v>
      </c>
      <c r="R622" s="8" t="s">
        <v>8320</v>
      </c>
      <c r="S622" s="12">
        <f t="shared" si="38"/>
        <v>41831.466874999998</v>
      </c>
      <c r="T622" s="12">
        <f t="shared" si="3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8" t="s">
        <v>8319</v>
      </c>
      <c r="R623" s="8" t="s">
        <v>8320</v>
      </c>
      <c r="S623" s="12">
        <f t="shared" si="38"/>
        <v>42528.737696759257</v>
      </c>
      <c r="T623" s="12">
        <f t="shared" si="3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8" t="s">
        <v>8319</v>
      </c>
      <c r="R624" s="8" t="s">
        <v>8320</v>
      </c>
      <c r="S624" s="12">
        <f t="shared" si="38"/>
        <v>42532.524745370371</v>
      </c>
      <c r="T624" s="12">
        <f t="shared" si="3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8" t="s">
        <v>8319</v>
      </c>
      <c r="R625" s="8" t="s">
        <v>8320</v>
      </c>
      <c r="S625" s="12">
        <f t="shared" si="38"/>
        <v>42121.759224537032</v>
      </c>
      <c r="T625" s="12">
        <f t="shared" si="3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8" t="s">
        <v>8319</v>
      </c>
      <c r="R626" s="8" t="s">
        <v>8320</v>
      </c>
      <c r="S626" s="12">
        <f t="shared" si="38"/>
        <v>42108.738900462966</v>
      </c>
      <c r="T626" s="12">
        <f t="shared" si="3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8" t="s">
        <v>8319</v>
      </c>
      <c r="R627" s="8" t="s">
        <v>8320</v>
      </c>
      <c r="S627" s="12">
        <f t="shared" si="38"/>
        <v>42790.645567129628</v>
      </c>
      <c r="T627" s="12">
        <f t="shared" si="3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8" t="s">
        <v>8319</v>
      </c>
      <c r="R628" s="8" t="s">
        <v>8320</v>
      </c>
      <c r="S628" s="12">
        <f t="shared" si="38"/>
        <v>42198.309479166666</v>
      </c>
      <c r="T628" s="12">
        <f t="shared" si="3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8" t="s">
        <v>8319</v>
      </c>
      <c r="R629" s="8" t="s">
        <v>8320</v>
      </c>
      <c r="S629" s="12">
        <f t="shared" si="38"/>
        <v>42384.056840277779</v>
      </c>
      <c r="T629" s="12">
        <f t="shared" si="3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8" t="s">
        <v>8319</v>
      </c>
      <c r="R630" s="8" t="s">
        <v>8320</v>
      </c>
      <c r="S630" s="12">
        <f t="shared" si="38"/>
        <v>41803.442789351851</v>
      </c>
      <c r="T630" s="12">
        <f t="shared" si="3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8" t="s">
        <v>8319</v>
      </c>
      <c r="R631" s="8" t="s">
        <v>8320</v>
      </c>
      <c r="S631" s="12">
        <f t="shared" si="38"/>
        <v>42474.387824074074</v>
      </c>
      <c r="T631" s="12">
        <f t="shared" si="3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8" t="s">
        <v>8319</v>
      </c>
      <c r="R632" s="8" t="s">
        <v>8320</v>
      </c>
      <c r="S632" s="12">
        <f t="shared" si="38"/>
        <v>42223.369456018518</v>
      </c>
      <c r="T632" s="12">
        <f t="shared" si="3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8" t="s">
        <v>8319</v>
      </c>
      <c r="R633" s="8" t="s">
        <v>8320</v>
      </c>
      <c r="S633" s="12">
        <f t="shared" si="38"/>
        <v>42489.522326388891</v>
      </c>
      <c r="T633" s="12">
        <f t="shared" si="3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8" t="s">
        <v>8319</v>
      </c>
      <c r="R634" s="8" t="s">
        <v>8320</v>
      </c>
      <c r="S634" s="12">
        <f t="shared" si="38"/>
        <v>42303.409317129626</v>
      </c>
      <c r="T634" s="12">
        <f t="shared" si="3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8" t="s">
        <v>8319</v>
      </c>
      <c r="R635" s="8" t="s">
        <v>8320</v>
      </c>
      <c r="S635" s="12">
        <f t="shared" si="38"/>
        <v>42507.04932870371</v>
      </c>
      <c r="T635" s="12">
        <f t="shared" si="3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8" t="s">
        <v>8319</v>
      </c>
      <c r="R636" s="8" t="s">
        <v>8320</v>
      </c>
      <c r="S636" s="12">
        <f t="shared" si="38"/>
        <v>42031.678576388891</v>
      </c>
      <c r="T636" s="12">
        <f t="shared" si="3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8" t="s">
        <v>8319</v>
      </c>
      <c r="R637" s="8" t="s">
        <v>8320</v>
      </c>
      <c r="S637" s="12">
        <f t="shared" si="38"/>
        <v>42075.842152777783</v>
      </c>
      <c r="T637" s="12">
        <f t="shared" si="3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8" t="s">
        <v>8319</v>
      </c>
      <c r="R638" s="8" t="s">
        <v>8320</v>
      </c>
      <c r="S638" s="12">
        <f t="shared" si="38"/>
        <v>42131.205439814818</v>
      </c>
      <c r="T638" s="12">
        <f t="shared" si="3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8" t="s">
        <v>8319</v>
      </c>
      <c r="R639" s="8" t="s">
        <v>8320</v>
      </c>
      <c r="S639" s="12">
        <f t="shared" si="38"/>
        <v>42762.712013888886</v>
      </c>
      <c r="T639" s="12">
        <f t="shared" si="3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8" t="s">
        <v>8319</v>
      </c>
      <c r="R640" s="8" t="s">
        <v>8320</v>
      </c>
      <c r="S640" s="12">
        <f t="shared" si="38"/>
        <v>42759.343310185184</v>
      </c>
      <c r="T640" s="12">
        <f t="shared" si="3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8" t="s">
        <v>8319</v>
      </c>
      <c r="R641" s="8" t="s">
        <v>8320</v>
      </c>
      <c r="S641" s="12">
        <f t="shared" si="38"/>
        <v>41865.333275462966</v>
      </c>
      <c r="T641" s="12">
        <f t="shared" si="3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8" t="s">
        <v>8319</v>
      </c>
      <c r="R642" s="8" t="s">
        <v>8321</v>
      </c>
      <c r="S642" s="12">
        <f t="shared" si="38"/>
        <v>42683.170312500006</v>
      </c>
      <c r="T642" s="12">
        <f t="shared" si="3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8" t="s">
        <v>8319</v>
      </c>
      <c r="R643" s="8" t="s">
        <v>8321</v>
      </c>
      <c r="S643" s="12">
        <f t="shared" ref="S643:S706" si="42">(((J643/60)/60)/24)+DATE(1970,1,1)+(-6/24)</f>
        <v>42199.32</v>
      </c>
      <c r="T643" s="12">
        <f t="shared" ref="T643:T706" si="43">(((I643/60)/60)/24)+DATE(1970,1,1)+(-6/24)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8" t="s">
        <v>8319</v>
      </c>
      <c r="R644" s="8" t="s">
        <v>8321</v>
      </c>
      <c r="S644" s="12">
        <f t="shared" si="42"/>
        <v>42199.401319444441</v>
      </c>
      <c r="T644" s="12">
        <f t="shared" si="43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8" t="s">
        <v>8319</v>
      </c>
      <c r="R645" s="8" t="s">
        <v>8321</v>
      </c>
      <c r="S645" s="12">
        <f t="shared" si="42"/>
        <v>42100.392071759255</v>
      </c>
      <c r="T645" s="12">
        <f t="shared" si="43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8" t="s">
        <v>8319</v>
      </c>
      <c r="R646" s="8" t="s">
        <v>8321</v>
      </c>
      <c r="S646" s="12">
        <f t="shared" si="42"/>
        <v>41898.415960648148</v>
      </c>
      <c r="T646" s="12">
        <f t="shared" si="43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8" t="s">
        <v>8319</v>
      </c>
      <c r="R647" s="8" t="s">
        <v>8321</v>
      </c>
      <c r="S647" s="12">
        <f t="shared" si="42"/>
        <v>42563.776319444441</v>
      </c>
      <c r="T647" s="12">
        <f t="shared" si="43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8" t="s">
        <v>8319</v>
      </c>
      <c r="R648" s="8" t="s">
        <v>8321</v>
      </c>
      <c r="S648" s="12">
        <f t="shared" si="42"/>
        <v>41832.602627314816</v>
      </c>
      <c r="T648" s="12">
        <f t="shared" si="43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8" t="s">
        <v>8319</v>
      </c>
      <c r="R649" s="8" t="s">
        <v>8321</v>
      </c>
      <c r="S649" s="12">
        <f t="shared" si="42"/>
        <v>42416.517928240741</v>
      </c>
      <c r="T649" s="12">
        <f t="shared" si="43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8" t="s">
        <v>8319</v>
      </c>
      <c r="R650" s="8" t="s">
        <v>8321</v>
      </c>
      <c r="S650" s="12">
        <f t="shared" si="42"/>
        <v>41891.443379629629</v>
      </c>
      <c r="T650" s="12">
        <f t="shared" si="43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8" t="s">
        <v>8319</v>
      </c>
      <c r="R651" s="8" t="s">
        <v>8321</v>
      </c>
      <c r="S651" s="12">
        <f t="shared" si="42"/>
        <v>41877.662187499998</v>
      </c>
      <c r="T651" s="12">
        <f t="shared" si="43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8" t="s">
        <v>8319</v>
      </c>
      <c r="R652" s="8" t="s">
        <v>8321</v>
      </c>
      <c r="S652" s="12">
        <f t="shared" si="42"/>
        <v>41931.786851851852</v>
      </c>
      <c r="T652" s="12">
        <f t="shared" si="43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8" t="s">
        <v>8319</v>
      </c>
      <c r="R653" s="8" t="s">
        <v>8321</v>
      </c>
      <c r="S653" s="12">
        <f t="shared" si="42"/>
        <v>41955.767488425925</v>
      </c>
      <c r="T653" s="12">
        <f t="shared" si="43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8" t="s">
        <v>8319</v>
      </c>
      <c r="R654" s="8" t="s">
        <v>8321</v>
      </c>
      <c r="S654" s="12">
        <f t="shared" si="42"/>
        <v>42675.440393518518</v>
      </c>
      <c r="T654" s="12">
        <f t="shared" si="43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8" t="s">
        <v>8319</v>
      </c>
      <c r="R655" s="8" t="s">
        <v>8321</v>
      </c>
      <c r="S655" s="12">
        <f t="shared" si="42"/>
        <v>42199.368518518517</v>
      </c>
      <c r="T655" s="12">
        <f t="shared" si="43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8" t="s">
        <v>8319</v>
      </c>
      <c r="R656" s="8" t="s">
        <v>8321</v>
      </c>
      <c r="S656" s="12">
        <f t="shared" si="42"/>
        <v>42163.707326388889</v>
      </c>
      <c r="T656" s="12">
        <f t="shared" si="43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8" t="s">
        <v>8319</v>
      </c>
      <c r="R657" s="8" t="s">
        <v>8321</v>
      </c>
      <c r="S657" s="12">
        <f t="shared" si="42"/>
        <v>42045.707314814819</v>
      </c>
      <c r="T657" s="12">
        <f t="shared" si="43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8" t="s">
        <v>8319</v>
      </c>
      <c r="R658" s="8" t="s">
        <v>8321</v>
      </c>
      <c r="S658" s="12">
        <f t="shared" si="42"/>
        <v>42417.554618055554</v>
      </c>
      <c r="T658" s="12">
        <f t="shared" si="43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8" t="s">
        <v>8319</v>
      </c>
      <c r="R659" s="8" t="s">
        <v>8321</v>
      </c>
      <c r="S659" s="12">
        <f t="shared" si="42"/>
        <v>42331.59574074074</v>
      </c>
      <c r="T659" s="12">
        <f t="shared" si="43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8" t="s">
        <v>8319</v>
      </c>
      <c r="R660" s="8" t="s">
        <v>8321</v>
      </c>
      <c r="S660" s="12">
        <f t="shared" si="42"/>
        <v>42178.910752314812</v>
      </c>
      <c r="T660" s="12">
        <f t="shared" si="43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8" t="s">
        <v>8319</v>
      </c>
      <c r="R661" s="8" t="s">
        <v>8321</v>
      </c>
      <c r="S661" s="12">
        <f t="shared" si="42"/>
        <v>42209.343692129631</v>
      </c>
      <c r="T661" s="12">
        <f t="shared" si="43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8" t="s">
        <v>8319</v>
      </c>
      <c r="R662" s="8" t="s">
        <v>8321</v>
      </c>
      <c r="S662" s="12">
        <f t="shared" si="42"/>
        <v>41922.491655092592</v>
      </c>
      <c r="T662" s="12">
        <f t="shared" si="43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8" t="s">
        <v>8319</v>
      </c>
      <c r="R663" s="8" t="s">
        <v>8321</v>
      </c>
      <c r="S663" s="12">
        <f t="shared" si="42"/>
        <v>42636.395358796297</v>
      </c>
      <c r="T663" s="12">
        <f t="shared" si="43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8" t="s">
        <v>8319</v>
      </c>
      <c r="R664" s="8" t="s">
        <v>8321</v>
      </c>
      <c r="S664" s="12">
        <f t="shared" si="42"/>
        <v>41990.188043981485</v>
      </c>
      <c r="T664" s="12">
        <f t="shared" si="43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8" t="s">
        <v>8319</v>
      </c>
      <c r="R665" s="8" t="s">
        <v>8321</v>
      </c>
      <c r="S665" s="12">
        <f t="shared" si="42"/>
        <v>42173.593240740738</v>
      </c>
      <c r="T665" s="12">
        <f t="shared" si="43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8" t="s">
        <v>8319</v>
      </c>
      <c r="R666" s="8" t="s">
        <v>8321</v>
      </c>
      <c r="S666" s="12">
        <f t="shared" si="42"/>
        <v>42077.416377314818</v>
      </c>
      <c r="T666" s="12">
        <f t="shared" si="43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8" t="s">
        <v>8319</v>
      </c>
      <c r="R667" s="8" t="s">
        <v>8321</v>
      </c>
      <c r="S667" s="12">
        <f t="shared" si="42"/>
        <v>42688.461354166662</v>
      </c>
      <c r="T667" s="12">
        <f t="shared" si="43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8" t="s">
        <v>8319</v>
      </c>
      <c r="R668" s="8" t="s">
        <v>8321</v>
      </c>
      <c r="S668" s="12">
        <f t="shared" si="42"/>
        <v>41838.582152777781</v>
      </c>
      <c r="T668" s="12">
        <f t="shared" si="43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8" t="s">
        <v>8319</v>
      </c>
      <c r="R669" s="8" t="s">
        <v>8321</v>
      </c>
      <c r="S669" s="12">
        <f t="shared" si="42"/>
        <v>42632.123414351852</v>
      </c>
      <c r="T669" s="12">
        <f t="shared" si="43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8" t="s">
        <v>8319</v>
      </c>
      <c r="R670" s="8" t="s">
        <v>8321</v>
      </c>
      <c r="S670" s="12">
        <f t="shared" si="42"/>
        <v>42090.581273148149</v>
      </c>
      <c r="T670" s="12">
        <f t="shared" si="43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8" t="s">
        <v>8319</v>
      </c>
      <c r="R671" s="8" t="s">
        <v>8321</v>
      </c>
      <c r="S671" s="12">
        <f t="shared" si="42"/>
        <v>42527.375671296293</v>
      </c>
      <c r="T671" s="12">
        <f t="shared" si="43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8" t="s">
        <v>8319</v>
      </c>
      <c r="R672" s="8" t="s">
        <v>8321</v>
      </c>
      <c r="S672" s="12">
        <f t="shared" si="42"/>
        <v>42506.459722222222</v>
      </c>
      <c r="T672" s="12">
        <f t="shared" si="43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8" t="s">
        <v>8319</v>
      </c>
      <c r="R673" s="8" t="s">
        <v>8321</v>
      </c>
      <c r="S673" s="12">
        <f t="shared" si="42"/>
        <v>41984.442731481482</v>
      </c>
      <c r="T673" s="12">
        <f t="shared" si="43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8" t="s">
        <v>8319</v>
      </c>
      <c r="R674" s="8" t="s">
        <v>8321</v>
      </c>
      <c r="S674" s="12">
        <f t="shared" si="42"/>
        <v>41973.969490740739</v>
      </c>
      <c r="T674" s="12">
        <f t="shared" si="43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8" t="s">
        <v>8319</v>
      </c>
      <c r="R675" s="8" t="s">
        <v>8321</v>
      </c>
      <c r="S675" s="12">
        <f t="shared" si="42"/>
        <v>41838.590474537035</v>
      </c>
      <c r="T675" s="12">
        <f t="shared" si="43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8" t="s">
        <v>8319</v>
      </c>
      <c r="R676" s="8" t="s">
        <v>8321</v>
      </c>
      <c r="S676" s="12">
        <f t="shared" si="42"/>
        <v>41802.866053240738</v>
      </c>
      <c r="T676" s="12">
        <f t="shared" si="43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8" t="s">
        <v>8319</v>
      </c>
      <c r="R677" s="8" t="s">
        <v>8321</v>
      </c>
      <c r="S677" s="12">
        <f t="shared" si="42"/>
        <v>41975.680601851855</v>
      </c>
      <c r="T677" s="12">
        <f t="shared" si="43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8" t="s">
        <v>8319</v>
      </c>
      <c r="R678" s="8" t="s">
        <v>8321</v>
      </c>
      <c r="S678" s="12">
        <f t="shared" si="42"/>
        <v>42012.518298611118</v>
      </c>
      <c r="T678" s="12">
        <f t="shared" si="43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8" t="s">
        <v>8319</v>
      </c>
      <c r="R679" s="8" t="s">
        <v>8321</v>
      </c>
      <c r="S679" s="12">
        <f t="shared" si="42"/>
        <v>42504.153877314813</v>
      </c>
      <c r="T679" s="12">
        <f t="shared" si="43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8" t="s">
        <v>8319</v>
      </c>
      <c r="R680" s="8" t="s">
        <v>8321</v>
      </c>
      <c r="S680" s="12">
        <f t="shared" si="42"/>
        <v>42481.126597222217</v>
      </c>
      <c r="T680" s="12">
        <f t="shared" si="43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8" t="s">
        <v>8319</v>
      </c>
      <c r="R681" s="8" t="s">
        <v>8321</v>
      </c>
      <c r="S681" s="12">
        <f t="shared" si="42"/>
        <v>42556.445706018523</v>
      </c>
      <c r="T681" s="12">
        <f t="shared" si="43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8" t="s">
        <v>8319</v>
      </c>
      <c r="R682" s="8" t="s">
        <v>8321</v>
      </c>
      <c r="S682" s="12">
        <f t="shared" si="42"/>
        <v>41864.251516203702</v>
      </c>
      <c r="T682" s="12">
        <f t="shared" si="43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8" t="s">
        <v>8319</v>
      </c>
      <c r="R683" s="8" t="s">
        <v>8321</v>
      </c>
      <c r="S683" s="12">
        <f t="shared" si="42"/>
        <v>42639.555601851855</v>
      </c>
      <c r="T683" s="12">
        <f t="shared" si="43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8" t="s">
        <v>8319</v>
      </c>
      <c r="R684" s="8" t="s">
        <v>8321</v>
      </c>
      <c r="S684" s="12">
        <f t="shared" si="42"/>
        <v>42778.515300925923</v>
      </c>
      <c r="T684" s="12">
        <f t="shared" si="43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8" t="s">
        <v>8319</v>
      </c>
      <c r="R685" s="8" t="s">
        <v>8321</v>
      </c>
      <c r="S685" s="12">
        <f t="shared" si="42"/>
        <v>42634.650046296301</v>
      </c>
      <c r="T685" s="12">
        <f t="shared" si="43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8" t="s">
        <v>8319</v>
      </c>
      <c r="R686" s="8" t="s">
        <v>8321</v>
      </c>
      <c r="S686" s="12">
        <f t="shared" si="42"/>
        <v>41809.223275462966</v>
      </c>
      <c r="T686" s="12">
        <f t="shared" si="43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8" t="s">
        <v>8319</v>
      </c>
      <c r="R687" s="8" t="s">
        <v>8321</v>
      </c>
      <c r="S687" s="12">
        <f t="shared" si="42"/>
        <v>41971.616574074069</v>
      </c>
      <c r="T687" s="12">
        <f t="shared" si="43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8" t="s">
        <v>8319</v>
      </c>
      <c r="R688" s="8" t="s">
        <v>8321</v>
      </c>
      <c r="S688" s="12">
        <f t="shared" si="42"/>
        <v>42189.423263888893</v>
      </c>
      <c r="T688" s="12">
        <f t="shared" si="43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8" t="s">
        <v>8319</v>
      </c>
      <c r="R689" s="8" t="s">
        <v>8321</v>
      </c>
      <c r="S689" s="12">
        <f t="shared" si="42"/>
        <v>42711.500613425931</v>
      </c>
      <c r="T689" s="12">
        <f t="shared" si="43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8" t="s">
        <v>8319</v>
      </c>
      <c r="R690" s="8" t="s">
        <v>8321</v>
      </c>
      <c r="S690" s="12">
        <f t="shared" si="42"/>
        <v>42261.854780092588</v>
      </c>
      <c r="T690" s="12">
        <f t="shared" si="43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8" t="s">
        <v>8319</v>
      </c>
      <c r="R691" s="8" t="s">
        <v>8321</v>
      </c>
      <c r="S691" s="12">
        <f t="shared" si="42"/>
        <v>42675.41778935185</v>
      </c>
      <c r="T691" s="12">
        <f t="shared" si="43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8" t="s">
        <v>8319</v>
      </c>
      <c r="R692" s="8" t="s">
        <v>8321</v>
      </c>
      <c r="S692" s="12">
        <f t="shared" si="42"/>
        <v>42579.384733796294</v>
      </c>
      <c r="T692" s="12">
        <f t="shared" si="43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8" t="s">
        <v>8319</v>
      </c>
      <c r="R693" s="8" t="s">
        <v>8321</v>
      </c>
      <c r="S693" s="12">
        <f t="shared" si="42"/>
        <v>42157.778310185182</v>
      </c>
      <c r="T693" s="12">
        <f t="shared" si="43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8" t="s">
        <v>8319</v>
      </c>
      <c r="R694" s="8" t="s">
        <v>8321</v>
      </c>
      <c r="S694" s="12">
        <f t="shared" si="42"/>
        <v>42696.12572916667</v>
      </c>
      <c r="T694" s="12">
        <f t="shared" si="43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8" t="s">
        <v>8319</v>
      </c>
      <c r="R695" s="8" t="s">
        <v>8321</v>
      </c>
      <c r="S695" s="12">
        <f t="shared" si="42"/>
        <v>42094.558182870373</v>
      </c>
      <c r="T695" s="12">
        <f t="shared" si="43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8" t="s">
        <v>8319</v>
      </c>
      <c r="R696" s="8" t="s">
        <v>8321</v>
      </c>
      <c r="S696" s="12">
        <f t="shared" si="42"/>
        <v>42737.413877314815</v>
      </c>
      <c r="T696" s="12">
        <f t="shared" si="43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8" t="s">
        <v>8319</v>
      </c>
      <c r="R697" s="8" t="s">
        <v>8321</v>
      </c>
      <c r="S697" s="12">
        <f t="shared" si="42"/>
        <v>41913.271064814813</v>
      </c>
      <c r="T697" s="12">
        <f t="shared" si="43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8" t="s">
        <v>8319</v>
      </c>
      <c r="R698" s="8" t="s">
        <v>8321</v>
      </c>
      <c r="S698" s="12">
        <f t="shared" si="42"/>
        <v>41815.677106481482</v>
      </c>
      <c r="T698" s="12">
        <f t="shared" si="43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8" t="s">
        <v>8319</v>
      </c>
      <c r="R699" s="8" t="s">
        <v>8321</v>
      </c>
      <c r="S699" s="12">
        <f t="shared" si="42"/>
        <v>42388.273020833338</v>
      </c>
      <c r="T699" s="12">
        <f t="shared" si="43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8" t="s">
        <v>8319</v>
      </c>
      <c r="R700" s="8" t="s">
        <v>8321</v>
      </c>
      <c r="S700" s="12">
        <f t="shared" si="42"/>
        <v>41866.681076388886</v>
      </c>
      <c r="T700" s="12">
        <f t="shared" si="43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8" t="s">
        <v>8319</v>
      </c>
      <c r="R701" s="8" t="s">
        <v>8321</v>
      </c>
      <c r="S701" s="12">
        <f t="shared" si="42"/>
        <v>41563.235509259262</v>
      </c>
      <c r="T701" s="12">
        <f t="shared" si="43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8" t="s">
        <v>8319</v>
      </c>
      <c r="R702" s="8" t="s">
        <v>8321</v>
      </c>
      <c r="S702" s="12">
        <f t="shared" si="42"/>
        <v>42715.438437500001</v>
      </c>
      <c r="T702" s="12">
        <f t="shared" si="43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8" t="s">
        <v>8319</v>
      </c>
      <c r="R703" s="8" t="s">
        <v>8321</v>
      </c>
      <c r="S703" s="12">
        <f t="shared" si="42"/>
        <v>41813.412962962961</v>
      </c>
      <c r="T703" s="12">
        <f t="shared" si="43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8" t="s">
        <v>8319</v>
      </c>
      <c r="R704" s="8" t="s">
        <v>8321</v>
      </c>
      <c r="S704" s="12">
        <f t="shared" si="42"/>
        <v>42668.476701388892</v>
      </c>
      <c r="T704" s="12">
        <f t="shared" si="43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8" t="s">
        <v>8319</v>
      </c>
      <c r="R705" s="8" t="s">
        <v>8321</v>
      </c>
      <c r="S705" s="12">
        <f t="shared" si="42"/>
        <v>42711.700798611113</v>
      </c>
      <c r="T705" s="12">
        <f t="shared" si="43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8" t="s">
        <v>8319</v>
      </c>
      <c r="R706" s="8" t="s">
        <v>8321</v>
      </c>
      <c r="S706" s="12">
        <f t="shared" si="42"/>
        <v>42725.942916666667</v>
      </c>
      <c r="T706" s="12">
        <f t="shared" si="43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8" t="s">
        <v>8319</v>
      </c>
      <c r="R707" s="8" t="s">
        <v>8321</v>
      </c>
      <c r="S707" s="12">
        <f t="shared" ref="S707:S770" si="46">(((J707/60)/60)/24)+DATE(1970,1,1)+(-6/24)</f>
        <v>42726.241643518515</v>
      </c>
      <c r="T707" s="12">
        <f t="shared" ref="T707:T770" si="47">(((I707/60)/60)/24)+DATE(1970,1,1)+(-6/24)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8" t="s">
        <v>8319</v>
      </c>
      <c r="R708" s="8" t="s">
        <v>8321</v>
      </c>
      <c r="S708" s="12">
        <f t="shared" si="46"/>
        <v>42676.745173611111</v>
      </c>
      <c r="T708" s="12">
        <f t="shared" si="47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8" t="s">
        <v>8319</v>
      </c>
      <c r="R709" s="8" t="s">
        <v>8321</v>
      </c>
      <c r="S709" s="12">
        <f t="shared" si="46"/>
        <v>42696.413506944446</v>
      </c>
      <c r="T709" s="12">
        <f t="shared" si="47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8" t="s">
        <v>8319</v>
      </c>
      <c r="R710" s="8" t="s">
        <v>8321</v>
      </c>
      <c r="S710" s="12">
        <f t="shared" si="46"/>
        <v>41835.331018518518</v>
      </c>
      <c r="T710" s="12">
        <f t="shared" si="47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8" t="s">
        <v>8319</v>
      </c>
      <c r="R711" s="8" t="s">
        <v>8321</v>
      </c>
      <c r="S711" s="12">
        <f t="shared" si="46"/>
        <v>41947.791192129633</v>
      </c>
      <c r="T711" s="12">
        <f t="shared" si="47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8" t="s">
        <v>8319</v>
      </c>
      <c r="R712" s="8" t="s">
        <v>8321</v>
      </c>
      <c r="S712" s="12">
        <f t="shared" si="46"/>
        <v>41837.734976851854</v>
      </c>
      <c r="T712" s="12">
        <f t="shared" si="47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8" t="s">
        <v>8319</v>
      </c>
      <c r="R713" s="8" t="s">
        <v>8321</v>
      </c>
      <c r="S713" s="12">
        <f t="shared" si="46"/>
        <v>42678.209120370375</v>
      </c>
      <c r="T713" s="12">
        <f t="shared" si="47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8" t="s">
        <v>8319</v>
      </c>
      <c r="R714" s="8" t="s">
        <v>8321</v>
      </c>
      <c r="S714" s="12">
        <f t="shared" si="46"/>
        <v>42384.430925925932</v>
      </c>
      <c r="T714" s="12">
        <f t="shared" si="47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8" t="s">
        <v>8319</v>
      </c>
      <c r="R715" s="8" t="s">
        <v>8321</v>
      </c>
      <c r="S715" s="12">
        <f t="shared" si="46"/>
        <v>42496.279305555552</v>
      </c>
      <c r="T715" s="12">
        <f t="shared" si="47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8" t="s">
        <v>8319</v>
      </c>
      <c r="R716" s="8" t="s">
        <v>8321</v>
      </c>
      <c r="S716" s="12">
        <f t="shared" si="46"/>
        <v>42734.537986111114</v>
      </c>
      <c r="T716" s="12">
        <f t="shared" si="47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8" t="s">
        <v>8319</v>
      </c>
      <c r="R717" s="8" t="s">
        <v>8321</v>
      </c>
      <c r="S717" s="12">
        <f t="shared" si="46"/>
        <v>42272.840740740736</v>
      </c>
      <c r="T717" s="12">
        <f t="shared" si="47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8" t="s">
        <v>8319</v>
      </c>
      <c r="R718" s="8" t="s">
        <v>8321</v>
      </c>
      <c r="S718" s="12">
        <f t="shared" si="46"/>
        <v>41940.408645833333</v>
      </c>
      <c r="T718" s="12">
        <f t="shared" si="47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8" t="s">
        <v>8319</v>
      </c>
      <c r="R719" s="8" t="s">
        <v>8321</v>
      </c>
      <c r="S719" s="12">
        <f t="shared" si="46"/>
        <v>41857.604189814818</v>
      </c>
      <c r="T719" s="12">
        <f t="shared" si="47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8" t="s">
        <v>8319</v>
      </c>
      <c r="R720" s="8" t="s">
        <v>8321</v>
      </c>
      <c r="S720" s="12">
        <f t="shared" si="46"/>
        <v>42752.595451388886</v>
      </c>
      <c r="T720" s="12">
        <f t="shared" si="47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8" t="s">
        <v>8319</v>
      </c>
      <c r="R721" s="8" t="s">
        <v>8321</v>
      </c>
      <c r="S721" s="12">
        <f t="shared" si="46"/>
        <v>42408.790231481486</v>
      </c>
      <c r="T721" s="12">
        <f t="shared" si="47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8" t="s">
        <v>8322</v>
      </c>
      <c r="R722" s="8" t="s">
        <v>8323</v>
      </c>
      <c r="S722" s="12">
        <f t="shared" si="46"/>
        <v>40909.399201388893</v>
      </c>
      <c r="T722" s="12">
        <f t="shared" si="47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8" t="s">
        <v>8322</v>
      </c>
      <c r="R723" s="8" t="s">
        <v>8323</v>
      </c>
      <c r="S723" s="12">
        <f t="shared" si="46"/>
        <v>41807.321840277778</v>
      </c>
      <c r="T723" s="12">
        <f t="shared" si="47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8" t="s">
        <v>8322</v>
      </c>
      <c r="R724" s="8" t="s">
        <v>8323</v>
      </c>
      <c r="S724" s="12">
        <f t="shared" si="46"/>
        <v>40977.555300925924</v>
      </c>
      <c r="T724" s="12">
        <f t="shared" si="47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8" t="s">
        <v>8322</v>
      </c>
      <c r="R725" s="8" t="s">
        <v>8323</v>
      </c>
      <c r="S725" s="12">
        <f t="shared" si="46"/>
        <v>42184.566539351858</v>
      </c>
      <c r="T725" s="12">
        <f t="shared" si="47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8" t="s">
        <v>8322</v>
      </c>
      <c r="R726" s="8" t="s">
        <v>8323</v>
      </c>
      <c r="S726" s="12">
        <f t="shared" si="46"/>
        <v>40694.388460648144</v>
      </c>
      <c r="T726" s="12">
        <f t="shared" si="47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8" t="s">
        <v>8322</v>
      </c>
      <c r="R727" s="8" t="s">
        <v>8323</v>
      </c>
      <c r="S727" s="12">
        <f t="shared" si="46"/>
        <v>42321.376296296294</v>
      </c>
      <c r="T727" s="12">
        <f t="shared" si="47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8" t="s">
        <v>8322</v>
      </c>
      <c r="R728" s="8" t="s">
        <v>8323</v>
      </c>
      <c r="S728" s="12">
        <f t="shared" si="46"/>
        <v>41345.792673611111</v>
      </c>
      <c r="T728" s="12">
        <f t="shared" si="47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8" t="s">
        <v>8322</v>
      </c>
      <c r="R729" s="8" t="s">
        <v>8323</v>
      </c>
      <c r="S729" s="12">
        <f t="shared" si="46"/>
        <v>41246.770243055551</v>
      </c>
      <c r="T729" s="12">
        <f t="shared" si="47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8" t="s">
        <v>8322</v>
      </c>
      <c r="R730" s="8" t="s">
        <v>8323</v>
      </c>
      <c r="S730" s="12">
        <f t="shared" si="46"/>
        <v>40731.587465277778</v>
      </c>
      <c r="T730" s="12">
        <f t="shared" si="47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8" t="s">
        <v>8322</v>
      </c>
      <c r="R731" s="8" t="s">
        <v>8323</v>
      </c>
      <c r="S731" s="12">
        <f t="shared" si="46"/>
        <v>41110.935891203706</v>
      </c>
      <c r="T731" s="12">
        <f t="shared" si="47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8" t="s">
        <v>8322</v>
      </c>
      <c r="R732" s="8" t="s">
        <v>8323</v>
      </c>
      <c r="S732" s="12">
        <f t="shared" si="46"/>
        <v>40854.495266203703</v>
      </c>
      <c r="T732" s="12">
        <f t="shared" si="47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8" t="s">
        <v>8322</v>
      </c>
      <c r="R733" s="8" t="s">
        <v>8323</v>
      </c>
      <c r="S733" s="12">
        <f t="shared" si="46"/>
        <v>40879.545682870368</v>
      </c>
      <c r="T733" s="12">
        <f t="shared" si="47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8" t="s">
        <v>8322</v>
      </c>
      <c r="R734" s="8" t="s">
        <v>8323</v>
      </c>
      <c r="S734" s="12">
        <f t="shared" si="46"/>
        <v>41486.174317129626</v>
      </c>
      <c r="T734" s="12">
        <f t="shared" si="47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8" t="s">
        <v>8322</v>
      </c>
      <c r="R735" s="8" t="s">
        <v>8323</v>
      </c>
      <c r="S735" s="12">
        <f t="shared" si="46"/>
        <v>41598.170046296298</v>
      </c>
      <c r="T735" s="12">
        <f t="shared" si="47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8" t="s">
        <v>8322</v>
      </c>
      <c r="R736" s="8" t="s">
        <v>8323</v>
      </c>
      <c r="S736" s="12">
        <f t="shared" si="46"/>
        <v>42101.914583333331</v>
      </c>
      <c r="T736" s="12">
        <f t="shared" si="47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8" t="s">
        <v>8322</v>
      </c>
      <c r="R737" s="8" t="s">
        <v>8323</v>
      </c>
      <c r="S737" s="12">
        <f t="shared" si="46"/>
        <v>41945.779467592591</v>
      </c>
      <c r="T737" s="12">
        <f t="shared" si="47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8" t="s">
        <v>8322</v>
      </c>
      <c r="R738" s="8" t="s">
        <v>8323</v>
      </c>
      <c r="S738" s="12">
        <f t="shared" si="46"/>
        <v>41579.484259259261</v>
      </c>
      <c r="T738" s="12">
        <f t="shared" si="47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8" t="s">
        <v>8322</v>
      </c>
      <c r="R739" s="8" t="s">
        <v>8323</v>
      </c>
      <c r="S739" s="12">
        <f t="shared" si="46"/>
        <v>41667.025312500002</v>
      </c>
      <c r="T739" s="12">
        <f t="shared" si="47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8" t="s">
        <v>8322</v>
      </c>
      <c r="R740" s="8" t="s">
        <v>8323</v>
      </c>
      <c r="S740" s="12">
        <f t="shared" si="46"/>
        <v>41943.354097222218</v>
      </c>
      <c r="T740" s="12">
        <f t="shared" si="47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8" t="s">
        <v>8322</v>
      </c>
      <c r="R741" s="8" t="s">
        <v>8323</v>
      </c>
      <c r="S741" s="12">
        <f t="shared" si="46"/>
        <v>41829.252650462964</v>
      </c>
      <c r="T741" s="12">
        <f t="shared" si="47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8" t="s">
        <v>8322</v>
      </c>
      <c r="R742" s="8" t="s">
        <v>8323</v>
      </c>
      <c r="S742" s="12">
        <f t="shared" si="46"/>
        <v>42161.896782407406</v>
      </c>
      <c r="T742" s="12">
        <f t="shared" si="47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8" t="s">
        <v>8322</v>
      </c>
      <c r="R743" s="8" t="s">
        <v>8323</v>
      </c>
      <c r="S743" s="12">
        <f t="shared" si="46"/>
        <v>41401.398217592592</v>
      </c>
      <c r="T743" s="12">
        <f t="shared" si="47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8" t="s">
        <v>8322</v>
      </c>
      <c r="R744" s="8" t="s">
        <v>8323</v>
      </c>
      <c r="S744" s="12">
        <f t="shared" si="46"/>
        <v>41689.667962962965</v>
      </c>
      <c r="T744" s="12">
        <f t="shared" si="47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8" t="s">
        <v>8322</v>
      </c>
      <c r="R745" s="8" t="s">
        <v>8323</v>
      </c>
      <c r="S745" s="12">
        <f t="shared" si="46"/>
        <v>40990.459317129629</v>
      </c>
      <c r="T745" s="12">
        <f t="shared" si="47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8" t="s">
        <v>8322</v>
      </c>
      <c r="R746" s="8" t="s">
        <v>8323</v>
      </c>
      <c r="S746" s="12">
        <f t="shared" si="46"/>
        <v>41226.70721064815</v>
      </c>
      <c r="T746" s="12">
        <f t="shared" si="47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8" t="s">
        <v>8322</v>
      </c>
      <c r="R747" s="8" t="s">
        <v>8323</v>
      </c>
      <c r="S747" s="12">
        <f t="shared" si="46"/>
        <v>41367.322280092594</v>
      </c>
      <c r="T747" s="12">
        <f t="shared" si="47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8" t="s">
        <v>8322</v>
      </c>
      <c r="R748" s="8" t="s">
        <v>8323</v>
      </c>
      <c r="S748" s="12">
        <f t="shared" si="46"/>
        <v>41156.792928240742</v>
      </c>
      <c r="T748" s="12">
        <f t="shared" si="47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8" t="s">
        <v>8322</v>
      </c>
      <c r="R749" s="8" t="s">
        <v>8323</v>
      </c>
      <c r="S749" s="12">
        <f t="shared" si="46"/>
        <v>41988.298831018517</v>
      </c>
      <c r="T749" s="12">
        <f t="shared" si="47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8" t="s">
        <v>8322</v>
      </c>
      <c r="R750" s="8" t="s">
        <v>8323</v>
      </c>
      <c r="S750" s="12">
        <f t="shared" si="46"/>
        <v>41831.596828703703</v>
      </c>
      <c r="T750" s="12">
        <f t="shared" si="47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8" t="s">
        <v>8322</v>
      </c>
      <c r="R751" s="8" t="s">
        <v>8323</v>
      </c>
      <c r="S751" s="12">
        <f t="shared" si="46"/>
        <v>42733.69131944445</v>
      </c>
      <c r="T751" s="12">
        <f t="shared" si="47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8" t="s">
        <v>8322</v>
      </c>
      <c r="R752" s="8" t="s">
        <v>8323</v>
      </c>
      <c r="S752" s="12">
        <f t="shared" si="46"/>
        <v>41299.628148148149</v>
      </c>
      <c r="T752" s="12">
        <f t="shared" si="47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8" t="s">
        <v>8322</v>
      </c>
      <c r="R753" s="8" t="s">
        <v>8323</v>
      </c>
      <c r="S753" s="12">
        <f t="shared" si="46"/>
        <v>40713.380497685182</v>
      </c>
      <c r="T753" s="12">
        <f t="shared" si="47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8" t="s">
        <v>8322</v>
      </c>
      <c r="R754" s="8" t="s">
        <v>8323</v>
      </c>
      <c r="S754" s="12">
        <f t="shared" si="46"/>
        <v>42639.171493055561</v>
      </c>
      <c r="T754" s="12">
        <f t="shared" si="47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8" t="s">
        <v>8322</v>
      </c>
      <c r="R755" s="8" t="s">
        <v>8323</v>
      </c>
      <c r="S755" s="12">
        <f t="shared" si="46"/>
        <v>42019.340173611112</v>
      </c>
      <c r="T755" s="12">
        <f t="shared" si="47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8" t="s">
        <v>8322</v>
      </c>
      <c r="R756" s="8" t="s">
        <v>8323</v>
      </c>
      <c r="S756" s="12">
        <f t="shared" si="46"/>
        <v>41249.499085648145</v>
      </c>
      <c r="T756" s="12">
        <f t="shared" si="47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8" t="s">
        <v>8322</v>
      </c>
      <c r="R757" s="8" t="s">
        <v>8323</v>
      </c>
      <c r="S757" s="12">
        <f t="shared" si="46"/>
        <v>41383.355057870373</v>
      </c>
      <c r="T757" s="12">
        <f t="shared" si="47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8" t="s">
        <v>8322</v>
      </c>
      <c r="R758" s="8" t="s">
        <v>8323</v>
      </c>
      <c r="S758" s="12">
        <f t="shared" si="46"/>
        <v>40590.516886574071</v>
      </c>
      <c r="T758" s="12">
        <f t="shared" si="47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8" t="s">
        <v>8322</v>
      </c>
      <c r="R759" s="8" t="s">
        <v>8323</v>
      </c>
      <c r="S759" s="12">
        <f t="shared" si="46"/>
        <v>41234.804560185185</v>
      </c>
      <c r="T759" s="12">
        <f t="shared" si="47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8" t="s">
        <v>8322</v>
      </c>
      <c r="R760" s="8" t="s">
        <v>8323</v>
      </c>
      <c r="S760" s="12">
        <f t="shared" si="46"/>
        <v>40429.586435185185</v>
      </c>
      <c r="T760" s="12">
        <f t="shared" si="47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8" t="s">
        <v>8322</v>
      </c>
      <c r="R761" s="8" t="s">
        <v>8323</v>
      </c>
      <c r="S761" s="12">
        <f t="shared" si="46"/>
        <v>41789.080312500002</v>
      </c>
      <c r="T761" s="12">
        <f t="shared" si="47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8" t="s">
        <v>8322</v>
      </c>
      <c r="R762" s="8" t="s">
        <v>8324</v>
      </c>
      <c r="S762" s="12">
        <f t="shared" si="46"/>
        <v>42670.514039351852</v>
      </c>
      <c r="T762" s="12">
        <f t="shared" si="47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8" t="s">
        <v>8322</v>
      </c>
      <c r="R763" s="8" t="s">
        <v>8324</v>
      </c>
      <c r="S763" s="12">
        <f t="shared" si="46"/>
        <v>41642.501458333332</v>
      </c>
      <c r="T763" s="12">
        <f t="shared" si="47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8" t="s">
        <v>8322</v>
      </c>
      <c r="R764" s="8" t="s">
        <v>8324</v>
      </c>
      <c r="S764" s="12">
        <f t="shared" si="46"/>
        <v>42690.608449074076</v>
      </c>
      <c r="T764" s="12">
        <f t="shared" si="47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8" t="s">
        <v>8322</v>
      </c>
      <c r="R765" s="8" t="s">
        <v>8324</v>
      </c>
      <c r="S765" s="12">
        <f t="shared" si="46"/>
        <v>41471.196851851848</v>
      </c>
      <c r="T765" s="12">
        <f t="shared" si="47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8" t="s">
        <v>8322</v>
      </c>
      <c r="R766" s="8" t="s">
        <v>8324</v>
      </c>
      <c r="S766" s="12">
        <f t="shared" si="46"/>
        <v>42226.923159722224</v>
      </c>
      <c r="T766" s="12">
        <f t="shared" si="47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8" t="s">
        <v>8322</v>
      </c>
      <c r="R767" s="8" t="s">
        <v>8324</v>
      </c>
      <c r="S767" s="12">
        <f t="shared" si="46"/>
        <v>41901.292638888888</v>
      </c>
      <c r="T767" s="12">
        <f t="shared" si="47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8" t="s">
        <v>8322</v>
      </c>
      <c r="R768" s="8" t="s">
        <v>8324</v>
      </c>
      <c r="S768" s="12">
        <f t="shared" si="46"/>
        <v>42021.533368055556</v>
      </c>
      <c r="T768" s="12">
        <f t="shared" si="47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8" t="s">
        <v>8322</v>
      </c>
      <c r="R769" s="8" t="s">
        <v>8324</v>
      </c>
      <c r="S769" s="12">
        <f t="shared" si="46"/>
        <v>42114.893634259264</v>
      </c>
      <c r="T769" s="12">
        <f t="shared" si="47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8" t="s">
        <v>8322</v>
      </c>
      <c r="R770" s="8" t="s">
        <v>8324</v>
      </c>
      <c r="S770" s="12">
        <f t="shared" si="46"/>
        <v>41593.957060185188</v>
      </c>
      <c r="T770" s="12">
        <f t="shared" si="47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8" t="s">
        <v>8322</v>
      </c>
      <c r="R771" s="8" t="s">
        <v>8324</v>
      </c>
      <c r="S771" s="12">
        <f t="shared" ref="S771:S834" si="50">(((J771/60)/60)/24)+DATE(1970,1,1)+(-6/24)</f>
        <v>41604.746458333335</v>
      </c>
      <c r="T771" s="12">
        <f t="shared" ref="T771:T834" si="51">(((I771/60)/60)/24)+DATE(1970,1,1)+(-6/24)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8" t="s">
        <v>8322</v>
      </c>
      <c r="R772" s="8" t="s">
        <v>8324</v>
      </c>
      <c r="S772" s="12">
        <f t="shared" si="50"/>
        <v>41289.749641203707</v>
      </c>
      <c r="T772" s="12">
        <f t="shared" si="51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8" t="s">
        <v>8322</v>
      </c>
      <c r="R773" s="8" t="s">
        <v>8324</v>
      </c>
      <c r="S773" s="12">
        <f t="shared" si="50"/>
        <v>42349.574097222227</v>
      </c>
      <c r="T773" s="12">
        <f t="shared" si="51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8" t="s">
        <v>8322</v>
      </c>
      <c r="R774" s="8" t="s">
        <v>8324</v>
      </c>
      <c r="S774" s="12">
        <f t="shared" si="50"/>
        <v>40067.806932870371</v>
      </c>
      <c r="T774" s="12">
        <f t="shared" si="51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8" t="s">
        <v>8322</v>
      </c>
      <c r="R775" s="8" t="s">
        <v>8324</v>
      </c>
      <c r="S775" s="12">
        <f t="shared" si="50"/>
        <v>42100.485937499994</v>
      </c>
      <c r="T775" s="12">
        <f t="shared" si="51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8" t="s">
        <v>8322</v>
      </c>
      <c r="R776" s="8" t="s">
        <v>8324</v>
      </c>
      <c r="S776" s="12">
        <f t="shared" si="50"/>
        <v>41663.530300925922</v>
      </c>
      <c r="T776" s="12">
        <f t="shared" si="51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8" t="s">
        <v>8322</v>
      </c>
      <c r="R777" s="8" t="s">
        <v>8324</v>
      </c>
      <c r="S777" s="12">
        <f t="shared" si="50"/>
        <v>40862.810127314813</v>
      </c>
      <c r="T777" s="12">
        <f t="shared" si="51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8" t="s">
        <v>8322</v>
      </c>
      <c r="R778" s="8" t="s">
        <v>8324</v>
      </c>
      <c r="S778" s="12">
        <f t="shared" si="50"/>
        <v>42250.435706018514</v>
      </c>
      <c r="T778" s="12">
        <f t="shared" si="51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8" t="s">
        <v>8322</v>
      </c>
      <c r="R779" s="8" t="s">
        <v>8324</v>
      </c>
      <c r="S779" s="12">
        <f t="shared" si="50"/>
        <v>41456.731215277774</v>
      </c>
      <c r="T779" s="12">
        <f t="shared" si="51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8" t="s">
        <v>8322</v>
      </c>
      <c r="R780" s="8" t="s">
        <v>8324</v>
      </c>
      <c r="S780" s="12">
        <f t="shared" si="50"/>
        <v>41729.452314814815</v>
      </c>
      <c r="T780" s="12">
        <f t="shared" si="51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8" t="s">
        <v>8322</v>
      </c>
      <c r="R781" s="8" t="s">
        <v>8324</v>
      </c>
      <c r="S781" s="12">
        <f t="shared" si="50"/>
        <v>40436.43408564815</v>
      </c>
      <c r="T781" s="12">
        <f t="shared" si="51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8" t="s">
        <v>8325</v>
      </c>
      <c r="R782" s="8" t="s">
        <v>8326</v>
      </c>
      <c r="S782" s="12">
        <f t="shared" si="50"/>
        <v>40636.423900462964</v>
      </c>
      <c r="T782" s="12">
        <f t="shared" si="51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8" t="s">
        <v>8325</v>
      </c>
      <c r="R783" s="8" t="s">
        <v>8326</v>
      </c>
      <c r="S783" s="12">
        <f t="shared" si="50"/>
        <v>41402.750856481485</v>
      </c>
      <c r="T783" s="12">
        <f t="shared" si="51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8" t="s">
        <v>8325</v>
      </c>
      <c r="R784" s="8" t="s">
        <v>8326</v>
      </c>
      <c r="S784" s="12">
        <f t="shared" si="50"/>
        <v>41116.508125</v>
      </c>
      <c r="T784" s="12">
        <f t="shared" si="51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8" t="s">
        <v>8325</v>
      </c>
      <c r="R785" s="8" t="s">
        <v>8326</v>
      </c>
      <c r="S785" s="12">
        <f t="shared" si="50"/>
        <v>40987.523715277777</v>
      </c>
      <c r="T785" s="12">
        <f t="shared" si="51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8" t="s">
        <v>8325</v>
      </c>
      <c r="R786" s="8" t="s">
        <v>8326</v>
      </c>
      <c r="S786" s="12">
        <f t="shared" si="50"/>
        <v>41674.899525462963</v>
      </c>
      <c r="T786" s="12">
        <f t="shared" si="51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8" t="s">
        <v>8325</v>
      </c>
      <c r="R787" s="8" t="s">
        <v>8326</v>
      </c>
      <c r="S787" s="12">
        <f t="shared" si="50"/>
        <v>41303.343923611108</v>
      </c>
      <c r="T787" s="12">
        <f t="shared" si="51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8" t="s">
        <v>8325</v>
      </c>
      <c r="R788" s="8" t="s">
        <v>8326</v>
      </c>
      <c r="S788" s="12">
        <f t="shared" si="50"/>
        <v>40982.805949074071</v>
      </c>
      <c r="T788" s="12">
        <f t="shared" si="51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8" t="s">
        <v>8325</v>
      </c>
      <c r="R789" s="8" t="s">
        <v>8326</v>
      </c>
      <c r="S789" s="12">
        <f t="shared" si="50"/>
        <v>41549.377615740741</v>
      </c>
      <c r="T789" s="12">
        <f t="shared" si="51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8" t="s">
        <v>8325</v>
      </c>
      <c r="R790" s="8" t="s">
        <v>8326</v>
      </c>
      <c r="S790" s="12">
        <f t="shared" si="50"/>
        <v>41058.756805555553</v>
      </c>
      <c r="T790" s="12">
        <f t="shared" si="51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8" t="s">
        <v>8325</v>
      </c>
      <c r="R791" s="8" t="s">
        <v>8326</v>
      </c>
      <c r="S791" s="12">
        <f t="shared" si="50"/>
        <v>41276.936111111114</v>
      </c>
      <c r="T791" s="12">
        <f t="shared" si="51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8" t="s">
        <v>8325</v>
      </c>
      <c r="R792" s="8" t="s">
        <v>8326</v>
      </c>
      <c r="S792" s="12">
        <f t="shared" si="50"/>
        <v>41275.797905092593</v>
      </c>
      <c r="T792" s="12">
        <f t="shared" si="51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8" t="s">
        <v>8325</v>
      </c>
      <c r="R793" s="8" t="s">
        <v>8326</v>
      </c>
      <c r="S793" s="12">
        <f t="shared" si="50"/>
        <v>41557.530624999999</v>
      </c>
      <c r="T793" s="12">
        <f t="shared" si="51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8" t="s">
        <v>8325</v>
      </c>
      <c r="R794" s="8" t="s">
        <v>8326</v>
      </c>
      <c r="S794" s="12">
        <f t="shared" si="50"/>
        <v>41555.623645833337</v>
      </c>
      <c r="T794" s="12">
        <f t="shared" si="51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8" t="s">
        <v>8325</v>
      </c>
      <c r="R795" s="8" t="s">
        <v>8326</v>
      </c>
      <c r="S795" s="12">
        <f t="shared" si="50"/>
        <v>41442.491249999999</v>
      </c>
      <c r="T795" s="12">
        <f t="shared" si="51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8" t="s">
        <v>8325</v>
      </c>
      <c r="R796" s="8" t="s">
        <v>8326</v>
      </c>
      <c r="S796" s="12">
        <f t="shared" si="50"/>
        <v>40735.865011574075</v>
      </c>
      <c r="T796" s="12">
        <f t="shared" si="51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8" t="s">
        <v>8325</v>
      </c>
      <c r="R797" s="8" t="s">
        <v>8326</v>
      </c>
      <c r="S797" s="12">
        <f t="shared" si="50"/>
        <v>40963.363032407404</v>
      </c>
      <c r="T797" s="12">
        <f t="shared" si="51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8" t="s">
        <v>8325</v>
      </c>
      <c r="R798" s="8" t="s">
        <v>8326</v>
      </c>
      <c r="S798" s="12">
        <f t="shared" si="50"/>
        <v>41502.632928240739</v>
      </c>
      <c r="T798" s="12">
        <f t="shared" si="51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8" t="s">
        <v>8325</v>
      </c>
      <c r="R799" s="8" t="s">
        <v>8326</v>
      </c>
      <c r="S799" s="12">
        <f t="shared" si="50"/>
        <v>40996.744074074071</v>
      </c>
      <c r="T799" s="12">
        <f t="shared" si="51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8" t="s">
        <v>8325</v>
      </c>
      <c r="R800" s="8" t="s">
        <v>8326</v>
      </c>
      <c r="S800" s="12">
        <f t="shared" si="50"/>
        <v>41882.340127314819</v>
      </c>
      <c r="T800" s="12">
        <f t="shared" si="51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8" t="s">
        <v>8325</v>
      </c>
      <c r="R801" s="8" t="s">
        <v>8326</v>
      </c>
      <c r="S801" s="12">
        <f t="shared" si="50"/>
        <v>40996.417199074072</v>
      </c>
      <c r="T801" s="12">
        <f t="shared" si="51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8" t="s">
        <v>8325</v>
      </c>
      <c r="R802" s="8" t="s">
        <v>8326</v>
      </c>
      <c r="S802" s="12">
        <f t="shared" si="50"/>
        <v>41863.183495370373</v>
      </c>
      <c r="T802" s="12">
        <f t="shared" si="51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8" t="s">
        <v>8325</v>
      </c>
      <c r="R803" s="8" t="s">
        <v>8326</v>
      </c>
      <c r="S803" s="12">
        <f t="shared" si="50"/>
        <v>40695.545370370368</v>
      </c>
      <c r="T803" s="12">
        <f t="shared" si="51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8" t="s">
        <v>8325</v>
      </c>
      <c r="R804" s="8" t="s">
        <v>8326</v>
      </c>
      <c r="S804" s="12">
        <f t="shared" si="50"/>
        <v>41122.772268518522</v>
      </c>
      <c r="T804" s="12">
        <f t="shared" si="51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8" t="s">
        <v>8325</v>
      </c>
      <c r="R805" s="8" t="s">
        <v>8326</v>
      </c>
      <c r="S805" s="12">
        <f t="shared" si="50"/>
        <v>40665.699976851851</v>
      </c>
      <c r="T805" s="12">
        <f t="shared" si="51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8" t="s">
        <v>8325</v>
      </c>
      <c r="R806" s="8" t="s">
        <v>8326</v>
      </c>
      <c r="S806" s="12">
        <f t="shared" si="50"/>
        <v>40729.855625000004</v>
      </c>
      <c r="T806" s="12">
        <f t="shared" si="51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8" t="s">
        <v>8325</v>
      </c>
      <c r="R807" s="8" t="s">
        <v>8326</v>
      </c>
      <c r="S807" s="12">
        <f t="shared" si="50"/>
        <v>40690.573055555556</v>
      </c>
      <c r="T807" s="12">
        <f t="shared" si="51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8" t="s">
        <v>8325</v>
      </c>
      <c r="R808" s="8" t="s">
        <v>8326</v>
      </c>
      <c r="S808" s="12">
        <f t="shared" si="50"/>
        <v>40763.441423611112</v>
      </c>
      <c r="T808" s="12">
        <f t="shared" si="51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8" t="s">
        <v>8325</v>
      </c>
      <c r="R809" s="8" t="s">
        <v>8326</v>
      </c>
      <c r="S809" s="12">
        <f t="shared" si="50"/>
        <v>42759.378599537042</v>
      </c>
      <c r="T809" s="12">
        <f t="shared" si="51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8" t="s">
        <v>8325</v>
      </c>
      <c r="R810" s="8" t="s">
        <v>8326</v>
      </c>
      <c r="S810" s="12">
        <f t="shared" si="50"/>
        <v>41961.850532407407</v>
      </c>
      <c r="T810" s="12">
        <f t="shared" si="51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8" t="s">
        <v>8325</v>
      </c>
      <c r="R811" s="8" t="s">
        <v>8326</v>
      </c>
      <c r="S811" s="12">
        <f t="shared" si="50"/>
        <v>41628.583680555559</v>
      </c>
      <c r="T811" s="12">
        <f t="shared" si="51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8" t="s">
        <v>8325</v>
      </c>
      <c r="R812" s="8" t="s">
        <v>8326</v>
      </c>
      <c r="S812" s="12">
        <f t="shared" si="50"/>
        <v>41122.806273148148</v>
      </c>
      <c r="T812" s="12">
        <f t="shared" si="51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8" t="s">
        <v>8325</v>
      </c>
      <c r="R813" s="8" t="s">
        <v>8326</v>
      </c>
      <c r="S813" s="12">
        <f t="shared" si="50"/>
        <v>41443.393541666665</v>
      </c>
      <c r="T813" s="12">
        <f t="shared" si="51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8" t="s">
        <v>8325</v>
      </c>
      <c r="R814" s="8" t="s">
        <v>8326</v>
      </c>
      <c r="S814" s="12">
        <f t="shared" si="50"/>
        <v>41281.767962962964</v>
      </c>
      <c r="T814" s="12">
        <f t="shared" si="51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8" t="s">
        <v>8325</v>
      </c>
      <c r="R815" s="8" t="s">
        <v>8326</v>
      </c>
      <c r="S815" s="12">
        <f t="shared" si="50"/>
        <v>41080.710243055553</v>
      </c>
      <c r="T815" s="12">
        <f t="shared" si="51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8" t="s">
        <v>8325</v>
      </c>
      <c r="R816" s="8" t="s">
        <v>8326</v>
      </c>
      <c r="S816" s="12">
        <f t="shared" si="50"/>
        <v>40679.493067129632</v>
      </c>
      <c r="T816" s="12">
        <f t="shared" si="51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8" t="s">
        <v>8325</v>
      </c>
      <c r="R817" s="8" t="s">
        <v>8326</v>
      </c>
      <c r="S817" s="12">
        <f t="shared" si="50"/>
        <v>41914.667858796296</v>
      </c>
      <c r="T817" s="12">
        <f t="shared" si="51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8" t="s">
        <v>8325</v>
      </c>
      <c r="R818" s="8" t="s">
        <v>8326</v>
      </c>
      <c r="S818" s="12">
        <f t="shared" si="50"/>
        <v>41341.620868055557</v>
      </c>
      <c r="T818" s="12">
        <f t="shared" si="51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8" t="s">
        <v>8325</v>
      </c>
      <c r="R819" s="8" t="s">
        <v>8326</v>
      </c>
      <c r="S819" s="12">
        <f t="shared" si="50"/>
        <v>40925.349664351852</v>
      </c>
      <c r="T819" s="12">
        <f t="shared" si="51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8" t="s">
        <v>8325</v>
      </c>
      <c r="R820" s="8" t="s">
        <v>8326</v>
      </c>
      <c r="S820" s="12">
        <f t="shared" si="50"/>
        <v>41120.632881944446</v>
      </c>
      <c r="T820" s="12">
        <f t="shared" si="51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8" t="s">
        <v>8325</v>
      </c>
      <c r="R821" s="8" t="s">
        <v>8326</v>
      </c>
      <c r="S821" s="12">
        <f t="shared" si="50"/>
        <v>41619.748310185183</v>
      </c>
      <c r="T821" s="12">
        <f t="shared" si="51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8" t="s">
        <v>8325</v>
      </c>
      <c r="R822" s="8" t="s">
        <v>8326</v>
      </c>
      <c r="S822" s="12">
        <f t="shared" si="50"/>
        <v>41768.591921296298</v>
      </c>
      <c r="T822" s="12">
        <f t="shared" si="51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8" t="s">
        <v>8325</v>
      </c>
      <c r="R823" s="8" t="s">
        <v>8326</v>
      </c>
      <c r="S823" s="12">
        <f t="shared" si="50"/>
        <v>42093.672048611115</v>
      </c>
      <c r="T823" s="12">
        <f t="shared" si="51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8" t="s">
        <v>8325</v>
      </c>
      <c r="R824" s="8" t="s">
        <v>8326</v>
      </c>
      <c r="S824" s="12">
        <f t="shared" si="50"/>
        <v>41157.697337962964</v>
      </c>
      <c r="T824" s="12">
        <f t="shared" si="51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8" t="s">
        <v>8325</v>
      </c>
      <c r="R825" s="8" t="s">
        <v>8326</v>
      </c>
      <c r="S825" s="12">
        <f t="shared" si="50"/>
        <v>42055.722824074073</v>
      </c>
      <c r="T825" s="12">
        <f t="shared" si="51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8" t="s">
        <v>8325</v>
      </c>
      <c r="R826" s="8" t="s">
        <v>8326</v>
      </c>
      <c r="S826" s="12">
        <f t="shared" si="50"/>
        <v>40249.992106481484</v>
      </c>
      <c r="T826" s="12">
        <f t="shared" si="51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8" t="s">
        <v>8325</v>
      </c>
      <c r="R827" s="8" t="s">
        <v>8326</v>
      </c>
      <c r="S827" s="12">
        <f t="shared" si="50"/>
        <v>41186.056527777779</v>
      </c>
      <c r="T827" s="12">
        <f t="shared" si="51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8" t="s">
        <v>8325</v>
      </c>
      <c r="R828" s="8" t="s">
        <v>8326</v>
      </c>
      <c r="S828" s="12">
        <f t="shared" si="50"/>
        <v>40972.788541666669</v>
      </c>
      <c r="T828" s="12">
        <f t="shared" si="51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8" t="s">
        <v>8325</v>
      </c>
      <c r="R829" s="8" t="s">
        <v>8326</v>
      </c>
      <c r="S829" s="12">
        <f t="shared" si="50"/>
        <v>40927.223460648151</v>
      </c>
      <c r="T829" s="12">
        <f t="shared" si="51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8" t="s">
        <v>8325</v>
      </c>
      <c r="R830" s="8" t="s">
        <v>8326</v>
      </c>
      <c r="S830" s="12">
        <f t="shared" si="50"/>
        <v>41072.800717592596</v>
      </c>
      <c r="T830" s="12">
        <f t="shared" si="51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8" t="s">
        <v>8325</v>
      </c>
      <c r="R831" s="8" t="s">
        <v>8326</v>
      </c>
      <c r="S831" s="12">
        <f t="shared" si="50"/>
        <v>42504.551388888889</v>
      </c>
      <c r="T831" s="12">
        <f t="shared" si="51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8" t="s">
        <v>8325</v>
      </c>
      <c r="R832" s="8" t="s">
        <v>8326</v>
      </c>
      <c r="S832" s="12">
        <f t="shared" si="50"/>
        <v>41325.275752314818</v>
      </c>
      <c r="T832" s="12">
        <f t="shared" si="51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8" t="s">
        <v>8325</v>
      </c>
      <c r="R833" s="8" t="s">
        <v>8326</v>
      </c>
      <c r="S833" s="12">
        <f t="shared" si="50"/>
        <v>40996.396921296298</v>
      </c>
      <c r="T833" s="12">
        <f t="shared" si="51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8" t="s">
        <v>8325</v>
      </c>
      <c r="R834" s="8" t="s">
        <v>8326</v>
      </c>
      <c r="S834" s="12">
        <f t="shared" si="50"/>
        <v>40869.425173611111</v>
      </c>
      <c r="T834" s="12">
        <f t="shared" si="51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8" t="s">
        <v>8325</v>
      </c>
      <c r="R835" s="8" t="s">
        <v>8326</v>
      </c>
      <c r="S835" s="12">
        <f t="shared" ref="S835:S898" si="54">(((J835/60)/60)/24)+DATE(1970,1,1)+(-6/24)</f>
        <v>41718.628182870372</v>
      </c>
      <c r="T835" s="12">
        <f t="shared" ref="T835:T898" si="55">(((I835/60)/60)/24)+DATE(1970,1,1)+(-6/24)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8" t="s">
        <v>8325</v>
      </c>
      <c r="R836" s="8" t="s">
        <v>8326</v>
      </c>
      <c r="S836" s="12">
        <f t="shared" si="54"/>
        <v>41422.572824074072</v>
      </c>
      <c r="T836" s="12">
        <f t="shared" si="55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8" t="s">
        <v>8325</v>
      </c>
      <c r="R837" s="8" t="s">
        <v>8326</v>
      </c>
      <c r="S837" s="12">
        <f t="shared" si="54"/>
        <v>41005.20784722222</v>
      </c>
      <c r="T837" s="12">
        <f t="shared" si="55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8" t="s">
        <v>8325</v>
      </c>
      <c r="R838" s="8" t="s">
        <v>8326</v>
      </c>
      <c r="S838" s="12">
        <f t="shared" si="54"/>
        <v>41523.806921296295</v>
      </c>
      <c r="T838" s="12">
        <f t="shared" si="55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8" t="s">
        <v>8325</v>
      </c>
      <c r="R839" s="8" t="s">
        <v>8326</v>
      </c>
      <c r="S839" s="12">
        <f t="shared" si="54"/>
        <v>41730.748402777775</v>
      </c>
      <c r="T839" s="12">
        <f t="shared" si="55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8" t="s">
        <v>8325</v>
      </c>
      <c r="R840" s="8" t="s">
        <v>8326</v>
      </c>
      <c r="S840" s="12">
        <f t="shared" si="54"/>
        <v>40895.647974537038</v>
      </c>
      <c r="T840" s="12">
        <f t="shared" si="55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8" t="s">
        <v>8325</v>
      </c>
      <c r="R841" s="8" t="s">
        <v>8326</v>
      </c>
      <c r="S841" s="12">
        <f t="shared" si="54"/>
        <v>41144.513379629629</v>
      </c>
      <c r="T841" s="12">
        <f t="shared" si="55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8" t="s">
        <v>8325</v>
      </c>
      <c r="R842" s="8" t="s">
        <v>8327</v>
      </c>
      <c r="S842" s="12">
        <f t="shared" si="54"/>
        <v>42606.976701388892</v>
      </c>
      <c r="T842" s="12">
        <f t="shared" si="55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8" t="s">
        <v>8325</v>
      </c>
      <c r="R843" s="8" t="s">
        <v>8327</v>
      </c>
      <c r="S843" s="12">
        <f t="shared" si="54"/>
        <v>41923.588692129626</v>
      </c>
      <c r="T843" s="12">
        <f t="shared" si="55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8" t="s">
        <v>8325</v>
      </c>
      <c r="R844" s="8" t="s">
        <v>8327</v>
      </c>
      <c r="S844" s="12">
        <f t="shared" si="54"/>
        <v>41526.342395833337</v>
      </c>
      <c r="T844" s="12">
        <f t="shared" si="55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8" t="s">
        <v>8325</v>
      </c>
      <c r="R845" s="8" t="s">
        <v>8327</v>
      </c>
      <c r="S845" s="12">
        <f t="shared" si="54"/>
        <v>42695.007870370369</v>
      </c>
      <c r="T845" s="12">
        <f t="shared" si="55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8" t="s">
        <v>8325</v>
      </c>
      <c r="R846" s="8" t="s">
        <v>8327</v>
      </c>
      <c r="S846" s="12">
        <f t="shared" si="54"/>
        <v>41905.434629629628</v>
      </c>
      <c r="T846" s="12">
        <f t="shared" si="55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8" t="s">
        <v>8325</v>
      </c>
      <c r="R847" s="8" t="s">
        <v>8327</v>
      </c>
      <c r="S847" s="12">
        <f t="shared" si="54"/>
        <v>42577.955972222218</v>
      </c>
      <c r="T847" s="12">
        <f t="shared" si="55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8" t="s">
        <v>8325</v>
      </c>
      <c r="R848" s="8" t="s">
        <v>8327</v>
      </c>
      <c r="S848" s="12">
        <f t="shared" si="54"/>
        <v>41694.141840277778</v>
      </c>
      <c r="T848" s="12">
        <f t="shared" si="55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8" t="s">
        <v>8325</v>
      </c>
      <c r="R849" s="8" t="s">
        <v>8327</v>
      </c>
      <c r="S849" s="12">
        <f t="shared" si="54"/>
        <v>42165.54833333334</v>
      </c>
      <c r="T849" s="12">
        <f t="shared" si="55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8" t="s">
        <v>8325</v>
      </c>
      <c r="R850" s="8" t="s">
        <v>8327</v>
      </c>
      <c r="S850" s="12">
        <f t="shared" si="54"/>
        <v>42078.542048611111</v>
      </c>
      <c r="T850" s="12">
        <f t="shared" si="55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8" t="s">
        <v>8325</v>
      </c>
      <c r="R851" s="8" t="s">
        <v>8327</v>
      </c>
      <c r="S851" s="12">
        <f t="shared" si="54"/>
        <v>42050.898888888885</v>
      </c>
      <c r="T851" s="12">
        <f t="shared" si="55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8" t="s">
        <v>8325</v>
      </c>
      <c r="R852" s="8" t="s">
        <v>8327</v>
      </c>
      <c r="S852" s="12">
        <f t="shared" si="54"/>
        <v>42452.577743055561</v>
      </c>
      <c r="T852" s="12">
        <f t="shared" si="55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8" t="s">
        <v>8325</v>
      </c>
      <c r="R853" s="8" t="s">
        <v>8327</v>
      </c>
      <c r="S853" s="12">
        <f t="shared" si="54"/>
        <v>42522.630243055552</v>
      </c>
      <c r="T853" s="12">
        <f t="shared" si="55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8" t="s">
        <v>8325</v>
      </c>
      <c r="R854" s="8" t="s">
        <v>8327</v>
      </c>
      <c r="S854" s="12">
        <f t="shared" si="54"/>
        <v>42656.555497685185</v>
      </c>
      <c r="T854" s="12">
        <f t="shared" si="55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8" t="s">
        <v>8325</v>
      </c>
      <c r="R855" s="8" t="s">
        <v>8327</v>
      </c>
      <c r="S855" s="12">
        <f t="shared" si="54"/>
        <v>42021.582280092596</v>
      </c>
      <c r="T855" s="12">
        <f t="shared" si="55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8" t="s">
        <v>8325</v>
      </c>
      <c r="R856" s="8" t="s">
        <v>8327</v>
      </c>
      <c r="S856" s="12">
        <f t="shared" si="54"/>
        <v>42701.962337962963</v>
      </c>
      <c r="T856" s="12">
        <f t="shared" si="55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8" t="s">
        <v>8325</v>
      </c>
      <c r="R857" s="8" t="s">
        <v>8327</v>
      </c>
      <c r="S857" s="12">
        <f t="shared" si="54"/>
        <v>42544.875196759262</v>
      </c>
      <c r="T857" s="12">
        <f t="shared" si="55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8" t="s">
        <v>8325</v>
      </c>
      <c r="R858" s="8" t="s">
        <v>8327</v>
      </c>
      <c r="S858" s="12">
        <f t="shared" si="54"/>
        <v>42609.061990740738</v>
      </c>
      <c r="T858" s="12">
        <f t="shared" si="55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8" t="s">
        <v>8325</v>
      </c>
      <c r="R859" s="8" t="s">
        <v>8327</v>
      </c>
      <c r="S859" s="12">
        <f t="shared" si="54"/>
        <v>42291.331377314811</v>
      </c>
      <c r="T859" s="12">
        <f t="shared" si="55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8" t="s">
        <v>8325</v>
      </c>
      <c r="R860" s="8" t="s">
        <v>8327</v>
      </c>
      <c r="S860" s="12">
        <f t="shared" si="54"/>
        <v>42079.495578703703</v>
      </c>
      <c r="T860" s="12">
        <f t="shared" si="55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8" t="s">
        <v>8325</v>
      </c>
      <c r="R861" s="8" t="s">
        <v>8327</v>
      </c>
      <c r="S861" s="12">
        <f t="shared" si="54"/>
        <v>42128.570231481484</v>
      </c>
      <c r="T861" s="12">
        <f t="shared" si="55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8" t="s">
        <v>8325</v>
      </c>
      <c r="R862" s="8" t="s">
        <v>8328</v>
      </c>
      <c r="S862" s="12">
        <f t="shared" si="54"/>
        <v>41570.232789351852</v>
      </c>
      <c r="T862" s="12">
        <f t="shared" si="55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8" t="s">
        <v>8325</v>
      </c>
      <c r="R863" s="8" t="s">
        <v>8328</v>
      </c>
      <c r="S863" s="12">
        <f t="shared" si="54"/>
        <v>42599.715324074074</v>
      </c>
      <c r="T863" s="12">
        <f t="shared" si="55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8" t="s">
        <v>8325</v>
      </c>
      <c r="R864" s="8" t="s">
        <v>8328</v>
      </c>
      <c r="S864" s="12">
        <f t="shared" si="54"/>
        <v>41559.3049537037</v>
      </c>
      <c r="T864" s="12">
        <f t="shared" si="55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8" t="s">
        <v>8325</v>
      </c>
      <c r="R865" s="8" t="s">
        <v>8328</v>
      </c>
      <c r="S865" s="12">
        <f t="shared" si="54"/>
        <v>40920.867662037039</v>
      </c>
      <c r="T865" s="12">
        <f t="shared" si="55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8" t="s">
        <v>8325</v>
      </c>
      <c r="R866" s="8" t="s">
        <v>8328</v>
      </c>
      <c r="S866" s="12">
        <f t="shared" si="54"/>
        <v>41540.856921296298</v>
      </c>
      <c r="T866" s="12">
        <f t="shared" si="55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8" t="s">
        <v>8325</v>
      </c>
      <c r="R867" s="8" t="s">
        <v>8328</v>
      </c>
      <c r="S867" s="12">
        <f t="shared" si="54"/>
        <v>41230.52311342593</v>
      </c>
      <c r="T867" s="12">
        <f t="shared" si="55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8" t="s">
        <v>8325</v>
      </c>
      <c r="R868" s="8" t="s">
        <v>8328</v>
      </c>
      <c r="S868" s="12">
        <f t="shared" si="54"/>
        <v>42025.387939814813</v>
      </c>
      <c r="T868" s="12">
        <f t="shared" si="55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8" t="s">
        <v>8325</v>
      </c>
      <c r="R869" s="8" t="s">
        <v>8328</v>
      </c>
      <c r="S869" s="12">
        <f t="shared" si="54"/>
        <v>40087.855393518519</v>
      </c>
      <c r="T869" s="12">
        <f t="shared" si="55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8" t="s">
        <v>8325</v>
      </c>
      <c r="R870" s="8" t="s">
        <v>8328</v>
      </c>
      <c r="S870" s="12">
        <f t="shared" si="54"/>
        <v>41615.777754629627</v>
      </c>
      <c r="T870" s="12">
        <f t="shared" si="55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8" t="s">
        <v>8325</v>
      </c>
      <c r="R871" s="8" t="s">
        <v>8328</v>
      </c>
      <c r="S871" s="12">
        <f t="shared" si="54"/>
        <v>41342.595567129632</v>
      </c>
      <c r="T871" s="12">
        <f t="shared" si="55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8" t="s">
        <v>8325</v>
      </c>
      <c r="R872" s="8" t="s">
        <v>8328</v>
      </c>
      <c r="S872" s="12">
        <f t="shared" si="54"/>
        <v>41487.772256944445</v>
      </c>
      <c r="T872" s="12">
        <f t="shared" si="55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8" t="s">
        <v>8325</v>
      </c>
      <c r="R873" s="8" t="s">
        <v>8328</v>
      </c>
      <c r="S873" s="12">
        <f t="shared" si="54"/>
        <v>41577.311284722222</v>
      </c>
      <c r="T873" s="12">
        <f t="shared" si="55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8" t="s">
        <v>8325</v>
      </c>
      <c r="R874" s="8" t="s">
        <v>8328</v>
      </c>
      <c r="S874" s="12">
        <f t="shared" si="54"/>
        <v>40567.575543981482</v>
      </c>
      <c r="T874" s="12">
        <f t="shared" si="55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8" t="s">
        <v>8325</v>
      </c>
      <c r="R875" s="8" t="s">
        <v>8328</v>
      </c>
      <c r="S875" s="12">
        <f t="shared" si="54"/>
        <v>41183.917129629634</v>
      </c>
      <c r="T875" s="12">
        <f t="shared" si="55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8" t="s">
        <v>8325</v>
      </c>
      <c r="R876" s="8" t="s">
        <v>8328</v>
      </c>
      <c r="S876" s="12">
        <f t="shared" si="54"/>
        <v>41368.333726851852</v>
      </c>
      <c r="T876" s="12">
        <f t="shared" si="55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8" t="s">
        <v>8325</v>
      </c>
      <c r="R877" s="8" t="s">
        <v>8328</v>
      </c>
      <c r="S877" s="12">
        <f t="shared" si="54"/>
        <v>42248.473738425921</v>
      </c>
      <c r="T877" s="12">
        <f t="shared" si="55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8" t="s">
        <v>8325</v>
      </c>
      <c r="R878" s="8" t="s">
        <v>8328</v>
      </c>
      <c r="S878" s="12">
        <f t="shared" si="54"/>
        <v>41276.246840277774</v>
      </c>
      <c r="T878" s="12">
        <f t="shared" si="55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8" t="s">
        <v>8325</v>
      </c>
      <c r="R879" s="8" t="s">
        <v>8328</v>
      </c>
      <c r="S879" s="12">
        <f t="shared" si="54"/>
        <v>41597.538888888892</v>
      </c>
      <c r="T879" s="12">
        <f t="shared" si="55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8" t="s">
        <v>8325</v>
      </c>
      <c r="R880" s="8" t="s">
        <v>8328</v>
      </c>
      <c r="S880" s="12">
        <f t="shared" si="54"/>
        <v>40504.982916666668</v>
      </c>
      <c r="T880" s="12">
        <f t="shared" si="55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8" t="s">
        <v>8325</v>
      </c>
      <c r="R881" s="8" t="s">
        <v>8328</v>
      </c>
      <c r="S881" s="12">
        <f t="shared" si="54"/>
        <v>41037.579918981479</v>
      </c>
      <c r="T881" s="12">
        <f t="shared" si="55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8" t="s">
        <v>8325</v>
      </c>
      <c r="R882" s="8" t="s">
        <v>8329</v>
      </c>
      <c r="S882" s="12">
        <f t="shared" si="54"/>
        <v>41179.07104166667</v>
      </c>
      <c r="T882" s="12">
        <f t="shared" si="55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8" t="s">
        <v>8325</v>
      </c>
      <c r="R883" s="8" t="s">
        <v>8329</v>
      </c>
      <c r="S883" s="12">
        <f t="shared" si="54"/>
        <v>40877.00099537037</v>
      </c>
      <c r="T883" s="12">
        <f t="shared" si="55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8" t="s">
        <v>8325</v>
      </c>
      <c r="R884" s="8" t="s">
        <v>8329</v>
      </c>
      <c r="S884" s="12">
        <f t="shared" si="54"/>
        <v>40759.610532407409</v>
      </c>
      <c r="T884" s="12">
        <f t="shared" si="55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8" t="s">
        <v>8325</v>
      </c>
      <c r="R885" s="8" t="s">
        <v>8329</v>
      </c>
      <c r="S885" s="12">
        <f t="shared" si="54"/>
        <v>42371.685590277775</v>
      </c>
      <c r="T885" s="12">
        <f t="shared" si="55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8" t="s">
        <v>8325</v>
      </c>
      <c r="R886" s="8" t="s">
        <v>8329</v>
      </c>
      <c r="S886" s="12">
        <f t="shared" si="54"/>
        <v>40981.552615740737</v>
      </c>
      <c r="T886" s="12">
        <f t="shared" si="55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8" t="s">
        <v>8325</v>
      </c>
      <c r="R887" s="8" t="s">
        <v>8329</v>
      </c>
      <c r="S887" s="12">
        <f t="shared" si="54"/>
        <v>42713.691099537042</v>
      </c>
      <c r="T887" s="12">
        <f t="shared" si="55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8" t="s">
        <v>8325</v>
      </c>
      <c r="R888" s="8" t="s">
        <v>8329</v>
      </c>
      <c r="S888" s="12">
        <f t="shared" si="54"/>
        <v>42603.620520833334</v>
      </c>
      <c r="T888" s="12">
        <f t="shared" si="55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8" t="s">
        <v>8325</v>
      </c>
      <c r="R889" s="8" t="s">
        <v>8329</v>
      </c>
      <c r="S889" s="12">
        <f t="shared" si="54"/>
        <v>41026.708969907406</v>
      </c>
      <c r="T889" s="12">
        <f t="shared" si="55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8" t="s">
        <v>8325</v>
      </c>
      <c r="R890" s="8" t="s">
        <v>8329</v>
      </c>
      <c r="S890" s="12">
        <f t="shared" si="54"/>
        <v>40751.503298611111</v>
      </c>
      <c r="T890" s="12">
        <f t="shared" si="55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8" t="s">
        <v>8325</v>
      </c>
      <c r="R891" s="8" t="s">
        <v>8329</v>
      </c>
      <c r="S891" s="12">
        <f t="shared" si="54"/>
        <v>41887.534062500003</v>
      </c>
      <c r="T891" s="12">
        <f t="shared" si="55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8" t="s">
        <v>8325</v>
      </c>
      <c r="R892" s="8" t="s">
        <v>8329</v>
      </c>
      <c r="S892" s="12">
        <f t="shared" si="54"/>
        <v>41569.448831018519</v>
      </c>
      <c r="T892" s="12">
        <f t="shared" si="55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8" t="s">
        <v>8325</v>
      </c>
      <c r="R893" s="8" t="s">
        <v>8329</v>
      </c>
      <c r="S893" s="12">
        <f t="shared" si="54"/>
        <v>41841.781597222223</v>
      </c>
      <c r="T893" s="12">
        <f t="shared" si="55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8" t="s">
        <v>8325</v>
      </c>
      <c r="R894" s="8" t="s">
        <v>8329</v>
      </c>
      <c r="S894" s="12">
        <f t="shared" si="54"/>
        <v>40303.95003472222</v>
      </c>
      <c r="T894" s="12">
        <f t="shared" si="55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8" t="s">
        <v>8325</v>
      </c>
      <c r="R895" s="8" t="s">
        <v>8329</v>
      </c>
      <c r="S895" s="12">
        <f t="shared" si="54"/>
        <v>42065.647719907407</v>
      </c>
      <c r="T895" s="12">
        <f t="shared" si="55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8" t="s">
        <v>8325</v>
      </c>
      <c r="R896" s="8" t="s">
        <v>8329</v>
      </c>
      <c r="S896" s="12">
        <f t="shared" si="54"/>
        <v>42496.731597222228</v>
      </c>
      <c r="T896" s="12">
        <f t="shared" si="55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8" t="s">
        <v>8325</v>
      </c>
      <c r="R897" s="8" t="s">
        <v>8329</v>
      </c>
      <c r="S897" s="12">
        <f t="shared" si="54"/>
        <v>40430.877650462964</v>
      </c>
      <c r="T897" s="12">
        <f t="shared" si="55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8" t="s">
        <v>8325</v>
      </c>
      <c r="R898" s="8" t="s">
        <v>8329</v>
      </c>
      <c r="S898" s="12">
        <f t="shared" si="54"/>
        <v>42218.622986111113</v>
      </c>
      <c r="T898" s="12">
        <f t="shared" si="55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s="8" t="s">
        <v>8325</v>
      </c>
      <c r="R899" s="8" t="s">
        <v>8329</v>
      </c>
      <c r="S899" s="12">
        <f t="shared" ref="S899:S962" si="58">(((J899/60)/60)/24)+DATE(1970,1,1)+(-6/24)</f>
        <v>41211.438750000001</v>
      </c>
      <c r="T899" s="12">
        <f t="shared" ref="T899:T962" si="59">(((I899/60)/60)/24)+DATE(1970,1,1)+(-6/24)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8" t="s">
        <v>8325</v>
      </c>
      <c r="R900" s="8" t="s">
        <v>8329</v>
      </c>
      <c r="S900" s="12">
        <f t="shared" si="58"/>
        <v>40878.508217592593</v>
      </c>
      <c r="T900" s="12">
        <f t="shared" si="5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8" t="s">
        <v>8325</v>
      </c>
      <c r="R901" s="8" t="s">
        <v>8329</v>
      </c>
      <c r="S901" s="12">
        <f t="shared" si="58"/>
        <v>40645.849097222221</v>
      </c>
      <c r="T901" s="12">
        <f t="shared" si="5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8" t="s">
        <v>8325</v>
      </c>
      <c r="R902" s="8" t="s">
        <v>8328</v>
      </c>
      <c r="S902" s="12">
        <f t="shared" si="58"/>
        <v>42429.59956018519</v>
      </c>
      <c r="T902" s="12">
        <f t="shared" si="5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8" t="s">
        <v>8325</v>
      </c>
      <c r="R903" s="8" t="s">
        <v>8328</v>
      </c>
      <c r="S903" s="12">
        <f t="shared" si="58"/>
        <v>40291.56150462963</v>
      </c>
      <c r="T903" s="12">
        <f t="shared" si="5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8" t="s">
        <v>8325</v>
      </c>
      <c r="R904" s="8" t="s">
        <v>8328</v>
      </c>
      <c r="S904" s="12">
        <f t="shared" si="58"/>
        <v>41829.715532407405</v>
      </c>
      <c r="T904" s="12">
        <f t="shared" si="5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8" t="s">
        <v>8325</v>
      </c>
      <c r="R905" s="8" t="s">
        <v>8328</v>
      </c>
      <c r="S905" s="12">
        <f t="shared" si="58"/>
        <v>41149.546064814815</v>
      </c>
      <c r="T905" s="12">
        <f t="shared" si="5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8" t="s">
        <v>8325</v>
      </c>
      <c r="R906" s="8" t="s">
        <v>8328</v>
      </c>
      <c r="S906" s="12">
        <f t="shared" si="58"/>
        <v>42341.830289351856</v>
      </c>
      <c r="T906" s="12">
        <f t="shared" si="5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8" t="s">
        <v>8325</v>
      </c>
      <c r="R907" s="8" t="s">
        <v>8328</v>
      </c>
      <c r="S907" s="12">
        <f t="shared" si="58"/>
        <v>40506.989884259259</v>
      </c>
      <c r="T907" s="12">
        <f t="shared" si="5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8" t="s">
        <v>8325</v>
      </c>
      <c r="R908" s="8" t="s">
        <v>8328</v>
      </c>
      <c r="S908" s="12">
        <f t="shared" si="58"/>
        <v>41680.939699074072</v>
      </c>
      <c r="T908" s="12">
        <f t="shared" si="5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8" t="s">
        <v>8325</v>
      </c>
      <c r="R909" s="8" t="s">
        <v>8328</v>
      </c>
      <c r="S909" s="12">
        <f t="shared" si="58"/>
        <v>40766.942395833335</v>
      </c>
      <c r="T909" s="12">
        <f t="shared" si="5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8" t="s">
        <v>8325</v>
      </c>
      <c r="R910" s="8" t="s">
        <v>8328</v>
      </c>
      <c r="S910" s="12">
        <f t="shared" si="58"/>
        <v>40340.551562499997</v>
      </c>
      <c r="T910" s="12">
        <f t="shared" si="5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8" t="s">
        <v>8325</v>
      </c>
      <c r="R911" s="8" t="s">
        <v>8328</v>
      </c>
      <c r="S911" s="12">
        <f t="shared" si="58"/>
        <v>41081.44027777778</v>
      </c>
      <c r="T911" s="12">
        <f t="shared" si="5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8" t="s">
        <v>8325</v>
      </c>
      <c r="R912" s="8" t="s">
        <v>8328</v>
      </c>
      <c r="S912" s="12">
        <f t="shared" si="58"/>
        <v>42737.295358796298</v>
      </c>
      <c r="T912" s="12">
        <f t="shared" si="5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8" t="s">
        <v>8325</v>
      </c>
      <c r="R913" s="8" t="s">
        <v>8328</v>
      </c>
      <c r="S913" s="12">
        <f t="shared" si="58"/>
        <v>41641.755150462966</v>
      </c>
      <c r="T913" s="12">
        <f t="shared" si="5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8" t="s">
        <v>8325</v>
      </c>
      <c r="R914" s="8" t="s">
        <v>8328</v>
      </c>
      <c r="S914" s="12">
        <f t="shared" si="58"/>
        <v>41193.859340277777</v>
      </c>
      <c r="T914" s="12">
        <f t="shared" si="59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8" t="s">
        <v>8325</v>
      </c>
      <c r="R915" s="8" t="s">
        <v>8328</v>
      </c>
      <c r="S915" s="12">
        <f t="shared" si="58"/>
        <v>41003.889108796298</v>
      </c>
      <c r="T915" s="12">
        <f t="shared" si="5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8" t="s">
        <v>8325</v>
      </c>
      <c r="R916" s="8" t="s">
        <v>8328</v>
      </c>
      <c r="S916" s="12">
        <f t="shared" si="58"/>
        <v>41116.513275462967</v>
      </c>
      <c r="T916" s="12">
        <f t="shared" si="59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8" t="s">
        <v>8325</v>
      </c>
      <c r="R917" s="8" t="s">
        <v>8328</v>
      </c>
      <c r="S917" s="12">
        <f t="shared" si="58"/>
        <v>40937.429560185185</v>
      </c>
      <c r="T917" s="12">
        <f t="shared" si="5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8" t="s">
        <v>8325</v>
      </c>
      <c r="R918" s="8" t="s">
        <v>8328</v>
      </c>
      <c r="S918" s="12">
        <f t="shared" si="58"/>
        <v>40434.603402777779</v>
      </c>
      <c r="T918" s="12">
        <f t="shared" si="5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8" t="s">
        <v>8325</v>
      </c>
      <c r="R919" s="8" t="s">
        <v>8328</v>
      </c>
      <c r="S919" s="12">
        <f t="shared" si="58"/>
        <v>41802.69363425926</v>
      </c>
      <c r="T919" s="12">
        <f t="shared" si="5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8" t="s">
        <v>8325</v>
      </c>
      <c r="R920" s="8" t="s">
        <v>8328</v>
      </c>
      <c r="S920" s="12">
        <f t="shared" si="58"/>
        <v>41944.666215277779</v>
      </c>
      <c r="T920" s="12">
        <f t="shared" si="5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8" t="s">
        <v>8325</v>
      </c>
      <c r="R921" s="8" t="s">
        <v>8328</v>
      </c>
      <c r="S921" s="12">
        <f t="shared" si="58"/>
        <v>41227.391724537039</v>
      </c>
      <c r="T921" s="12">
        <f t="shared" si="5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8" t="s">
        <v>8325</v>
      </c>
      <c r="R922" s="8" t="s">
        <v>8328</v>
      </c>
      <c r="S922" s="12">
        <f t="shared" si="58"/>
        <v>41562.42155092593</v>
      </c>
      <c r="T922" s="12">
        <f t="shared" si="5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8" t="s">
        <v>8325</v>
      </c>
      <c r="R923" s="8" t="s">
        <v>8328</v>
      </c>
      <c r="S923" s="12">
        <f t="shared" si="58"/>
        <v>40846.921018518515</v>
      </c>
      <c r="T923" s="12">
        <f t="shared" si="5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8" t="s">
        <v>8325</v>
      </c>
      <c r="R924" s="8" t="s">
        <v>8328</v>
      </c>
      <c r="S924" s="12">
        <f t="shared" si="58"/>
        <v>41878.280011574076</v>
      </c>
      <c r="T924" s="12">
        <f t="shared" si="5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8" t="s">
        <v>8325</v>
      </c>
      <c r="R925" s="8" t="s">
        <v>8328</v>
      </c>
      <c r="S925" s="12">
        <f t="shared" si="58"/>
        <v>41934.709756944445</v>
      </c>
      <c r="T925" s="12">
        <f t="shared" si="5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8" t="s">
        <v>8325</v>
      </c>
      <c r="R926" s="8" t="s">
        <v>8328</v>
      </c>
      <c r="S926" s="12">
        <f t="shared" si="58"/>
        <v>41288.692928240744</v>
      </c>
      <c r="T926" s="12">
        <f t="shared" si="59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8" t="s">
        <v>8325</v>
      </c>
      <c r="R927" s="8" t="s">
        <v>8328</v>
      </c>
      <c r="S927" s="12">
        <f t="shared" si="58"/>
        <v>41575.630914351852</v>
      </c>
      <c r="T927" s="12">
        <f t="shared" si="5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8" t="s">
        <v>8325</v>
      </c>
      <c r="R928" s="8" t="s">
        <v>8328</v>
      </c>
      <c r="S928" s="12">
        <f t="shared" si="58"/>
        <v>40337.77002314815</v>
      </c>
      <c r="T928" s="12">
        <f t="shared" si="5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8" t="s">
        <v>8325</v>
      </c>
      <c r="R929" s="8" t="s">
        <v>8328</v>
      </c>
      <c r="S929" s="12">
        <f t="shared" si="58"/>
        <v>41013.572858796295</v>
      </c>
      <c r="T929" s="12">
        <f t="shared" si="5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8" t="s">
        <v>8325</v>
      </c>
      <c r="R930" s="8" t="s">
        <v>8328</v>
      </c>
      <c r="S930" s="12">
        <f t="shared" si="58"/>
        <v>41180.61241898148</v>
      </c>
      <c r="T930" s="12">
        <f t="shared" si="5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8" t="s">
        <v>8325</v>
      </c>
      <c r="R931" s="8" t="s">
        <v>8328</v>
      </c>
      <c r="S931" s="12">
        <f t="shared" si="58"/>
        <v>40977.988067129627</v>
      </c>
      <c r="T931" s="12">
        <f t="shared" si="5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8" t="s">
        <v>8325</v>
      </c>
      <c r="R932" s="8" t="s">
        <v>8328</v>
      </c>
      <c r="S932" s="12">
        <f t="shared" si="58"/>
        <v>40312.665578703702</v>
      </c>
      <c r="T932" s="12">
        <f t="shared" si="5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8" t="s">
        <v>8325</v>
      </c>
      <c r="R933" s="8" t="s">
        <v>8328</v>
      </c>
      <c r="S933" s="12">
        <f t="shared" si="58"/>
        <v>41680.109976851854</v>
      </c>
      <c r="T933" s="12">
        <f t="shared" si="5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8" t="s">
        <v>8325</v>
      </c>
      <c r="R934" s="8" t="s">
        <v>8328</v>
      </c>
      <c r="S934" s="12">
        <f t="shared" si="58"/>
        <v>41310.719270833331</v>
      </c>
      <c r="T934" s="12">
        <f t="shared" si="5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8" t="s">
        <v>8325</v>
      </c>
      <c r="R935" s="8" t="s">
        <v>8328</v>
      </c>
      <c r="S935" s="12">
        <f t="shared" si="58"/>
        <v>41710.919085648151</v>
      </c>
      <c r="T935" s="12">
        <f t="shared" si="59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8" t="s">
        <v>8325</v>
      </c>
      <c r="R936" s="8" t="s">
        <v>8328</v>
      </c>
      <c r="S936" s="12">
        <f t="shared" si="58"/>
        <v>41733.487083333333</v>
      </c>
      <c r="T936" s="12">
        <f t="shared" si="5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8" t="s">
        <v>8325</v>
      </c>
      <c r="R937" s="8" t="s">
        <v>8328</v>
      </c>
      <c r="S937" s="12">
        <f t="shared" si="58"/>
        <v>42368.083668981482</v>
      </c>
      <c r="T937" s="12">
        <f t="shared" si="5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8" t="s">
        <v>8325</v>
      </c>
      <c r="R938" s="8" t="s">
        <v>8328</v>
      </c>
      <c r="S938" s="12">
        <f t="shared" si="58"/>
        <v>40882.774178240739</v>
      </c>
      <c r="T938" s="12">
        <f t="shared" si="5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8" t="s">
        <v>8325</v>
      </c>
      <c r="R939" s="8" t="s">
        <v>8328</v>
      </c>
      <c r="S939" s="12">
        <f t="shared" si="58"/>
        <v>41551.548113425924</v>
      </c>
      <c r="T939" s="12">
        <f t="shared" si="59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8" t="s">
        <v>8325</v>
      </c>
      <c r="R940" s="8" t="s">
        <v>8328</v>
      </c>
      <c r="S940" s="12">
        <f t="shared" si="58"/>
        <v>41124.229722222226</v>
      </c>
      <c r="T940" s="12">
        <f t="shared" si="5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8" t="s">
        <v>8325</v>
      </c>
      <c r="R941" s="8" t="s">
        <v>8328</v>
      </c>
      <c r="S941" s="12">
        <f t="shared" si="58"/>
        <v>41416.513171296298</v>
      </c>
      <c r="T941" s="12">
        <f t="shared" si="5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8" t="s">
        <v>8319</v>
      </c>
      <c r="R942" s="8" t="s">
        <v>8321</v>
      </c>
      <c r="S942" s="12">
        <f t="shared" si="58"/>
        <v>42181.758402777778</v>
      </c>
      <c r="T942" s="12">
        <f t="shared" si="5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8" t="s">
        <v>8319</v>
      </c>
      <c r="R943" s="8" t="s">
        <v>8321</v>
      </c>
      <c r="S943" s="12">
        <f t="shared" si="58"/>
        <v>42745.846585648149</v>
      </c>
      <c r="T943" s="12">
        <f t="shared" si="5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8" t="s">
        <v>8319</v>
      </c>
      <c r="R944" s="8" t="s">
        <v>8321</v>
      </c>
      <c r="S944" s="12">
        <f t="shared" si="58"/>
        <v>42382.593287037031</v>
      </c>
      <c r="T944" s="12">
        <f t="shared" si="59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8" t="s">
        <v>8319</v>
      </c>
      <c r="R945" s="8" t="s">
        <v>8321</v>
      </c>
      <c r="S945" s="12">
        <f t="shared" si="58"/>
        <v>42673.41788194445</v>
      </c>
      <c r="T945" s="12">
        <f t="shared" si="5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8" t="s">
        <v>8319</v>
      </c>
      <c r="R946" s="8" t="s">
        <v>8321</v>
      </c>
      <c r="S946" s="12">
        <f t="shared" si="58"/>
        <v>42444.333912037036</v>
      </c>
      <c r="T946" s="12">
        <f t="shared" si="5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8" t="s">
        <v>8319</v>
      </c>
      <c r="R947" s="8" t="s">
        <v>8321</v>
      </c>
      <c r="S947" s="12">
        <f t="shared" si="58"/>
        <v>42732.622986111113</v>
      </c>
      <c r="T947" s="12">
        <f t="shared" si="5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8" t="s">
        <v>8319</v>
      </c>
      <c r="R948" s="8" t="s">
        <v>8321</v>
      </c>
      <c r="S948" s="12">
        <f t="shared" si="58"/>
        <v>42592.500555555554</v>
      </c>
      <c r="T948" s="12">
        <f t="shared" si="5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8" t="s">
        <v>8319</v>
      </c>
      <c r="R949" s="8" t="s">
        <v>8321</v>
      </c>
      <c r="S949" s="12">
        <f t="shared" si="58"/>
        <v>42491.531319444446</v>
      </c>
      <c r="T949" s="12">
        <f t="shared" si="5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8" t="s">
        <v>8319</v>
      </c>
      <c r="R950" s="8" t="s">
        <v>8321</v>
      </c>
      <c r="S950" s="12">
        <f t="shared" si="58"/>
        <v>42411.578287037039</v>
      </c>
      <c r="T950" s="12">
        <f t="shared" si="5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8" t="s">
        <v>8319</v>
      </c>
      <c r="R951" s="8" t="s">
        <v>8321</v>
      </c>
      <c r="S951" s="12">
        <f t="shared" si="58"/>
        <v>42360.793703703705</v>
      </c>
      <c r="T951" s="12">
        <f t="shared" si="5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8" t="s">
        <v>8319</v>
      </c>
      <c r="R952" s="8" t="s">
        <v>8321</v>
      </c>
      <c r="S952" s="12">
        <f t="shared" si="58"/>
        <v>42356.500706018516</v>
      </c>
      <c r="T952" s="12">
        <f t="shared" si="5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8" t="s">
        <v>8319</v>
      </c>
      <c r="R953" s="8" t="s">
        <v>8321</v>
      </c>
      <c r="S953" s="12">
        <f t="shared" si="58"/>
        <v>42480.403611111105</v>
      </c>
      <c r="T953" s="12">
        <f t="shared" si="59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8" t="s">
        <v>8319</v>
      </c>
      <c r="R954" s="8" t="s">
        <v>8321</v>
      </c>
      <c r="S954" s="12">
        <f t="shared" si="58"/>
        <v>42662.363564814819</v>
      </c>
      <c r="T954" s="12">
        <f t="shared" si="59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8" t="s">
        <v>8319</v>
      </c>
      <c r="R955" s="8" t="s">
        <v>8321</v>
      </c>
      <c r="S955" s="12">
        <f t="shared" si="58"/>
        <v>41998.914340277777</v>
      </c>
      <c r="T955" s="12">
        <f t="shared" si="5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8" t="s">
        <v>8319</v>
      </c>
      <c r="R956" s="8" t="s">
        <v>8321</v>
      </c>
      <c r="S956" s="12">
        <f t="shared" si="58"/>
        <v>42194.583784722221</v>
      </c>
      <c r="T956" s="12">
        <f t="shared" si="5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8" t="s">
        <v>8319</v>
      </c>
      <c r="R957" s="8" t="s">
        <v>8321</v>
      </c>
      <c r="S957" s="12">
        <f t="shared" si="58"/>
        <v>42586.045138888891</v>
      </c>
      <c r="T957" s="12">
        <f t="shared" si="5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8" t="s">
        <v>8319</v>
      </c>
      <c r="R958" s="8" t="s">
        <v>8321</v>
      </c>
      <c r="S958" s="12">
        <f t="shared" si="58"/>
        <v>42060.663877314815</v>
      </c>
      <c r="T958" s="12">
        <f t="shared" si="5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8" t="s">
        <v>8319</v>
      </c>
      <c r="R959" s="8" t="s">
        <v>8321</v>
      </c>
      <c r="S959" s="12">
        <f t="shared" si="58"/>
        <v>42660.302465277782</v>
      </c>
      <c r="T959" s="12">
        <f t="shared" si="5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8" t="s">
        <v>8319</v>
      </c>
      <c r="R960" s="8" t="s">
        <v>8321</v>
      </c>
      <c r="S960" s="12">
        <f t="shared" si="58"/>
        <v>42082.552812499998</v>
      </c>
      <c r="T960" s="12">
        <f t="shared" si="5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8" t="s">
        <v>8319</v>
      </c>
      <c r="R961" s="8" t="s">
        <v>8321</v>
      </c>
      <c r="S961" s="12">
        <f t="shared" si="58"/>
        <v>41992.924363425926</v>
      </c>
      <c r="T961" s="12">
        <f t="shared" si="5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8" t="s">
        <v>8319</v>
      </c>
      <c r="R962" s="8" t="s">
        <v>8321</v>
      </c>
      <c r="S962" s="12">
        <f t="shared" si="58"/>
        <v>42766.376793981486</v>
      </c>
      <c r="T962" s="12">
        <f t="shared" si="5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8" t="s">
        <v>8319</v>
      </c>
      <c r="R963" s="8" t="s">
        <v>8321</v>
      </c>
      <c r="S963" s="12">
        <f t="shared" ref="S963:S1026" si="62">(((J963/60)/60)/24)+DATE(1970,1,1)+(-6/24)</f>
        <v>42740.443692129629</v>
      </c>
      <c r="T963" s="12">
        <f t="shared" ref="T963:T1026" si="63">(((I963/60)/60)/24)+DATE(1970,1,1)+(-6/24)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8" t="s">
        <v>8319</v>
      </c>
      <c r="R964" s="8" t="s">
        <v>8321</v>
      </c>
      <c r="S964" s="12">
        <f t="shared" si="62"/>
        <v>42373.462418981479</v>
      </c>
      <c r="T964" s="12">
        <f t="shared" si="63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8" t="s">
        <v>8319</v>
      </c>
      <c r="R965" s="8" t="s">
        <v>8321</v>
      </c>
      <c r="S965" s="12">
        <f t="shared" si="62"/>
        <v>42625.385636574079</v>
      </c>
      <c r="T965" s="12">
        <f t="shared" si="63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8" t="s">
        <v>8319</v>
      </c>
      <c r="R966" s="8" t="s">
        <v>8321</v>
      </c>
      <c r="S966" s="12">
        <f t="shared" si="62"/>
        <v>42208.378692129627</v>
      </c>
      <c r="T966" s="12">
        <f t="shared" si="63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8" t="s">
        <v>8319</v>
      </c>
      <c r="R967" s="8" t="s">
        <v>8321</v>
      </c>
      <c r="S967" s="12">
        <f t="shared" si="62"/>
        <v>42636.766736111109</v>
      </c>
      <c r="T967" s="12">
        <f t="shared" si="63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8" t="s">
        <v>8319</v>
      </c>
      <c r="R968" s="8" t="s">
        <v>8321</v>
      </c>
      <c r="S968" s="12">
        <f t="shared" si="62"/>
        <v>42619.385787037041</v>
      </c>
      <c r="T968" s="12">
        <f t="shared" si="63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8" t="s">
        <v>8319</v>
      </c>
      <c r="R969" s="8" t="s">
        <v>8321</v>
      </c>
      <c r="S969" s="12">
        <f t="shared" si="62"/>
        <v>42422.004328703704</v>
      </c>
      <c r="T969" s="12">
        <f t="shared" si="63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8" t="s">
        <v>8319</v>
      </c>
      <c r="R970" s="8" t="s">
        <v>8321</v>
      </c>
      <c r="S970" s="12">
        <f t="shared" si="62"/>
        <v>41836.597615740742</v>
      </c>
      <c r="T970" s="12">
        <f t="shared" si="63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8" t="s">
        <v>8319</v>
      </c>
      <c r="R971" s="8" t="s">
        <v>8321</v>
      </c>
      <c r="S971" s="12">
        <f t="shared" si="62"/>
        <v>42742.05332175926</v>
      </c>
      <c r="T971" s="12">
        <f t="shared" si="63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8" t="s">
        <v>8319</v>
      </c>
      <c r="R972" s="8" t="s">
        <v>8321</v>
      </c>
      <c r="S972" s="12">
        <f t="shared" si="62"/>
        <v>42720.970520833333</v>
      </c>
      <c r="T972" s="12">
        <f t="shared" si="63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8" t="s">
        <v>8319</v>
      </c>
      <c r="R973" s="8" t="s">
        <v>8321</v>
      </c>
      <c r="S973" s="12">
        <f t="shared" si="62"/>
        <v>42111.459027777775</v>
      </c>
      <c r="T973" s="12">
        <f t="shared" si="63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8" t="s">
        <v>8319</v>
      </c>
      <c r="R974" s="8" t="s">
        <v>8321</v>
      </c>
      <c r="S974" s="12">
        <f t="shared" si="62"/>
        <v>41856.615717592591</v>
      </c>
      <c r="T974" s="12">
        <f t="shared" si="63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8" t="s">
        <v>8319</v>
      </c>
      <c r="R975" s="8" t="s">
        <v>8321</v>
      </c>
      <c r="S975" s="12">
        <f t="shared" si="62"/>
        <v>42256.764965277776</v>
      </c>
      <c r="T975" s="12">
        <f t="shared" si="63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8" t="s">
        <v>8319</v>
      </c>
      <c r="R976" s="8" t="s">
        <v>8321</v>
      </c>
      <c r="S976" s="12">
        <f t="shared" si="62"/>
        <v>42424.499490740738</v>
      </c>
      <c r="T976" s="12">
        <f t="shared" si="63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8" t="s">
        <v>8319</v>
      </c>
      <c r="R977" s="8" t="s">
        <v>8321</v>
      </c>
      <c r="S977" s="12">
        <f t="shared" si="62"/>
        <v>42489.446585648147</v>
      </c>
      <c r="T977" s="12">
        <f t="shared" si="63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8" t="s">
        <v>8319</v>
      </c>
      <c r="R978" s="8" t="s">
        <v>8321</v>
      </c>
      <c r="S978" s="12">
        <f t="shared" si="62"/>
        <v>42184.808993055558</v>
      </c>
      <c r="T978" s="12">
        <f t="shared" si="63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8" t="s">
        <v>8319</v>
      </c>
      <c r="R979" s="8" t="s">
        <v>8321</v>
      </c>
      <c r="S979" s="12">
        <f t="shared" si="62"/>
        <v>42391.692094907412</v>
      </c>
      <c r="T979" s="12">
        <f t="shared" si="63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8" t="s">
        <v>8319</v>
      </c>
      <c r="R980" s="8" t="s">
        <v>8321</v>
      </c>
      <c r="S980" s="12">
        <f t="shared" si="62"/>
        <v>42395.059039351851</v>
      </c>
      <c r="T980" s="12">
        <f t="shared" si="63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8" t="s">
        <v>8319</v>
      </c>
      <c r="R981" s="8" t="s">
        <v>8321</v>
      </c>
      <c r="S981" s="12">
        <f t="shared" si="62"/>
        <v>42506.166990740734</v>
      </c>
      <c r="T981" s="12">
        <f t="shared" si="63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8" t="s">
        <v>8319</v>
      </c>
      <c r="R982" s="8" t="s">
        <v>8321</v>
      </c>
      <c r="S982" s="12">
        <f t="shared" si="62"/>
        <v>41928.654189814813</v>
      </c>
      <c r="T982" s="12">
        <f t="shared" si="63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8" t="s">
        <v>8319</v>
      </c>
      <c r="R983" s="8" t="s">
        <v>8321</v>
      </c>
      <c r="S983" s="12">
        <f t="shared" si="62"/>
        <v>41830.697013888886</v>
      </c>
      <c r="T983" s="12">
        <f t="shared" si="63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8" t="s">
        <v>8319</v>
      </c>
      <c r="R984" s="8" t="s">
        <v>8321</v>
      </c>
      <c r="S984" s="12">
        <f t="shared" si="62"/>
        <v>42615.503310185188</v>
      </c>
      <c r="T984" s="12">
        <f t="shared" si="63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8" t="s">
        <v>8319</v>
      </c>
      <c r="R985" s="8" t="s">
        <v>8321</v>
      </c>
      <c r="S985" s="12">
        <f t="shared" si="62"/>
        <v>42574.417650462965</v>
      </c>
      <c r="T985" s="12">
        <f t="shared" si="63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8" t="s">
        <v>8319</v>
      </c>
      <c r="R986" s="8" t="s">
        <v>8321</v>
      </c>
      <c r="S986" s="12">
        <f t="shared" si="62"/>
        <v>42060.86583333333</v>
      </c>
      <c r="T986" s="12">
        <f t="shared" si="63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8" t="s">
        <v>8319</v>
      </c>
      <c r="R987" s="8" t="s">
        <v>8321</v>
      </c>
      <c r="S987" s="12">
        <f t="shared" si="62"/>
        <v>42339.717708333337</v>
      </c>
      <c r="T987" s="12">
        <f t="shared" si="63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8" t="s">
        <v>8319</v>
      </c>
      <c r="R988" s="8" t="s">
        <v>8321</v>
      </c>
      <c r="S988" s="12">
        <f t="shared" si="62"/>
        <v>42324.517361111109</v>
      </c>
      <c r="T988" s="12">
        <f t="shared" si="63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8" t="s">
        <v>8319</v>
      </c>
      <c r="R989" s="8" t="s">
        <v>8321</v>
      </c>
      <c r="S989" s="12">
        <f t="shared" si="62"/>
        <v>41773.044560185182</v>
      </c>
      <c r="T989" s="12">
        <f t="shared" si="63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8" t="s">
        <v>8319</v>
      </c>
      <c r="R990" s="8" t="s">
        <v>8321</v>
      </c>
      <c r="S990" s="12">
        <f t="shared" si="62"/>
        <v>42614.106770833328</v>
      </c>
      <c r="T990" s="12">
        <f t="shared" si="63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8" t="s">
        <v>8319</v>
      </c>
      <c r="R991" s="8" t="s">
        <v>8321</v>
      </c>
      <c r="S991" s="12">
        <f t="shared" si="62"/>
        <v>42611.683969907404</v>
      </c>
      <c r="T991" s="12">
        <f t="shared" si="63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8" t="s">
        <v>8319</v>
      </c>
      <c r="R992" s="8" t="s">
        <v>8321</v>
      </c>
      <c r="S992" s="12">
        <f t="shared" si="62"/>
        <v>41855.534305555557</v>
      </c>
      <c r="T992" s="12">
        <f t="shared" si="63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8" t="s">
        <v>8319</v>
      </c>
      <c r="R993" s="8" t="s">
        <v>8321</v>
      </c>
      <c r="S993" s="12">
        <f t="shared" si="62"/>
        <v>42538.50680555556</v>
      </c>
      <c r="T993" s="12">
        <f t="shared" si="63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8" t="s">
        <v>8319</v>
      </c>
      <c r="R994" s="8" t="s">
        <v>8321</v>
      </c>
      <c r="S994" s="12">
        <f t="shared" si="62"/>
        <v>42437.674988425926</v>
      </c>
      <c r="T994" s="12">
        <f t="shared" si="63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8" t="s">
        <v>8319</v>
      </c>
      <c r="R995" s="8" t="s">
        <v>8321</v>
      </c>
      <c r="S995" s="12">
        <f t="shared" si="62"/>
        <v>42652.714907407411</v>
      </c>
      <c r="T995" s="12">
        <f t="shared" si="63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8" t="s">
        <v>8319</v>
      </c>
      <c r="R996" s="8" t="s">
        <v>8321</v>
      </c>
      <c r="S996" s="12">
        <f t="shared" si="62"/>
        <v>41921.013078703705</v>
      </c>
      <c r="T996" s="12">
        <f t="shared" si="63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8" t="s">
        <v>8319</v>
      </c>
      <c r="R997" s="8" t="s">
        <v>8321</v>
      </c>
      <c r="S997" s="12">
        <f t="shared" si="62"/>
        <v>41947.690740740742</v>
      </c>
      <c r="T997" s="12">
        <f t="shared" si="63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8" t="s">
        <v>8319</v>
      </c>
      <c r="R998" s="8" t="s">
        <v>8321</v>
      </c>
      <c r="S998" s="12">
        <f t="shared" si="62"/>
        <v>41817.616435185184</v>
      </c>
      <c r="T998" s="12">
        <f t="shared" si="63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8" t="s">
        <v>8319</v>
      </c>
      <c r="R999" s="8" t="s">
        <v>8321</v>
      </c>
      <c r="S999" s="12">
        <f t="shared" si="62"/>
        <v>41940.85297453704</v>
      </c>
      <c r="T999" s="12">
        <f t="shared" si="63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8" t="s">
        <v>8319</v>
      </c>
      <c r="R1000" s="8" t="s">
        <v>8321</v>
      </c>
      <c r="S1000" s="12">
        <f t="shared" si="62"/>
        <v>42281.918993055559</v>
      </c>
      <c r="T1000" s="12">
        <f t="shared" si="63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8" t="s">
        <v>8319</v>
      </c>
      <c r="R1001" s="8" t="s">
        <v>8321</v>
      </c>
      <c r="S1001" s="12">
        <f t="shared" si="62"/>
        <v>41926.04965277778</v>
      </c>
      <c r="T1001" s="12">
        <f t="shared" si="63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8" t="s">
        <v>8319</v>
      </c>
      <c r="R1002" s="8" t="s">
        <v>8321</v>
      </c>
      <c r="S1002" s="12">
        <f t="shared" si="62"/>
        <v>42748.809722222228</v>
      </c>
      <c r="T1002" s="12">
        <f t="shared" si="63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8" t="s">
        <v>8319</v>
      </c>
      <c r="R1003" s="8" t="s">
        <v>8321</v>
      </c>
      <c r="S1003" s="12">
        <f t="shared" si="62"/>
        <v>42720.470057870371</v>
      </c>
      <c r="T1003" s="12">
        <f t="shared" si="63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8" t="s">
        <v>8319</v>
      </c>
      <c r="R1004" s="8" t="s">
        <v>8321</v>
      </c>
      <c r="S1004" s="12">
        <f t="shared" si="62"/>
        <v>42325.434189814812</v>
      </c>
      <c r="T1004" s="12">
        <f t="shared" si="63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8" t="s">
        <v>8319</v>
      </c>
      <c r="R1005" s="8" t="s">
        <v>8321</v>
      </c>
      <c r="S1005" s="12">
        <f t="shared" si="62"/>
        <v>42780.459039351852</v>
      </c>
      <c r="T1005" s="12">
        <f t="shared" si="63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8" t="s">
        <v>8319</v>
      </c>
      <c r="R1006" s="8" t="s">
        <v>8321</v>
      </c>
      <c r="S1006" s="12">
        <f t="shared" si="62"/>
        <v>42388.458645833336</v>
      </c>
      <c r="T1006" s="12">
        <f t="shared" si="63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8" t="s">
        <v>8319</v>
      </c>
      <c r="R1007" s="8" t="s">
        <v>8321</v>
      </c>
      <c r="S1007" s="12">
        <f t="shared" si="62"/>
        <v>42276.374803240738</v>
      </c>
      <c r="T1007" s="12">
        <f t="shared" si="63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8" t="s">
        <v>8319</v>
      </c>
      <c r="R1008" s="8" t="s">
        <v>8321</v>
      </c>
      <c r="S1008" s="12">
        <f t="shared" si="62"/>
        <v>41976.790185185186</v>
      </c>
      <c r="T1008" s="12">
        <f t="shared" si="63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8" t="s">
        <v>8319</v>
      </c>
      <c r="R1009" s="8" t="s">
        <v>8321</v>
      </c>
      <c r="S1009" s="12">
        <f t="shared" si="62"/>
        <v>42676.333599537036</v>
      </c>
      <c r="T1009" s="12">
        <f t="shared" si="63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8" t="s">
        <v>8319</v>
      </c>
      <c r="R1010" s="8" t="s">
        <v>8321</v>
      </c>
      <c r="S1010" s="12">
        <f t="shared" si="62"/>
        <v>42702.559201388889</v>
      </c>
      <c r="T1010" s="12">
        <f t="shared" si="63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8" t="s">
        <v>8319</v>
      </c>
      <c r="R1011" s="8" t="s">
        <v>8321</v>
      </c>
      <c r="S1011" s="12">
        <f t="shared" si="62"/>
        <v>42510.354699074072</v>
      </c>
      <c r="T1011" s="12">
        <f t="shared" si="63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8" t="s">
        <v>8319</v>
      </c>
      <c r="R1012" s="8" t="s">
        <v>8321</v>
      </c>
      <c r="S1012" s="12">
        <f t="shared" si="62"/>
        <v>42561.579421296294</v>
      </c>
      <c r="T1012" s="12">
        <f t="shared" si="63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8" t="s">
        <v>8319</v>
      </c>
      <c r="R1013" s="8" t="s">
        <v>8321</v>
      </c>
      <c r="S1013" s="12">
        <f t="shared" si="62"/>
        <v>41946.648090277777</v>
      </c>
      <c r="T1013" s="12">
        <f t="shared" si="63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8" t="s">
        <v>8319</v>
      </c>
      <c r="R1014" s="8" t="s">
        <v>8321</v>
      </c>
      <c r="S1014" s="12">
        <f t="shared" si="62"/>
        <v>42714.190416666665</v>
      </c>
      <c r="T1014" s="12">
        <f t="shared" si="63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8" t="s">
        <v>8319</v>
      </c>
      <c r="R1015" s="8" t="s">
        <v>8321</v>
      </c>
      <c r="S1015" s="12">
        <f t="shared" si="62"/>
        <v>42339.583981481483</v>
      </c>
      <c r="T1015" s="12">
        <f t="shared" si="63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8" t="s">
        <v>8319</v>
      </c>
      <c r="R1016" s="8" t="s">
        <v>8321</v>
      </c>
      <c r="S1016" s="12">
        <f t="shared" si="62"/>
        <v>41954.752488425926</v>
      </c>
      <c r="T1016" s="12">
        <f t="shared" si="63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8" t="s">
        <v>8319</v>
      </c>
      <c r="R1017" s="8" t="s">
        <v>8321</v>
      </c>
      <c r="S1017" s="12">
        <f t="shared" si="62"/>
        <v>42303.628414351857</v>
      </c>
      <c r="T1017" s="12">
        <f t="shared" si="63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8" t="s">
        <v>8319</v>
      </c>
      <c r="R1018" s="8" t="s">
        <v>8321</v>
      </c>
      <c r="S1018" s="12">
        <f t="shared" si="62"/>
        <v>42421.857129629629</v>
      </c>
      <c r="T1018" s="12">
        <f t="shared" si="63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8" t="s">
        <v>8319</v>
      </c>
      <c r="R1019" s="8" t="s">
        <v>8321</v>
      </c>
      <c r="S1019" s="12">
        <f t="shared" si="62"/>
        <v>42289.425173611111</v>
      </c>
      <c r="T1019" s="12">
        <f t="shared" si="63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8" t="s">
        <v>8319</v>
      </c>
      <c r="R1020" s="8" t="s">
        <v>8321</v>
      </c>
      <c r="S1020" s="12">
        <f t="shared" si="62"/>
        <v>42535.242280092592</v>
      </c>
      <c r="T1020" s="12">
        <f t="shared" si="63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8" t="s">
        <v>8319</v>
      </c>
      <c r="R1021" s="8" t="s">
        <v>8321</v>
      </c>
      <c r="S1021" s="12">
        <f t="shared" si="62"/>
        <v>42009.723946759259</v>
      </c>
      <c r="T1021" s="12">
        <f t="shared" si="63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8" t="s">
        <v>8325</v>
      </c>
      <c r="R1022" s="8" t="s">
        <v>8330</v>
      </c>
      <c r="S1022" s="12">
        <f t="shared" si="62"/>
        <v>42126.819548611107</v>
      </c>
      <c r="T1022" s="12">
        <f t="shared" si="63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8" t="s">
        <v>8325</v>
      </c>
      <c r="R1023" s="8" t="s">
        <v>8330</v>
      </c>
      <c r="S1023" s="12">
        <f t="shared" si="62"/>
        <v>42271.001979166671</v>
      </c>
      <c r="T1023" s="12">
        <f t="shared" si="63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8" t="s">
        <v>8325</v>
      </c>
      <c r="R1024" s="8" t="s">
        <v>8330</v>
      </c>
      <c r="S1024" s="12">
        <f t="shared" si="62"/>
        <v>42111.396724537044</v>
      </c>
      <c r="T1024" s="12">
        <f t="shared" si="63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8" t="s">
        <v>8325</v>
      </c>
      <c r="R1025" s="8" t="s">
        <v>8330</v>
      </c>
      <c r="S1025" s="12">
        <f t="shared" si="62"/>
        <v>42145.669687500005</v>
      </c>
      <c r="T1025" s="12">
        <f t="shared" si="63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8" t="s">
        <v>8325</v>
      </c>
      <c r="R1026" s="8" t="s">
        <v>8330</v>
      </c>
      <c r="S1026" s="12">
        <f t="shared" si="62"/>
        <v>42370.330590277779</v>
      </c>
      <c r="T1026" s="12">
        <f t="shared" si="63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8" t="s">
        <v>8325</v>
      </c>
      <c r="R1027" s="8" t="s">
        <v>8330</v>
      </c>
      <c r="S1027" s="12">
        <f t="shared" ref="S1027:S1090" si="66">(((J1027/60)/60)/24)+DATE(1970,1,1)+(-6/24)</f>
        <v>42049.583761574075</v>
      </c>
      <c r="T1027" s="12">
        <f t="shared" ref="T1027:T1090" si="67">(((I1027/60)/60)/24)+DATE(1970,1,1)+(-6/24)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8" t="s">
        <v>8325</v>
      </c>
      <c r="R1028" s="8" t="s">
        <v>8330</v>
      </c>
      <c r="S1028" s="12">
        <f t="shared" si="66"/>
        <v>42426.157592592594</v>
      </c>
      <c r="T1028" s="12">
        <f t="shared" si="67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8" t="s">
        <v>8325</v>
      </c>
      <c r="R1029" s="8" t="s">
        <v>8330</v>
      </c>
      <c r="S1029" s="12">
        <f t="shared" si="66"/>
        <v>41904.784108796295</v>
      </c>
      <c r="T1029" s="12">
        <f t="shared" si="67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8" t="s">
        <v>8325</v>
      </c>
      <c r="R1030" s="8" t="s">
        <v>8330</v>
      </c>
      <c r="S1030" s="12">
        <f t="shared" si="66"/>
        <v>42755.377372685187</v>
      </c>
      <c r="T1030" s="12">
        <f t="shared" si="67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8" t="s">
        <v>8325</v>
      </c>
      <c r="R1031" s="8" t="s">
        <v>8330</v>
      </c>
      <c r="S1031" s="12">
        <f t="shared" si="66"/>
        <v>42044.461886574078</v>
      </c>
      <c r="T1031" s="12">
        <f t="shared" si="67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8" t="s">
        <v>8325</v>
      </c>
      <c r="R1032" s="8" t="s">
        <v>8330</v>
      </c>
      <c r="S1032" s="12">
        <f t="shared" si="66"/>
        <v>42611.233206018514</v>
      </c>
      <c r="T1032" s="12">
        <f t="shared" si="67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8" t="s">
        <v>8325</v>
      </c>
      <c r="R1033" s="8" t="s">
        <v>8330</v>
      </c>
      <c r="S1033" s="12">
        <f t="shared" si="66"/>
        <v>42324.514004629629</v>
      </c>
      <c r="T1033" s="12">
        <f t="shared" si="67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8" t="s">
        <v>8325</v>
      </c>
      <c r="R1034" s="8" t="s">
        <v>8330</v>
      </c>
      <c r="S1034" s="12">
        <f t="shared" si="66"/>
        <v>42514.416956018518</v>
      </c>
      <c r="T1034" s="12">
        <f t="shared" si="67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8" t="s">
        <v>8325</v>
      </c>
      <c r="R1035" s="8" t="s">
        <v>8330</v>
      </c>
      <c r="S1035" s="12">
        <f t="shared" si="66"/>
        <v>42688.482407407413</v>
      </c>
      <c r="T1035" s="12">
        <f t="shared" si="67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8" t="s">
        <v>8325</v>
      </c>
      <c r="R1036" s="8" t="s">
        <v>8330</v>
      </c>
      <c r="S1036" s="12">
        <f t="shared" si="66"/>
        <v>42554.916712962964</v>
      </c>
      <c r="T1036" s="12">
        <f t="shared" si="67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8" t="s">
        <v>8325</v>
      </c>
      <c r="R1037" s="8" t="s">
        <v>8330</v>
      </c>
      <c r="S1037" s="12">
        <f t="shared" si="66"/>
        <v>42016.391435185185</v>
      </c>
      <c r="T1037" s="12">
        <f t="shared" si="67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8" t="s">
        <v>8325</v>
      </c>
      <c r="R1038" s="8" t="s">
        <v>8330</v>
      </c>
      <c r="S1038" s="12">
        <f t="shared" si="66"/>
        <v>41249.198958333334</v>
      </c>
      <c r="T1038" s="12">
        <f t="shared" si="67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8" t="s">
        <v>8325</v>
      </c>
      <c r="R1039" s="8" t="s">
        <v>8330</v>
      </c>
      <c r="S1039" s="12">
        <f t="shared" si="66"/>
        <v>42119.572476851856</v>
      </c>
      <c r="T1039" s="12">
        <f t="shared" si="67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8" t="s">
        <v>8325</v>
      </c>
      <c r="R1040" s="8" t="s">
        <v>8330</v>
      </c>
      <c r="S1040" s="12">
        <f t="shared" si="66"/>
        <v>42417.981747685189</v>
      </c>
      <c r="T1040" s="12">
        <f t="shared" si="67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8" t="s">
        <v>8325</v>
      </c>
      <c r="R1041" s="8" t="s">
        <v>8330</v>
      </c>
      <c r="S1041" s="12">
        <f t="shared" si="66"/>
        <v>42691.859328703707</v>
      </c>
      <c r="T1041" s="12">
        <f t="shared" si="67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8" t="s">
        <v>8331</v>
      </c>
      <c r="R1042" s="8" t="s">
        <v>8332</v>
      </c>
      <c r="S1042" s="12">
        <f t="shared" si="66"/>
        <v>42579.458437499998</v>
      </c>
      <c r="T1042" s="12">
        <f t="shared" si="67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8" t="s">
        <v>8331</v>
      </c>
      <c r="R1043" s="8" t="s">
        <v>8332</v>
      </c>
      <c r="S1043" s="12">
        <f t="shared" si="66"/>
        <v>41830.810092592597</v>
      </c>
      <c r="T1043" s="12">
        <f t="shared" si="67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8" t="s">
        <v>8331</v>
      </c>
      <c r="R1044" s="8" t="s">
        <v>8332</v>
      </c>
      <c r="S1044" s="12">
        <f t="shared" si="66"/>
        <v>41851.446157407408</v>
      </c>
      <c r="T1044" s="12">
        <f t="shared" si="67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8" t="s">
        <v>8331</v>
      </c>
      <c r="R1045" s="8" t="s">
        <v>8332</v>
      </c>
      <c r="S1045" s="12">
        <f t="shared" si="66"/>
        <v>42114.002951388888</v>
      </c>
      <c r="T1045" s="12">
        <f t="shared" si="67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8" t="s">
        <v>8331</v>
      </c>
      <c r="R1046" s="8" t="s">
        <v>8332</v>
      </c>
      <c r="S1046" s="12">
        <f t="shared" si="66"/>
        <v>42011.675937499997</v>
      </c>
      <c r="T1046" s="12">
        <f t="shared" si="67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8" t="s">
        <v>8331</v>
      </c>
      <c r="R1047" s="8" t="s">
        <v>8332</v>
      </c>
      <c r="S1047" s="12">
        <f t="shared" si="66"/>
        <v>41844.624421296299</v>
      </c>
      <c r="T1047" s="12">
        <f t="shared" si="67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8" t="s">
        <v>8331</v>
      </c>
      <c r="R1048" s="8" t="s">
        <v>8332</v>
      </c>
      <c r="S1048" s="12">
        <f t="shared" si="66"/>
        <v>42319.601388888885</v>
      </c>
      <c r="T1048" s="12">
        <f t="shared" si="67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8" t="s">
        <v>8331</v>
      </c>
      <c r="R1049" s="8" t="s">
        <v>8332</v>
      </c>
      <c r="S1049" s="12">
        <f t="shared" si="66"/>
        <v>41918.568460648145</v>
      </c>
      <c r="T1049" s="12">
        <f t="shared" si="67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8" t="s">
        <v>8331</v>
      </c>
      <c r="R1050" s="8" t="s">
        <v>8332</v>
      </c>
      <c r="S1050" s="12">
        <f t="shared" si="66"/>
        <v>42597.803113425922</v>
      </c>
      <c r="T1050" s="12">
        <f t="shared" si="67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8" t="s">
        <v>8331</v>
      </c>
      <c r="R1051" s="8" t="s">
        <v>8332</v>
      </c>
      <c r="S1051" s="12">
        <f t="shared" si="66"/>
        <v>42382.181076388893</v>
      </c>
      <c r="T1051" s="12">
        <f t="shared" si="67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8" t="s">
        <v>8331</v>
      </c>
      <c r="R1052" s="8" t="s">
        <v>8332</v>
      </c>
      <c r="S1052" s="12">
        <f t="shared" si="66"/>
        <v>42231.5471875</v>
      </c>
      <c r="T1052" s="12">
        <f t="shared" si="67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8" t="s">
        <v>8331</v>
      </c>
      <c r="R1053" s="8" t="s">
        <v>8332</v>
      </c>
      <c r="S1053" s="12">
        <f t="shared" si="66"/>
        <v>41849.764178240745</v>
      </c>
      <c r="T1053" s="12">
        <f t="shared" si="67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8" t="s">
        <v>8331</v>
      </c>
      <c r="R1054" s="8" t="s">
        <v>8332</v>
      </c>
      <c r="S1054" s="12">
        <f t="shared" si="66"/>
        <v>42483.547395833331</v>
      </c>
      <c r="T1054" s="12">
        <f t="shared" si="67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8" t="s">
        <v>8331</v>
      </c>
      <c r="R1055" s="8" t="s">
        <v>8332</v>
      </c>
      <c r="S1055" s="12">
        <f t="shared" si="66"/>
        <v>42774.922824074078</v>
      </c>
      <c r="T1055" s="12">
        <f t="shared" si="67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8" t="s">
        <v>8331</v>
      </c>
      <c r="R1056" s="8" t="s">
        <v>8332</v>
      </c>
      <c r="S1056" s="12">
        <f t="shared" si="66"/>
        <v>41831.601840277777</v>
      </c>
      <c r="T1056" s="12">
        <f t="shared" si="67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8" t="s">
        <v>8331</v>
      </c>
      <c r="R1057" s="8" t="s">
        <v>8332</v>
      </c>
      <c r="S1057" s="12">
        <f t="shared" si="66"/>
        <v>42406.742418981477</v>
      </c>
      <c r="T1057" s="12">
        <f t="shared" si="67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8" t="s">
        <v>8331</v>
      </c>
      <c r="R1058" s="8" t="s">
        <v>8332</v>
      </c>
      <c r="S1058" s="12">
        <f t="shared" si="66"/>
        <v>42058.469641203701</v>
      </c>
      <c r="T1058" s="12">
        <f t="shared" si="67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8" t="s">
        <v>8331</v>
      </c>
      <c r="R1059" s="8" t="s">
        <v>8332</v>
      </c>
      <c r="S1059" s="12">
        <f t="shared" si="66"/>
        <v>42678.621331018512</v>
      </c>
      <c r="T1059" s="12">
        <f t="shared" si="67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8" t="s">
        <v>8331</v>
      </c>
      <c r="R1060" s="8" t="s">
        <v>8332</v>
      </c>
      <c r="S1060" s="12">
        <f t="shared" si="66"/>
        <v>42047.650960648149</v>
      </c>
      <c r="T1060" s="12">
        <f t="shared" si="67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8" t="s">
        <v>8331</v>
      </c>
      <c r="R1061" s="8" t="s">
        <v>8332</v>
      </c>
      <c r="S1061" s="12">
        <f t="shared" si="66"/>
        <v>42046.54</v>
      </c>
      <c r="T1061" s="12">
        <f t="shared" si="67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8" t="s">
        <v>8331</v>
      </c>
      <c r="R1062" s="8" t="s">
        <v>8332</v>
      </c>
      <c r="S1062" s="12">
        <f t="shared" si="66"/>
        <v>42079.663113425922</v>
      </c>
      <c r="T1062" s="12">
        <f t="shared" si="67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8" t="s">
        <v>8331</v>
      </c>
      <c r="R1063" s="8" t="s">
        <v>8332</v>
      </c>
      <c r="S1063" s="12">
        <f t="shared" si="66"/>
        <v>42432.026712962965</v>
      </c>
      <c r="T1063" s="12">
        <f t="shared" si="67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8" t="s">
        <v>8331</v>
      </c>
      <c r="R1064" s="8" t="s">
        <v>8332</v>
      </c>
      <c r="S1064" s="12">
        <f t="shared" si="66"/>
        <v>42556.557187500002</v>
      </c>
      <c r="T1064" s="12">
        <f t="shared" si="67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8" t="s">
        <v>8331</v>
      </c>
      <c r="R1065" s="8" t="s">
        <v>8332</v>
      </c>
      <c r="S1065" s="12">
        <f t="shared" si="66"/>
        <v>42582.780810185184</v>
      </c>
      <c r="T1065" s="12">
        <f t="shared" si="67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8" t="s">
        <v>8333</v>
      </c>
      <c r="R1066" s="8" t="s">
        <v>8334</v>
      </c>
      <c r="S1066" s="12">
        <f t="shared" si="66"/>
        <v>41416.978043981479</v>
      </c>
      <c r="T1066" s="12">
        <f t="shared" si="67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8" t="s">
        <v>8333</v>
      </c>
      <c r="R1067" s="8" t="s">
        <v>8334</v>
      </c>
      <c r="S1067" s="12">
        <f t="shared" si="66"/>
        <v>41661.131041666667</v>
      </c>
      <c r="T1067" s="12">
        <f t="shared" si="67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8" t="s">
        <v>8333</v>
      </c>
      <c r="R1068" s="8" t="s">
        <v>8334</v>
      </c>
      <c r="S1068" s="12">
        <f t="shared" si="66"/>
        <v>41445.712754629632</v>
      </c>
      <c r="T1068" s="12">
        <f t="shared" si="67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8" t="s">
        <v>8333</v>
      </c>
      <c r="R1069" s="8" t="s">
        <v>8334</v>
      </c>
      <c r="S1069" s="12">
        <f t="shared" si="66"/>
        <v>41599.605682870373</v>
      </c>
      <c r="T1069" s="12">
        <f t="shared" si="67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8" t="s">
        <v>8333</v>
      </c>
      <c r="R1070" s="8" t="s">
        <v>8334</v>
      </c>
      <c r="S1070" s="12">
        <f t="shared" si="66"/>
        <v>42440.121111111104</v>
      </c>
      <c r="T1070" s="12">
        <f t="shared" si="67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8" t="s">
        <v>8333</v>
      </c>
      <c r="R1071" s="8" t="s">
        <v>8334</v>
      </c>
      <c r="S1071" s="12">
        <f t="shared" si="66"/>
        <v>41571.979849537034</v>
      </c>
      <c r="T1071" s="12">
        <f t="shared" si="67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8" t="s">
        <v>8333</v>
      </c>
      <c r="R1072" s="8" t="s">
        <v>8334</v>
      </c>
      <c r="S1072" s="12">
        <f t="shared" si="66"/>
        <v>41162.761828703704</v>
      </c>
      <c r="T1072" s="12">
        <f t="shared" si="67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8" t="s">
        <v>8333</v>
      </c>
      <c r="R1073" s="8" t="s">
        <v>8334</v>
      </c>
      <c r="S1073" s="12">
        <f t="shared" si="66"/>
        <v>42295.503391203703</v>
      </c>
      <c r="T1073" s="12">
        <f t="shared" si="67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8" t="s">
        <v>8333</v>
      </c>
      <c r="R1074" s="8" t="s">
        <v>8334</v>
      </c>
      <c r="S1074" s="12">
        <f t="shared" si="66"/>
        <v>41645.582141203704</v>
      </c>
      <c r="T1074" s="12">
        <f t="shared" si="67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8" t="s">
        <v>8333</v>
      </c>
      <c r="R1075" s="8" t="s">
        <v>8334</v>
      </c>
      <c r="S1075" s="12">
        <f t="shared" si="66"/>
        <v>40802.714594907404</v>
      </c>
      <c r="T1075" s="12">
        <f t="shared" si="67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8" t="s">
        <v>8333</v>
      </c>
      <c r="R1076" s="8" t="s">
        <v>8334</v>
      </c>
      <c r="S1076" s="12">
        <f t="shared" si="66"/>
        <v>41612.922974537039</v>
      </c>
      <c r="T1076" s="12">
        <f t="shared" si="67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8" t="s">
        <v>8333</v>
      </c>
      <c r="R1077" s="8" t="s">
        <v>8334</v>
      </c>
      <c r="S1077" s="12">
        <f t="shared" si="66"/>
        <v>41005.654120370367</v>
      </c>
      <c r="T1077" s="12">
        <f t="shared" si="67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8" t="s">
        <v>8333</v>
      </c>
      <c r="R1078" s="8" t="s">
        <v>8334</v>
      </c>
      <c r="S1078" s="12">
        <f t="shared" si="66"/>
        <v>41838.127893518518</v>
      </c>
      <c r="T1078" s="12">
        <f t="shared" si="67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8" t="s">
        <v>8333</v>
      </c>
      <c r="R1079" s="8" t="s">
        <v>8334</v>
      </c>
      <c r="S1079" s="12">
        <f t="shared" si="66"/>
        <v>42352.91679398148</v>
      </c>
      <c r="T1079" s="12">
        <f t="shared" si="67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8" t="s">
        <v>8333</v>
      </c>
      <c r="R1080" s="8" t="s">
        <v>8334</v>
      </c>
      <c r="S1080" s="12">
        <f t="shared" si="66"/>
        <v>40700.945844907408</v>
      </c>
      <c r="T1080" s="12">
        <f t="shared" si="67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8" t="s">
        <v>8333</v>
      </c>
      <c r="R1081" s="8" t="s">
        <v>8334</v>
      </c>
      <c r="S1081" s="12">
        <f t="shared" si="66"/>
        <v>42479.316388888896</v>
      </c>
      <c r="T1081" s="12">
        <f t="shared" si="67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8" t="s">
        <v>8333</v>
      </c>
      <c r="R1082" s="8" t="s">
        <v>8334</v>
      </c>
      <c r="S1082" s="12">
        <f t="shared" si="66"/>
        <v>41739.888113425928</v>
      </c>
      <c r="T1082" s="12">
        <f t="shared" si="67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8" t="s">
        <v>8333</v>
      </c>
      <c r="R1083" s="8" t="s">
        <v>8334</v>
      </c>
      <c r="S1083" s="12">
        <f t="shared" si="66"/>
        <v>42002.676990740743</v>
      </c>
      <c r="T1083" s="12">
        <f t="shared" si="67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8" t="s">
        <v>8333</v>
      </c>
      <c r="R1084" s="8" t="s">
        <v>8334</v>
      </c>
      <c r="S1084" s="12">
        <f t="shared" si="66"/>
        <v>41101.656111111115</v>
      </c>
      <c r="T1084" s="12">
        <f t="shared" si="67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8" t="s">
        <v>8333</v>
      </c>
      <c r="R1085" s="8" t="s">
        <v>8334</v>
      </c>
      <c r="S1085" s="12">
        <f t="shared" si="66"/>
        <v>41793.409525462965</v>
      </c>
      <c r="T1085" s="12">
        <f t="shared" si="67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8" t="s">
        <v>8333</v>
      </c>
      <c r="R1086" s="8" t="s">
        <v>8334</v>
      </c>
      <c r="S1086" s="12">
        <f t="shared" si="66"/>
        <v>41829.662083333329</v>
      </c>
      <c r="T1086" s="12">
        <f t="shared" si="67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8" t="s">
        <v>8333</v>
      </c>
      <c r="R1087" s="8" t="s">
        <v>8334</v>
      </c>
      <c r="S1087" s="12">
        <f t="shared" si="66"/>
        <v>42413.421006944445</v>
      </c>
      <c r="T1087" s="12">
        <f t="shared" si="67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8" t="s">
        <v>8333</v>
      </c>
      <c r="R1088" s="8" t="s">
        <v>8334</v>
      </c>
      <c r="S1088" s="12">
        <f t="shared" si="66"/>
        <v>41845.616793981484</v>
      </c>
      <c r="T1088" s="12">
        <f t="shared" si="67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8" t="s">
        <v>8333</v>
      </c>
      <c r="R1089" s="8" t="s">
        <v>8334</v>
      </c>
      <c r="S1089" s="12">
        <f t="shared" si="66"/>
        <v>41775.463969907411</v>
      </c>
      <c r="T1089" s="12">
        <f t="shared" si="67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8" t="s">
        <v>8333</v>
      </c>
      <c r="R1090" s="8" t="s">
        <v>8334</v>
      </c>
      <c r="S1090" s="12">
        <f t="shared" si="66"/>
        <v>41723.549386574072</v>
      </c>
      <c r="T1090" s="12">
        <f t="shared" si="67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8" t="s">
        <v>8333</v>
      </c>
      <c r="R1091" s="8" t="s">
        <v>8334</v>
      </c>
      <c r="S1091" s="12">
        <f t="shared" ref="S1091:S1154" si="70">(((J1091/60)/60)/24)+DATE(1970,1,1)+(-6/24)</f>
        <v>42150.939525462964</v>
      </c>
      <c r="T1091" s="12">
        <f t="shared" ref="T1091:T1154" si="71">(((I1091/60)/60)/24)+DATE(1970,1,1)+(-6/24)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8" t="s">
        <v>8333</v>
      </c>
      <c r="R1092" s="8" t="s">
        <v>8334</v>
      </c>
      <c r="S1092" s="12">
        <f t="shared" si="70"/>
        <v>42122.935798611114</v>
      </c>
      <c r="T1092" s="12">
        <f t="shared" si="71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8" t="s">
        <v>8333</v>
      </c>
      <c r="R1093" s="8" t="s">
        <v>8334</v>
      </c>
      <c r="S1093" s="12">
        <f t="shared" si="70"/>
        <v>42440.570277777777</v>
      </c>
      <c r="T1093" s="12">
        <f t="shared" si="71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8" t="s">
        <v>8333</v>
      </c>
      <c r="R1094" s="8" t="s">
        <v>8334</v>
      </c>
      <c r="S1094" s="12">
        <f t="shared" si="70"/>
        <v>41249.775902777779</v>
      </c>
      <c r="T1094" s="12">
        <f t="shared" si="71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8" t="s">
        <v>8333</v>
      </c>
      <c r="R1095" s="8" t="s">
        <v>8334</v>
      </c>
      <c r="S1095" s="12">
        <f t="shared" si="70"/>
        <v>42396.723807870367</v>
      </c>
      <c r="T1095" s="12">
        <f t="shared" si="71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8" t="s">
        <v>8333</v>
      </c>
      <c r="R1096" s="8" t="s">
        <v>8334</v>
      </c>
      <c r="S1096" s="12">
        <f t="shared" si="70"/>
        <v>40795.463344907403</v>
      </c>
      <c r="T1096" s="12">
        <f t="shared" si="71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8" t="s">
        <v>8333</v>
      </c>
      <c r="R1097" s="8" t="s">
        <v>8334</v>
      </c>
      <c r="S1097" s="12">
        <f t="shared" si="70"/>
        <v>41486.287268518521</v>
      </c>
      <c r="T1097" s="12">
        <f t="shared" si="71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8" t="s">
        <v>8333</v>
      </c>
      <c r="R1098" s="8" t="s">
        <v>8334</v>
      </c>
      <c r="S1098" s="12">
        <f t="shared" si="70"/>
        <v>41885.26798611111</v>
      </c>
      <c r="T1098" s="12">
        <f t="shared" si="71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8" t="s">
        <v>8333</v>
      </c>
      <c r="R1099" s="8" t="s">
        <v>8334</v>
      </c>
      <c r="S1099" s="12">
        <f t="shared" si="70"/>
        <v>41660.542557870373</v>
      </c>
      <c r="T1099" s="12">
        <f t="shared" si="71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8" t="s">
        <v>8333</v>
      </c>
      <c r="R1100" s="8" t="s">
        <v>8334</v>
      </c>
      <c r="S1100" s="12">
        <f t="shared" si="70"/>
        <v>41712.512673611112</v>
      </c>
      <c r="T1100" s="12">
        <f t="shared" si="71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8" t="s">
        <v>8333</v>
      </c>
      <c r="R1101" s="8" t="s">
        <v>8334</v>
      </c>
      <c r="S1101" s="12">
        <f t="shared" si="70"/>
        <v>42107.586435185185</v>
      </c>
      <c r="T1101" s="12">
        <f t="shared" si="71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8" t="s">
        <v>8333</v>
      </c>
      <c r="R1102" s="8" t="s">
        <v>8334</v>
      </c>
      <c r="S1102" s="12">
        <f t="shared" si="70"/>
        <v>42383.860775462963</v>
      </c>
      <c r="T1102" s="12">
        <f t="shared" si="71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8" t="s">
        <v>8333</v>
      </c>
      <c r="R1103" s="8" t="s">
        <v>8334</v>
      </c>
      <c r="S1103" s="12">
        <f t="shared" si="70"/>
        <v>42538.52243055556</v>
      </c>
      <c r="T1103" s="12">
        <f t="shared" si="71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8" t="s">
        <v>8333</v>
      </c>
      <c r="R1104" s="8" t="s">
        <v>8334</v>
      </c>
      <c r="S1104" s="12">
        <f t="shared" si="70"/>
        <v>41576.795428240745</v>
      </c>
      <c r="T1104" s="12">
        <f t="shared" si="71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8" t="s">
        <v>8333</v>
      </c>
      <c r="R1105" s="8" t="s">
        <v>8334</v>
      </c>
      <c r="S1105" s="12">
        <f t="shared" si="70"/>
        <v>42478.97210648148</v>
      </c>
      <c r="T1105" s="12">
        <f t="shared" si="71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8" t="s">
        <v>8333</v>
      </c>
      <c r="R1106" s="8" t="s">
        <v>8334</v>
      </c>
      <c r="S1106" s="12">
        <f t="shared" si="70"/>
        <v>41771.15996527778</v>
      </c>
      <c r="T1106" s="12">
        <f t="shared" si="71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8" t="s">
        <v>8333</v>
      </c>
      <c r="R1107" s="8" t="s">
        <v>8334</v>
      </c>
      <c r="S1107" s="12">
        <f t="shared" si="70"/>
        <v>41691.885729166665</v>
      </c>
      <c r="T1107" s="12">
        <f t="shared" si="71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8" t="s">
        <v>8333</v>
      </c>
      <c r="R1108" s="8" t="s">
        <v>8334</v>
      </c>
      <c r="S1108" s="12">
        <f t="shared" si="70"/>
        <v>40973.490451388891</v>
      </c>
      <c r="T1108" s="12">
        <f t="shared" si="71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8" t="s">
        <v>8333</v>
      </c>
      <c r="R1109" s="8" t="s">
        <v>8334</v>
      </c>
      <c r="S1109" s="12">
        <f t="shared" si="70"/>
        <v>41813.611388888887</v>
      </c>
      <c r="T1109" s="12">
        <f t="shared" si="71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8" t="s">
        <v>8333</v>
      </c>
      <c r="R1110" s="8" t="s">
        <v>8334</v>
      </c>
      <c r="S1110" s="12">
        <f t="shared" si="70"/>
        <v>40952.386979166666</v>
      </c>
      <c r="T1110" s="12">
        <f t="shared" si="71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8" t="s">
        <v>8333</v>
      </c>
      <c r="R1111" s="8" t="s">
        <v>8334</v>
      </c>
      <c r="S1111" s="12">
        <f t="shared" si="70"/>
        <v>42662.502199074079</v>
      </c>
      <c r="T1111" s="12">
        <f t="shared" si="71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8" t="s">
        <v>8333</v>
      </c>
      <c r="R1112" s="8" t="s">
        <v>8334</v>
      </c>
      <c r="S1112" s="12">
        <f t="shared" si="70"/>
        <v>41220.683124999996</v>
      </c>
      <c r="T1112" s="12">
        <f t="shared" si="71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8" t="s">
        <v>8333</v>
      </c>
      <c r="R1113" s="8" t="s">
        <v>8334</v>
      </c>
      <c r="S1113" s="12">
        <f t="shared" si="70"/>
        <v>42346.953587962969</v>
      </c>
      <c r="T1113" s="12">
        <f t="shared" si="71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8" t="s">
        <v>8333</v>
      </c>
      <c r="R1114" s="8" t="s">
        <v>8334</v>
      </c>
      <c r="S1114" s="12">
        <f t="shared" si="70"/>
        <v>41963.509386574078</v>
      </c>
      <c r="T1114" s="12">
        <f t="shared" si="71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8" t="s">
        <v>8333</v>
      </c>
      <c r="R1115" s="8" t="s">
        <v>8334</v>
      </c>
      <c r="S1115" s="12">
        <f t="shared" si="70"/>
        <v>41835.727083333331</v>
      </c>
      <c r="T1115" s="12">
        <f t="shared" si="71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8" t="s">
        <v>8333</v>
      </c>
      <c r="R1116" s="8" t="s">
        <v>8334</v>
      </c>
      <c r="S1116" s="12">
        <f t="shared" si="70"/>
        <v>41526.095914351856</v>
      </c>
      <c r="T1116" s="12">
        <f t="shared" si="71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8" t="s">
        <v>8333</v>
      </c>
      <c r="R1117" s="8" t="s">
        <v>8334</v>
      </c>
      <c r="S1117" s="12">
        <f t="shared" si="70"/>
        <v>42429.445543981477</v>
      </c>
      <c r="T1117" s="12">
        <f t="shared" si="71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8" t="s">
        <v>8333</v>
      </c>
      <c r="R1118" s="8" t="s">
        <v>8334</v>
      </c>
      <c r="S1118" s="12">
        <f t="shared" si="70"/>
        <v>41009.597314814811</v>
      </c>
      <c r="T1118" s="12">
        <f t="shared" si="71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8" t="s">
        <v>8333</v>
      </c>
      <c r="R1119" s="8" t="s">
        <v>8334</v>
      </c>
      <c r="S1119" s="12">
        <f t="shared" si="70"/>
        <v>42333.348530092597</v>
      </c>
      <c r="T1119" s="12">
        <f t="shared" si="71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8" t="s">
        <v>8333</v>
      </c>
      <c r="R1120" s="8" t="s">
        <v>8334</v>
      </c>
      <c r="S1120" s="12">
        <f t="shared" si="70"/>
        <v>41703.91642361111</v>
      </c>
      <c r="T1120" s="12">
        <f t="shared" si="71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8" t="s">
        <v>8333</v>
      </c>
      <c r="R1121" s="8" t="s">
        <v>8334</v>
      </c>
      <c r="S1121" s="12">
        <f t="shared" si="70"/>
        <v>41722.542407407411</v>
      </c>
      <c r="T1121" s="12">
        <f t="shared" si="71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8" t="s">
        <v>8333</v>
      </c>
      <c r="R1122" s="8" t="s">
        <v>8334</v>
      </c>
      <c r="S1122" s="12">
        <f t="shared" si="70"/>
        <v>40799.622685185182</v>
      </c>
      <c r="T1122" s="12">
        <f t="shared" si="71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8" t="s">
        <v>8333</v>
      </c>
      <c r="R1123" s="8" t="s">
        <v>8334</v>
      </c>
      <c r="S1123" s="12">
        <f t="shared" si="70"/>
        <v>42412.684212962966</v>
      </c>
      <c r="T1123" s="12">
        <f t="shared" si="71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8" t="s">
        <v>8333</v>
      </c>
      <c r="R1124" s="8" t="s">
        <v>8334</v>
      </c>
      <c r="S1124" s="12">
        <f t="shared" si="70"/>
        <v>41410.453993055555</v>
      </c>
      <c r="T1124" s="12">
        <f t="shared" si="71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8" t="s">
        <v>8333</v>
      </c>
      <c r="R1125" s="8" t="s">
        <v>8334</v>
      </c>
      <c r="S1125" s="12">
        <f t="shared" si="70"/>
        <v>41718.2737037037</v>
      </c>
      <c r="T1125" s="12">
        <f t="shared" si="71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8" t="s">
        <v>8333</v>
      </c>
      <c r="R1126" s="8" t="s">
        <v>8335</v>
      </c>
      <c r="S1126" s="12">
        <f t="shared" si="70"/>
        <v>42094.417256944449</v>
      </c>
      <c r="T1126" s="12">
        <f t="shared" si="71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8" t="s">
        <v>8333</v>
      </c>
      <c r="R1127" s="8" t="s">
        <v>8335</v>
      </c>
      <c r="S1127" s="12">
        <f t="shared" si="70"/>
        <v>42212.374189814815</v>
      </c>
      <c r="T1127" s="12">
        <f t="shared" si="71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8" t="s">
        <v>8333</v>
      </c>
      <c r="R1128" s="8" t="s">
        <v>8335</v>
      </c>
      <c r="S1128" s="12">
        <f t="shared" si="70"/>
        <v>42535.077476851846</v>
      </c>
      <c r="T1128" s="12">
        <f t="shared" si="71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8" t="s">
        <v>8333</v>
      </c>
      <c r="R1129" s="8" t="s">
        <v>8335</v>
      </c>
      <c r="S1129" s="12">
        <f t="shared" si="70"/>
        <v>41926.604166666664</v>
      </c>
      <c r="T1129" s="12">
        <f t="shared" si="71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8" t="s">
        <v>8333</v>
      </c>
      <c r="R1130" s="8" t="s">
        <v>8335</v>
      </c>
      <c r="S1130" s="12">
        <f t="shared" si="70"/>
        <v>41828.399502314816</v>
      </c>
      <c r="T1130" s="12">
        <f t="shared" si="71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8" t="s">
        <v>8333</v>
      </c>
      <c r="R1131" s="8" t="s">
        <v>8335</v>
      </c>
      <c r="S1131" s="12">
        <f t="shared" si="70"/>
        <v>42496.014965277776</v>
      </c>
      <c r="T1131" s="12">
        <f t="shared" si="71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8" t="s">
        <v>8333</v>
      </c>
      <c r="R1132" s="8" t="s">
        <v>8335</v>
      </c>
      <c r="S1132" s="12">
        <f t="shared" si="70"/>
        <v>41908.746527777781</v>
      </c>
      <c r="T1132" s="12">
        <f t="shared" si="71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8" t="s">
        <v>8333</v>
      </c>
      <c r="R1133" s="8" t="s">
        <v>8335</v>
      </c>
      <c r="S1133" s="12">
        <f t="shared" si="70"/>
        <v>42332.658194444448</v>
      </c>
      <c r="T1133" s="12">
        <f t="shared" si="71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8" t="s">
        <v>8333</v>
      </c>
      <c r="R1134" s="8" t="s">
        <v>8335</v>
      </c>
      <c r="S1134" s="12">
        <f t="shared" si="70"/>
        <v>42705.865405092598</v>
      </c>
      <c r="T1134" s="12">
        <f t="shared" si="71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8" t="s">
        <v>8333</v>
      </c>
      <c r="R1135" s="8" t="s">
        <v>8335</v>
      </c>
      <c r="S1135" s="12">
        <f t="shared" si="70"/>
        <v>41821.157187500001</v>
      </c>
      <c r="T1135" s="12">
        <f t="shared" si="71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8" t="s">
        <v>8333</v>
      </c>
      <c r="R1136" s="8" t="s">
        <v>8335</v>
      </c>
      <c r="S1136" s="12">
        <f t="shared" si="70"/>
        <v>41958.035046296296</v>
      </c>
      <c r="T1136" s="12">
        <f t="shared" si="71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8" t="s">
        <v>8333</v>
      </c>
      <c r="R1137" s="8" t="s">
        <v>8335</v>
      </c>
      <c r="S1137" s="12">
        <f t="shared" si="70"/>
        <v>42558.739513888882</v>
      </c>
      <c r="T1137" s="12">
        <f t="shared" si="71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8" t="s">
        <v>8333</v>
      </c>
      <c r="R1138" s="8" t="s">
        <v>8335</v>
      </c>
      <c r="S1138" s="12">
        <f t="shared" si="70"/>
        <v>42327.421631944439</v>
      </c>
      <c r="T1138" s="12">
        <f t="shared" si="71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8" t="s">
        <v>8333</v>
      </c>
      <c r="R1139" s="8" t="s">
        <v>8335</v>
      </c>
      <c r="S1139" s="12">
        <f t="shared" si="70"/>
        <v>42453.569687499999</v>
      </c>
      <c r="T1139" s="12">
        <f t="shared" si="71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8" t="s">
        <v>8333</v>
      </c>
      <c r="R1140" s="8" t="s">
        <v>8335</v>
      </c>
      <c r="S1140" s="12">
        <f t="shared" si="70"/>
        <v>42736.6566087963</v>
      </c>
      <c r="T1140" s="12">
        <f t="shared" si="71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8" t="s">
        <v>8333</v>
      </c>
      <c r="R1141" s="8" t="s">
        <v>8335</v>
      </c>
      <c r="S1141" s="12">
        <f t="shared" si="70"/>
        <v>41975.097523148142</v>
      </c>
      <c r="T1141" s="12">
        <f t="shared" si="71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8" t="s">
        <v>8333</v>
      </c>
      <c r="R1142" s="8" t="s">
        <v>8335</v>
      </c>
      <c r="S1142" s="12">
        <f t="shared" si="70"/>
        <v>42192.212048611109</v>
      </c>
      <c r="T1142" s="12">
        <f t="shared" si="71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8" t="s">
        <v>8333</v>
      </c>
      <c r="R1143" s="8" t="s">
        <v>8335</v>
      </c>
      <c r="S1143" s="12">
        <f t="shared" si="70"/>
        <v>42164.449652777781</v>
      </c>
      <c r="T1143" s="12">
        <f t="shared" si="71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8" t="s">
        <v>8333</v>
      </c>
      <c r="R1144" s="8" t="s">
        <v>8335</v>
      </c>
      <c r="S1144" s="12">
        <f t="shared" si="70"/>
        <v>42021.756099537044</v>
      </c>
      <c r="T1144" s="12">
        <f t="shared" si="71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8" t="s">
        <v>8333</v>
      </c>
      <c r="R1145" s="8" t="s">
        <v>8335</v>
      </c>
      <c r="S1145" s="12">
        <f t="shared" si="70"/>
        <v>42324.94358796296</v>
      </c>
      <c r="T1145" s="12">
        <f t="shared" si="71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8" t="s">
        <v>8336</v>
      </c>
      <c r="R1146" s="8" t="s">
        <v>8337</v>
      </c>
      <c r="S1146" s="12">
        <f t="shared" si="70"/>
        <v>42092.931944444441</v>
      </c>
      <c r="T1146" s="12">
        <f t="shared" si="71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8" t="s">
        <v>8336</v>
      </c>
      <c r="R1147" s="8" t="s">
        <v>8337</v>
      </c>
      <c r="S1147" s="12">
        <f t="shared" si="70"/>
        <v>41854.497592592597</v>
      </c>
      <c r="T1147" s="12">
        <f t="shared" si="71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8" t="s">
        <v>8336</v>
      </c>
      <c r="R1148" s="8" t="s">
        <v>8337</v>
      </c>
      <c r="S1148" s="12">
        <f t="shared" si="70"/>
        <v>41723.7033912037</v>
      </c>
      <c r="T1148" s="12">
        <f t="shared" si="71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8" t="s">
        <v>8336</v>
      </c>
      <c r="R1149" s="8" t="s">
        <v>8337</v>
      </c>
      <c r="S1149" s="12">
        <f t="shared" si="70"/>
        <v>41871.722025462965</v>
      </c>
      <c r="T1149" s="12">
        <f t="shared" si="71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8" t="s">
        <v>8336</v>
      </c>
      <c r="R1150" s="8" t="s">
        <v>8337</v>
      </c>
      <c r="S1150" s="12">
        <f t="shared" si="70"/>
        <v>42674.921076388884</v>
      </c>
      <c r="T1150" s="12">
        <f t="shared" si="71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8" t="s">
        <v>8336</v>
      </c>
      <c r="R1151" s="8" t="s">
        <v>8337</v>
      </c>
      <c r="S1151" s="12">
        <f t="shared" si="70"/>
        <v>42507.46025462963</v>
      </c>
      <c r="T1151" s="12">
        <f t="shared" si="71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8" t="s">
        <v>8336</v>
      </c>
      <c r="R1152" s="8" t="s">
        <v>8337</v>
      </c>
      <c r="S1152" s="12">
        <f t="shared" si="70"/>
        <v>42317.704571759255</v>
      </c>
      <c r="T1152" s="12">
        <f t="shared" si="71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8" t="s">
        <v>8336</v>
      </c>
      <c r="R1153" s="8" t="s">
        <v>8337</v>
      </c>
      <c r="S1153" s="12">
        <f t="shared" si="70"/>
        <v>42223.852581018517</v>
      </c>
      <c r="T1153" s="12">
        <f t="shared" si="71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8" t="s">
        <v>8336</v>
      </c>
      <c r="R1154" s="8" t="s">
        <v>8337</v>
      </c>
      <c r="S1154" s="12">
        <f t="shared" si="70"/>
        <v>42109.459629629629</v>
      </c>
      <c r="T1154" s="12">
        <f t="shared" si="71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8" t="s">
        <v>8336</v>
      </c>
      <c r="R1155" s="8" t="s">
        <v>8337</v>
      </c>
      <c r="S1155" s="12">
        <f t="shared" ref="S1155:S1218" si="74">(((J1155/60)/60)/24)+DATE(1970,1,1)+(-6/24)</f>
        <v>42143.464178240742</v>
      </c>
      <c r="T1155" s="12">
        <f t="shared" ref="T1155:T1218" si="75"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8" t="s">
        <v>8336</v>
      </c>
      <c r="R1156" s="8" t="s">
        <v>8337</v>
      </c>
      <c r="S1156" s="12">
        <f t="shared" si="74"/>
        <v>42222.858865740738</v>
      </c>
      <c r="T1156" s="12">
        <f t="shared" si="75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8" t="s">
        <v>8336</v>
      </c>
      <c r="R1157" s="8" t="s">
        <v>8337</v>
      </c>
      <c r="S1157" s="12">
        <f t="shared" si="74"/>
        <v>41835.513981481483</v>
      </c>
      <c r="T1157" s="12">
        <f t="shared" si="75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8" t="s">
        <v>8336</v>
      </c>
      <c r="R1158" s="8" t="s">
        <v>8337</v>
      </c>
      <c r="S1158" s="12">
        <f t="shared" si="74"/>
        <v>42028.82131944444</v>
      </c>
      <c r="T1158" s="12">
        <f t="shared" si="75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8" t="s">
        <v>8336</v>
      </c>
      <c r="R1159" s="8" t="s">
        <v>8337</v>
      </c>
      <c r="S1159" s="12">
        <f t="shared" si="74"/>
        <v>41918.378240740742</v>
      </c>
      <c r="T1159" s="12">
        <f t="shared" si="75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8" t="s">
        <v>8336</v>
      </c>
      <c r="R1160" s="8" t="s">
        <v>8337</v>
      </c>
      <c r="S1160" s="12">
        <f t="shared" si="74"/>
        <v>41951.84175925926</v>
      </c>
      <c r="T1160" s="12">
        <f t="shared" si="75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8" t="s">
        <v>8336</v>
      </c>
      <c r="R1161" s="8" t="s">
        <v>8337</v>
      </c>
      <c r="S1161" s="12">
        <f t="shared" si="74"/>
        <v>42154.476446759261</v>
      </c>
      <c r="T1161" s="12">
        <f t="shared" si="75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8" t="s">
        <v>8336</v>
      </c>
      <c r="R1162" s="8" t="s">
        <v>8337</v>
      </c>
      <c r="S1162" s="12">
        <f t="shared" si="74"/>
        <v>42060.904930555553</v>
      </c>
      <c r="T1162" s="12">
        <f t="shared" si="75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8" t="s">
        <v>8336</v>
      </c>
      <c r="R1163" s="8" t="s">
        <v>8337</v>
      </c>
      <c r="S1163" s="12">
        <f t="shared" si="74"/>
        <v>42122.379502314812</v>
      </c>
      <c r="T1163" s="12">
        <f t="shared" si="75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8" t="s">
        <v>8336</v>
      </c>
      <c r="R1164" s="8" t="s">
        <v>8337</v>
      </c>
      <c r="S1164" s="12">
        <f t="shared" si="74"/>
        <v>41876.433611111112</v>
      </c>
      <c r="T1164" s="12">
        <f t="shared" si="75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8" t="s">
        <v>8336</v>
      </c>
      <c r="R1165" s="8" t="s">
        <v>8337</v>
      </c>
      <c r="S1165" s="12">
        <f t="shared" si="74"/>
        <v>41830.473611111112</v>
      </c>
      <c r="T1165" s="12">
        <f t="shared" si="75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8" t="s">
        <v>8336</v>
      </c>
      <c r="R1166" s="8" t="s">
        <v>8337</v>
      </c>
      <c r="S1166" s="12">
        <f t="shared" si="74"/>
        <v>42509.474328703705</v>
      </c>
      <c r="T1166" s="12">
        <f t="shared" si="75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8" t="s">
        <v>8336</v>
      </c>
      <c r="R1167" s="8" t="s">
        <v>8337</v>
      </c>
      <c r="S1167" s="12">
        <f t="shared" si="74"/>
        <v>41791.964467592588</v>
      </c>
      <c r="T1167" s="12">
        <f t="shared" si="75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8" t="s">
        <v>8336</v>
      </c>
      <c r="R1168" s="8" t="s">
        <v>8337</v>
      </c>
      <c r="S1168" s="12">
        <f t="shared" si="74"/>
        <v>42150.235439814816</v>
      </c>
      <c r="T1168" s="12">
        <f t="shared" si="75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8" t="s">
        <v>8336</v>
      </c>
      <c r="R1169" s="8" t="s">
        <v>8337</v>
      </c>
      <c r="S1169" s="12">
        <f t="shared" si="74"/>
        <v>41863.484895833331</v>
      </c>
      <c r="T1169" s="12">
        <f t="shared" si="75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8" t="s">
        <v>8336</v>
      </c>
      <c r="R1170" s="8" t="s">
        <v>8337</v>
      </c>
      <c r="S1170" s="12">
        <f t="shared" si="74"/>
        <v>42604.803993055553</v>
      </c>
      <c r="T1170" s="12">
        <f t="shared" si="75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8" t="s">
        <v>8336</v>
      </c>
      <c r="R1171" s="8" t="s">
        <v>8337</v>
      </c>
      <c r="S1171" s="12">
        <f t="shared" si="74"/>
        <v>42027.103738425925</v>
      </c>
      <c r="T1171" s="12">
        <f t="shared" si="75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8" t="s">
        <v>8336</v>
      </c>
      <c r="R1172" s="8" t="s">
        <v>8337</v>
      </c>
      <c r="S1172" s="12">
        <f t="shared" si="74"/>
        <v>42124.643182870372</v>
      </c>
      <c r="T1172" s="12">
        <f t="shared" si="75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8" t="s">
        <v>8336</v>
      </c>
      <c r="R1173" s="8" t="s">
        <v>8337</v>
      </c>
      <c r="S1173" s="12">
        <f t="shared" si="74"/>
        <v>41938.554710648146</v>
      </c>
      <c r="T1173" s="12">
        <f t="shared" si="75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8" t="s">
        <v>8336</v>
      </c>
      <c r="R1174" s="8" t="s">
        <v>8337</v>
      </c>
      <c r="S1174" s="12">
        <f t="shared" si="74"/>
        <v>41841.432314814818</v>
      </c>
      <c r="T1174" s="12">
        <f t="shared" si="75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8" t="s">
        <v>8336</v>
      </c>
      <c r="R1175" s="8" t="s">
        <v>8337</v>
      </c>
      <c r="S1175" s="12">
        <f t="shared" si="74"/>
        <v>42183.935844907406</v>
      </c>
      <c r="T1175" s="12">
        <f t="shared" si="75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8" t="s">
        <v>8336</v>
      </c>
      <c r="R1176" s="8" t="s">
        <v>8337</v>
      </c>
      <c r="S1176" s="12">
        <f t="shared" si="74"/>
        <v>42468.59174768519</v>
      </c>
      <c r="T1176" s="12">
        <f t="shared" si="75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8" t="s">
        <v>8336</v>
      </c>
      <c r="R1177" s="8" t="s">
        <v>8337</v>
      </c>
      <c r="S1177" s="12">
        <f t="shared" si="74"/>
        <v>42170.478460648148</v>
      </c>
      <c r="T1177" s="12">
        <f t="shared" si="75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8" t="s">
        <v>8336</v>
      </c>
      <c r="R1178" s="8" t="s">
        <v>8337</v>
      </c>
      <c r="S1178" s="12">
        <f t="shared" si="74"/>
        <v>42745.769652777773</v>
      </c>
      <c r="T1178" s="12">
        <f t="shared" si="75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8" t="s">
        <v>8336</v>
      </c>
      <c r="R1179" s="8" t="s">
        <v>8337</v>
      </c>
      <c r="S1179" s="12">
        <f t="shared" si="74"/>
        <v>41897.410833333335</v>
      </c>
      <c r="T1179" s="12">
        <f t="shared" si="75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8" t="s">
        <v>8336</v>
      </c>
      <c r="R1180" s="8" t="s">
        <v>8337</v>
      </c>
      <c r="S1180" s="12">
        <f t="shared" si="74"/>
        <v>41837.655694444446</v>
      </c>
      <c r="T1180" s="12">
        <f t="shared" si="75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8" t="s">
        <v>8336</v>
      </c>
      <c r="R1181" s="8" t="s">
        <v>8337</v>
      </c>
      <c r="S1181" s="12">
        <f t="shared" si="74"/>
        <v>42275.470219907409</v>
      </c>
      <c r="T1181" s="12">
        <f t="shared" si="75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8" t="s">
        <v>8336</v>
      </c>
      <c r="R1182" s="8" t="s">
        <v>8337</v>
      </c>
      <c r="S1182" s="12">
        <f t="shared" si="74"/>
        <v>41781.556875000002</v>
      </c>
      <c r="T1182" s="12">
        <f t="shared" si="75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8" t="s">
        <v>8336</v>
      </c>
      <c r="R1183" s="8" t="s">
        <v>8337</v>
      </c>
      <c r="S1183" s="12">
        <f t="shared" si="74"/>
        <v>42034.089363425926</v>
      </c>
      <c r="T1183" s="12">
        <f t="shared" si="75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8" t="s">
        <v>8336</v>
      </c>
      <c r="R1184" s="8" t="s">
        <v>8337</v>
      </c>
      <c r="S1184" s="12">
        <f t="shared" si="74"/>
        <v>42728.577407407407</v>
      </c>
      <c r="T1184" s="12">
        <f t="shared" si="75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8" t="s">
        <v>8336</v>
      </c>
      <c r="R1185" s="8" t="s">
        <v>8337</v>
      </c>
      <c r="S1185" s="12">
        <f t="shared" si="74"/>
        <v>42656.61137731481</v>
      </c>
      <c r="T1185" s="12">
        <f t="shared" si="75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8" t="s">
        <v>8338</v>
      </c>
      <c r="R1186" s="8" t="s">
        <v>8339</v>
      </c>
      <c r="S1186" s="12">
        <f t="shared" si="74"/>
        <v>42741.349664351852</v>
      </c>
      <c r="T1186" s="12">
        <f t="shared" si="75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8" t="s">
        <v>8338</v>
      </c>
      <c r="R1187" s="8" t="s">
        <v>8339</v>
      </c>
      <c r="S1187" s="12">
        <f t="shared" si="74"/>
        <v>42130.615150462967</v>
      </c>
      <c r="T1187" s="12">
        <f t="shared" si="75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8" t="s">
        <v>8338</v>
      </c>
      <c r="R1188" s="8" t="s">
        <v>8339</v>
      </c>
      <c r="S1188" s="12">
        <f t="shared" si="74"/>
        <v>42123.61336805555</v>
      </c>
      <c r="T1188" s="12">
        <f t="shared" si="75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8" t="s">
        <v>8338</v>
      </c>
      <c r="R1189" s="8" t="s">
        <v>8339</v>
      </c>
      <c r="S1189" s="12">
        <f t="shared" si="74"/>
        <v>42109.644942129627</v>
      </c>
      <c r="T1189" s="12">
        <f t="shared" si="75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8" t="s">
        <v>8338</v>
      </c>
      <c r="R1190" s="8" t="s">
        <v>8339</v>
      </c>
      <c r="S1190" s="12">
        <f t="shared" si="74"/>
        <v>42711.450694444444</v>
      </c>
      <c r="T1190" s="12">
        <f t="shared" si="75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8" t="s">
        <v>8338</v>
      </c>
      <c r="R1191" s="8" t="s">
        <v>8339</v>
      </c>
      <c r="S1191" s="12">
        <f t="shared" si="74"/>
        <v>42529.729108796295</v>
      </c>
      <c r="T1191" s="12">
        <f t="shared" si="75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8" t="s">
        <v>8338</v>
      </c>
      <c r="R1192" s="8" t="s">
        <v>8339</v>
      </c>
      <c r="S1192" s="12">
        <f t="shared" si="74"/>
        <v>41852.415798611109</v>
      </c>
      <c r="T1192" s="12">
        <f t="shared" si="75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8" t="s">
        <v>8338</v>
      </c>
      <c r="R1193" s="8" t="s">
        <v>8339</v>
      </c>
      <c r="S1193" s="12">
        <f t="shared" si="74"/>
        <v>42419.353703703702</v>
      </c>
      <c r="T1193" s="12">
        <f t="shared" si="75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8" t="s">
        <v>8338</v>
      </c>
      <c r="R1194" s="8" t="s">
        <v>8339</v>
      </c>
      <c r="S1194" s="12">
        <f t="shared" si="74"/>
        <v>42747.256689814814</v>
      </c>
      <c r="T1194" s="12">
        <f t="shared" si="75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8" t="s">
        <v>8338</v>
      </c>
      <c r="R1195" s="8" t="s">
        <v>8339</v>
      </c>
      <c r="S1195" s="12">
        <f t="shared" si="74"/>
        <v>42409.526076388895</v>
      </c>
      <c r="T1195" s="12">
        <f t="shared" si="75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8" t="s">
        <v>8338</v>
      </c>
      <c r="R1196" s="8" t="s">
        <v>8339</v>
      </c>
      <c r="S1196" s="12">
        <f t="shared" si="74"/>
        <v>42072.238182870366</v>
      </c>
      <c r="T1196" s="12">
        <f t="shared" si="75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8" t="s">
        <v>8338</v>
      </c>
      <c r="R1197" s="8" t="s">
        <v>8339</v>
      </c>
      <c r="S1197" s="12">
        <f t="shared" si="74"/>
        <v>42298.09783564815</v>
      </c>
      <c r="T1197" s="12">
        <f t="shared" si="75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8" t="s">
        <v>8338</v>
      </c>
      <c r="R1198" s="8" t="s">
        <v>8339</v>
      </c>
      <c r="S1198" s="12">
        <f t="shared" si="74"/>
        <v>42326.568738425922</v>
      </c>
      <c r="T1198" s="12">
        <f t="shared" si="75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8" t="s">
        <v>8338</v>
      </c>
      <c r="R1199" s="8" t="s">
        <v>8339</v>
      </c>
      <c r="S1199" s="12">
        <f t="shared" si="74"/>
        <v>42503.41474537037</v>
      </c>
      <c r="T1199" s="12">
        <f t="shared" si="75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8" t="s">
        <v>8338</v>
      </c>
      <c r="R1200" s="8" t="s">
        <v>8339</v>
      </c>
      <c r="S1200" s="12">
        <f t="shared" si="74"/>
        <v>42333.369050925925</v>
      </c>
      <c r="T1200" s="12">
        <f t="shared" si="75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8" t="s">
        <v>8338</v>
      </c>
      <c r="R1201" s="8" t="s">
        <v>8339</v>
      </c>
      <c r="S1201" s="12">
        <f t="shared" si="74"/>
        <v>42161.520833333328</v>
      </c>
      <c r="T1201" s="12">
        <f t="shared" si="75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8" t="s">
        <v>8338</v>
      </c>
      <c r="R1202" s="8" t="s">
        <v>8339</v>
      </c>
      <c r="S1202" s="12">
        <f t="shared" si="74"/>
        <v>42089.227500000001</v>
      </c>
      <c r="T1202" s="12">
        <f t="shared" si="75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8" t="s">
        <v>8338</v>
      </c>
      <c r="R1203" s="8" t="s">
        <v>8339</v>
      </c>
      <c r="S1203" s="12">
        <f t="shared" si="74"/>
        <v>42536.35701388889</v>
      </c>
      <c r="T1203" s="12">
        <f t="shared" si="75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8" t="s">
        <v>8338</v>
      </c>
      <c r="R1204" s="8" t="s">
        <v>8339</v>
      </c>
      <c r="S1204" s="12">
        <f t="shared" si="74"/>
        <v>42152.038819444439</v>
      </c>
      <c r="T1204" s="12">
        <f t="shared" si="75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8" t="s">
        <v>8338</v>
      </c>
      <c r="R1205" s="8" t="s">
        <v>8339</v>
      </c>
      <c r="S1205" s="12">
        <f t="shared" si="74"/>
        <v>42125.364895833336</v>
      </c>
      <c r="T1205" s="12">
        <f t="shared" si="75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8" t="s">
        <v>8338</v>
      </c>
      <c r="R1206" s="8" t="s">
        <v>8339</v>
      </c>
      <c r="S1206" s="12">
        <f t="shared" si="74"/>
        <v>42297.498067129629</v>
      </c>
      <c r="T1206" s="12">
        <f t="shared" si="75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8" t="s">
        <v>8338</v>
      </c>
      <c r="R1207" s="8" t="s">
        <v>8339</v>
      </c>
      <c r="S1207" s="12">
        <f t="shared" si="74"/>
        <v>42138.256377314814</v>
      </c>
      <c r="T1207" s="12">
        <f t="shared" si="75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8" t="s">
        <v>8338</v>
      </c>
      <c r="R1208" s="8" t="s">
        <v>8339</v>
      </c>
      <c r="S1208" s="12">
        <f t="shared" si="74"/>
        <v>42772.526076388895</v>
      </c>
      <c r="T1208" s="12">
        <f t="shared" si="75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8" t="s">
        <v>8338</v>
      </c>
      <c r="R1209" s="8" t="s">
        <v>8339</v>
      </c>
      <c r="S1209" s="12">
        <f t="shared" si="74"/>
        <v>42430.180243055554</v>
      </c>
      <c r="T1209" s="12">
        <f t="shared" si="75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8" t="s">
        <v>8338</v>
      </c>
      <c r="R1210" s="8" t="s">
        <v>8339</v>
      </c>
      <c r="S1210" s="12">
        <f t="shared" si="74"/>
        <v>42423.459074074075</v>
      </c>
      <c r="T1210" s="12">
        <f t="shared" si="75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8" t="s">
        <v>8338</v>
      </c>
      <c r="R1211" s="8" t="s">
        <v>8339</v>
      </c>
      <c r="S1211" s="12">
        <f t="shared" si="74"/>
        <v>42761.596122685187</v>
      </c>
      <c r="T1211" s="12">
        <f t="shared" si="75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8" t="s">
        <v>8338</v>
      </c>
      <c r="R1212" s="8" t="s">
        <v>8339</v>
      </c>
      <c r="S1212" s="12">
        <f t="shared" si="74"/>
        <v>42132.691805555558</v>
      </c>
      <c r="T1212" s="12">
        <f t="shared" si="75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8" t="s">
        <v>8338</v>
      </c>
      <c r="R1213" s="8" t="s">
        <v>8339</v>
      </c>
      <c r="S1213" s="12">
        <f t="shared" si="74"/>
        <v>42515.616446759261</v>
      </c>
      <c r="T1213" s="12">
        <f t="shared" si="75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8" t="s">
        <v>8338</v>
      </c>
      <c r="R1214" s="8" t="s">
        <v>8339</v>
      </c>
      <c r="S1214" s="12">
        <f t="shared" si="74"/>
        <v>42318.700173611112</v>
      </c>
      <c r="T1214" s="12">
        <f t="shared" si="75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8" t="s">
        <v>8338</v>
      </c>
      <c r="R1215" s="8" t="s">
        <v>8339</v>
      </c>
      <c r="S1215" s="12">
        <f t="shared" si="74"/>
        <v>42731.505787037036</v>
      </c>
      <c r="T1215" s="12">
        <f t="shared" si="75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8" t="s">
        <v>8338</v>
      </c>
      <c r="R1216" s="8" t="s">
        <v>8339</v>
      </c>
      <c r="S1216" s="12">
        <f t="shared" si="74"/>
        <v>42104.590335648143</v>
      </c>
      <c r="T1216" s="12">
        <f t="shared" si="75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8" t="s">
        <v>8338</v>
      </c>
      <c r="R1217" s="8" t="s">
        <v>8339</v>
      </c>
      <c r="S1217" s="12">
        <f t="shared" si="74"/>
        <v>41759.673101851848</v>
      </c>
      <c r="T1217" s="12">
        <f t="shared" si="75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8" t="s">
        <v>8338</v>
      </c>
      <c r="R1218" s="8" t="s">
        <v>8339</v>
      </c>
      <c r="S1218" s="12">
        <f t="shared" si="74"/>
        <v>42247.366400462968</v>
      </c>
      <c r="T1218" s="12">
        <f t="shared" si="75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8" t="s">
        <v>8338</v>
      </c>
      <c r="R1219" s="8" t="s">
        <v>8339</v>
      </c>
      <c r="S1219" s="12">
        <f t="shared" ref="S1219:S1282" si="78">(((J1219/60)/60)/24)+DATE(1970,1,1)+(-6/24)</f>
        <v>42535.559490740736</v>
      </c>
      <c r="T1219" s="12">
        <f t="shared" ref="T1219:T1282" si="79">(((I1219/60)/60)/24)+DATE(1970,1,1)+(-6/24)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8" t="s">
        <v>8338</v>
      </c>
      <c r="R1220" s="8" t="s">
        <v>8339</v>
      </c>
      <c r="S1220" s="12">
        <f t="shared" si="78"/>
        <v>42278.412037037036</v>
      </c>
      <c r="T1220" s="12">
        <f t="shared" si="7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8" t="s">
        <v>8338</v>
      </c>
      <c r="R1221" s="8" t="s">
        <v>8339</v>
      </c>
      <c r="S1221" s="12">
        <f t="shared" si="78"/>
        <v>42633.211956018517</v>
      </c>
      <c r="T1221" s="12">
        <f t="shared" si="79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8" t="s">
        <v>8338</v>
      </c>
      <c r="R1222" s="8" t="s">
        <v>8339</v>
      </c>
      <c r="S1222" s="12">
        <f t="shared" si="78"/>
        <v>42211.378611111111</v>
      </c>
      <c r="T1222" s="12">
        <f t="shared" si="7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8" t="s">
        <v>8338</v>
      </c>
      <c r="R1223" s="8" t="s">
        <v>8339</v>
      </c>
      <c r="S1223" s="12">
        <f t="shared" si="78"/>
        <v>42680.22555555556</v>
      </c>
      <c r="T1223" s="12">
        <f t="shared" si="7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8" t="s">
        <v>8338</v>
      </c>
      <c r="R1224" s="8" t="s">
        <v>8339</v>
      </c>
      <c r="S1224" s="12">
        <f t="shared" si="78"/>
        <v>42430.470451388886</v>
      </c>
      <c r="T1224" s="12">
        <f t="shared" si="7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8" t="s">
        <v>8338</v>
      </c>
      <c r="R1225" s="8" t="s">
        <v>8339</v>
      </c>
      <c r="S1225" s="12">
        <f t="shared" si="78"/>
        <v>42653.927187499998</v>
      </c>
      <c r="T1225" s="12">
        <f t="shared" si="7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8" t="s">
        <v>8325</v>
      </c>
      <c r="R1226" s="8" t="s">
        <v>8340</v>
      </c>
      <c r="S1226" s="12">
        <f t="shared" si="78"/>
        <v>41736.299791666665</v>
      </c>
      <c r="T1226" s="12">
        <f t="shared" si="7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8" t="s">
        <v>8325</v>
      </c>
      <c r="R1227" s="8" t="s">
        <v>8340</v>
      </c>
      <c r="S1227" s="12">
        <f t="shared" si="78"/>
        <v>41509.655995370369</v>
      </c>
      <c r="T1227" s="12">
        <f t="shared" si="7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8" t="s">
        <v>8325</v>
      </c>
      <c r="R1228" s="8" t="s">
        <v>8340</v>
      </c>
      <c r="S1228" s="12">
        <f t="shared" si="78"/>
        <v>41715.624780092592</v>
      </c>
      <c r="T1228" s="12">
        <f t="shared" si="7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8" t="s">
        <v>8325</v>
      </c>
      <c r="R1229" s="8" t="s">
        <v>8340</v>
      </c>
      <c r="S1229" s="12">
        <f t="shared" si="78"/>
        <v>41827.669166666667</v>
      </c>
      <c r="T1229" s="12">
        <f t="shared" si="7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8" t="s">
        <v>8325</v>
      </c>
      <c r="R1230" s="8" t="s">
        <v>8340</v>
      </c>
      <c r="S1230" s="12">
        <f t="shared" si="78"/>
        <v>40754.479259259257</v>
      </c>
      <c r="T1230" s="12">
        <f t="shared" si="7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8" t="s">
        <v>8325</v>
      </c>
      <c r="R1231" s="8" t="s">
        <v>8340</v>
      </c>
      <c r="S1231" s="12">
        <f t="shared" si="78"/>
        <v>40985.209803240738</v>
      </c>
      <c r="T1231" s="12">
        <f t="shared" si="7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8" t="s">
        <v>8325</v>
      </c>
      <c r="R1232" s="8" t="s">
        <v>8340</v>
      </c>
      <c r="S1232" s="12">
        <f t="shared" si="78"/>
        <v>40568.722569444442</v>
      </c>
      <c r="T1232" s="12">
        <f t="shared" si="7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8" t="s">
        <v>8325</v>
      </c>
      <c r="R1233" s="8" t="s">
        <v>8340</v>
      </c>
      <c r="S1233" s="12">
        <f t="shared" si="78"/>
        <v>42193.691759259258</v>
      </c>
      <c r="T1233" s="12">
        <f t="shared" si="7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8" t="s">
        <v>8325</v>
      </c>
      <c r="R1234" s="8" t="s">
        <v>8340</v>
      </c>
      <c r="S1234" s="12">
        <f t="shared" si="78"/>
        <v>41506.598032407412</v>
      </c>
      <c r="T1234" s="12">
        <f t="shared" si="79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8" t="s">
        <v>8325</v>
      </c>
      <c r="R1235" s="8" t="s">
        <v>8340</v>
      </c>
      <c r="S1235" s="12">
        <f t="shared" si="78"/>
        <v>40939.698773148149</v>
      </c>
      <c r="T1235" s="12">
        <f t="shared" si="7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8" t="s">
        <v>8325</v>
      </c>
      <c r="R1236" s="8" t="s">
        <v>8340</v>
      </c>
      <c r="S1236" s="12">
        <f t="shared" si="78"/>
        <v>42007.538680555561</v>
      </c>
      <c r="T1236" s="12">
        <f t="shared" si="7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8" t="s">
        <v>8325</v>
      </c>
      <c r="R1237" s="8" t="s">
        <v>8340</v>
      </c>
      <c r="S1237" s="12">
        <f t="shared" si="78"/>
        <v>41582.885405092595</v>
      </c>
      <c r="T1237" s="12">
        <f t="shared" si="7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8" t="s">
        <v>8325</v>
      </c>
      <c r="R1238" s="8" t="s">
        <v>8340</v>
      </c>
      <c r="S1238" s="12">
        <f t="shared" si="78"/>
        <v>41110.430138888885</v>
      </c>
      <c r="T1238" s="12">
        <f t="shared" si="7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8" t="s">
        <v>8325</v>
      </c>
      <c r="R1239" s="8" t="s">
        <v>8340</v>
      </c>
      <c r="S1239" s="12">
        <f t="shared" si="78"/>
        <v>41125.033159722225</v>
      </c>
      <c r="T1239" s="12">
        <f t="shared" si="7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8" t="s">
        <v>8325</v>
      </c>
      <c r="R1240" s="8" t="s">
        <v>8340</v>
      </c>
      <c r="S1240" s="12">
        <f t="shared" si="78"/>
        <v>40731.36037037037</v>
      </c>
      <c r="T1240" s="12">
        <f t="shared" si="7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8" t="s">
        <v>8325</v>
      </c>
      <c r="R1241" s="8" t="s">
        <v>8340</v>
      </c>
      <c r="S1241" s="12">
        <f t="shared" si="78"/>
        <v>40883.712581018517</v>
      </c>
      <c r="T1241" s="12">
        <f t="shared" si="7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8" t="s">
        <v>8325</v>
      </c>
      <c r="R1242" s="8" t="s">
        <v>8340</v>
      </c>
      <c r="S1242" s="12">
        <f t="shared" si="78"/>
        <v>41408.790011574078</v>
      </c>
      <c r="T1242" s="12">
        <f t="shared" si="7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8" t="s">
        <v>8325</v>
      </c>
      <c r="R1243" s="8" t="s">
        <v>8340</v>
      </c>
      <c r="S1243" s="12">
        <f t="shared" si="78"/>
        <v>41923.587731481479</v>
      </c>
      <c r="T1243" s="12">
        <f t="shared" si="7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8" t="s">
        <v>8325</v>
      </c>
      <c r="R1244" s="8" t="s">
        <v>8340</v>
      </c>
      <c r="S1244" s="12">
        <f t="shared" si="78"/>
        <v>40781.915532407409</v>
      </c>
      <c r="T1244" s="12">
        <f t="shared" si="7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8" t="s">
        <v>8325</v>
      </c>
      <c r="R1245" s="8" t="s">
        <v>8340</v>
      </c>
      <c r="S1245" s="12">
        <f t="shared" si="78"/>
        <v>40671.629293981481</v>
      </c>
      <c r="T1245" s="12">
        <f t="shared" si="7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8" t="s">
        <v>8325</v>
      </c>
      <c r="R1246" s="8" t="s">
        <v>8326</v>
      </c>
      <c r="S1246" s="12">
        <f t="shared" si="78"/>
        <v>41355.575497685182</v>
      </c>
      <c r="T1246" s="12">
        <f t="shared" si="7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8" t="s">
        <v>8325</v>
      </c>
      <c r="R1247" s="8" t="s">
        <v>8326</v>
      </c>
      <c r="S1247" s="12">
        <f t="shared" si="78"/>
        <v>41774.349930555552</v>
      </c>
      <c r="T1247" s="12">
        <f t="shared" si="79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8" t="s">
        <v>8325</v>
      </c>
      <c r="R1248" s="8" t="s">
        <v>8326</v>
      </c>
      <c r="S1248" s="12">
        <f t="shared" si="78"/>
        <v>40837.793391203704</v>
      </c>
      <c r="T1248" s="12">
        <f t="shared" si="7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8" t="s">
        <v>8325</v>
      </c>
      <c r="R1249" s="8" t="s">
        <v>8326</v>
      </c>
      <c r="S1249" s="12">
        <f t="shared" si="78"/>
        <v>41370.042303240742</v>
      </c>
      <c r="T1249" s="12">
        <f t="shared" si="7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8" t="s">
        <v>8325</v>
      </c>
      <c r="R1250" s="8" t="s">
        <v>8326</v>
      </c>
      <c r="S1250" s="12">
        <f t="shared" si="78"/>
        <v>41767.406863425924</v>
      </c>
      <c r="T1250" s="12">
        <f t="shared" si="7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8" t="s">
        <v>8325</v>
      </c>
      <c r="R1251" s="8" t="s">
        <v>8326</v>
      </c>
      <c r="S1251" s="12">
        <f t="shared" si="78"/>
        <v>41067.49086805556</v>
      </c>
      <c r="T1251" s="12">
        <f t="shared" si="79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8" t="s">
        <v>8325</v>
      </c>
      <c r="R1252" s="8" t="s">
        <v>8326</v>
      </c>
      <c r="S1252" s="12">
        <f t="shared" si="78"/>
        <v>41843.39271990741</v>
      </c>
      <c r="T1252" s="12">
        <f t="shared" si="7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8" t="s">
        <v>8325</v>
      </c>
      <c r="R1253" s="8" t="s">
        <v>8326</v>
      </c>
      <c r="S1253" s="12">
        <f t="shared" si="78"/>
        <v>40751.564432870371</v>
      </c>
      <c r="T1253" s="12">
        <f t="shared" si="7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8" t="s">
        <v>8325</v>
      </c>
      <c r="R1254" s="8" t="s">
        <v>8326</v>
      </c>
      <c r="S1254" s="12">
        <f t="shared" si="78"/>
        <v>41543.738067129627</v>
      </c>
      <c r="T1254" s="12">
        <f t="shared" si="7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8" t="s">
        <v>8325</v>
      </c>
      <c r="R1255" s="8" t="s">
        <v>8326</v>
      </c>
      <c r="S1255" s="12">
        <f t="shared" si="78"/>
        <v>41855.533645833333</v>
      </c>
      <c r="T1255" s="12">
        <f t="shared" si="7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8" t="s">
        <v>8325</v>
      </c>
      <c r="R1256" s="8" t="s">
        <v>8326</v>
      </c>
      <c r="S1256" s="12">
        <f t="shared" si="78"/>
        <v>40487.371365740742</v>
      </c>
      <c r="T1256" s="12">
        <f t="shared" si="7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8" t="s">
        <v>8325</v>
      </c>
      <c r="R1257" s="8" t="s">
        <v>8326</v>
      </c>
      <c r="S1257" s="12">
        <f t="shared" si="78"/>
        <v>41579.595509259263</v>
      </c>
      <c r="T1257" s="12">
        <f t="shared" si="7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8" t="s">
        <v>8325</v>
      </c>
      <c r="R1258" s="8" t="s">
        <v>8326</v>
      </c>
      <c r="S1258" s="12">
        <f t="shared" si="78"/>
        <v>40921.669340277782</v>
      </c>
      <c r="T1258" s="12">
        <f t="shared" si="79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8" t="s">
        <v>8325</v>
      </c>
      <c r="R1259" s="8" t="s">
        <v>8326</v>
      </c>
      <c r="S1259" s="12">
        <f t="shared" si="78"/>
        <v>40586.835532407407</v>
      </c>
      <c r="T1259" s="12">
        <f t="shared" si="7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8" t="s">
        <v>8325</v>
      </c>
      <c r="R1260" s="8" t="s">
        <v>8326</v>
      </c>
      <c r="S1260" s="12">
        <f t="shared" si="78"/>
        <v>41487.361250000002</v>
      </c>
      <c r="T1260" s="12">
        <f t="shared" si="7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8" t="s">
        <v>8325</v>
      </c>
      <c r="R1261" s="8" t="s">
        <v>8326</v>
      </c>
      <c r="S1261" s="12">
        <f t="shared" si="78"/>
        <v>41766.720648148148</v>
      </c>
      <c r="T1261" s="12">
        <f t="shared" si="7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8" t="s">
        <v>8325</v>
      </c>
      <c r="R1262" s="8" t="s">
        <v>8326</v>
      </c>
      <c r="S1262" s="12">
        <f t="shared" si="78"/>
        <v>41666.592824074076</v>
      </c>
      <c r="T1262" s="12">
        <f t="shared" si="7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8" t="s">
        <v>8325</v>
      </c>
      <c r="R1263" s="8" t="s">
        <v>8326</v>
      </c>
      <c r="S1263" s="12">
        <f t="shared" si="78"/>
        <v>41638.092905092592</v>
      </c>
      <c r="T1263" s="12">
        <f t="shared" si="7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8" t="s">
        <v>8325</v>
      </c>
      <c r="R1264" s="8" t="s">
        <v>8326</v>
      </c>
      <c r="S1264" s="12">
        <f t="shared" si="78"/>
        <v>41656.512638888889</v>
      </c>
      <c r="T1264" s="12">
        <f t="shared" si="7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8" t="s">
        <v>8325</v>
      </c>
      <c r="R1265" s="8" t="s">
        <v>8326</v>
      </c>
      <c r="S1265" s="12">
        <f t="shared" si="78"/>
        <v>41691.834143518521</v>
      </c>
      <c r="T1265" s="12">
        <f t="shared" si="7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8" t="s">
        <v>8325</v>
      </c>
      <c r="R1266" s="8" t="s">
        <v>8326</v>
      </c>
      <c r="S1266" s="12">
        <f t="shared" si="78"/>
        <v>41547.412997685184</v>
      </c>
      <c r="T1266" s="12">
        <f t="shared" si="7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8" t="s">
        <v>8325</v>
      </c>
      <c r="R1267" s="8" t="s">
        <v>8326</v>
      </c>
      <c r="S1267" s="12">
        <f t="shared" si="78"/>
        <v>40465.405266203699</v>
      </c>
      <c r="T1267" s="12">
        <f t="shared" si="7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8" t="s">
        <v>8325</v>
      </c>
      <c r="R1268" s="8" t="s">
        <v>8326</v>
      </c>
      <c r="S1268" s="12">
        <f t="shared" si="78"/>
        <v>41620.62667824074</v>
      </c>
      <c r="T1268" s="12">
        <f t="shared" si="7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8" t="s">
        <v>8325</v>
      </c>
      <c r="R1269" s="8" t="s">
        <v>8326</v>
      </c>
      <c r="S1269" s="12">
        <f t="shared" si="78"/>
        <v>41449.335162037038</v>
      </c>
      <c r="T1269" s="12">
        <f t="shared" si="7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8" t="s">
        <v>8325</v>
      </c>
      <c r="R1270" s="8" t="s">
        <v>8326</v>
      </c>
      <c r="S1270" s="12">
        <f t="shared" si="78"/>
        <v>41507.595451388886</v>
      </c>
      <c r="T1270" s="12">
        <f t="shared" si="7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8" t="s">
        <v>8325</v>
      </c>
      <c r="R1271" s="8" t="s">
        <v>8326</v>
      </c>
      <c r="S1271" s="12">
        <f t="shared" si="78"/>
        <v>42445.573055555549</v>
      </c>
      <c r="T1271" s="12">
        <f t="shared" si="7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8" t="s">
        <v>8325</v>
      </c>
      <c r="R1272" s="8" t="s">
        <v>8326</v>
      </c>
      <c r="S1272" s="12">
        <f t="shared" si="78"/>
        <v>40933.606967592597</v>
      </c>
      <c r="T1272" s="12">
        <f t="shared" si="7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8" t="s">
        <v>8325</v>
      </c>
      <c r="R1273" s="8" t="s">
        <v>8326</v>
      </c>
      <c r="S1273" s="12">
        <f t="shared" si="78"/>
        <v>41561.433553240742</v>
      </c>
      <c r="T1273" s="12">
        <f t="shared" si="7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8" t="s">
        <v>8325</v>
      </c>
      <c r="R1274" s="8" t="s">
        <v>8326</v>
      </c>
      <c r="S1274" s="12">
        <f t="shared" si="78"/>
        <v>40274.495127314818</v>
      </c>
      <c r="T1274" s="12">
        <f t="shared" si="7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8" t="s">
        <v>8325</v>
      </c>
      <c r="R1275" s="8" t="s">
        <v>8326</v>
      </c>
      <c r="S1275" s="12">
        <f t="shared" si="78"/>
        <v>41852.480219907404</v>
      </c>
      <c r="T1275" s="12">
        <f t="shared" si="7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8" t="s">
        <v>8325</v>
      </c>
      <c r="R1276" s="8" t="s">
        <v>8326</v>
      </c>
      <c r="S1276" s="12">
        <f t="shared" si="78"/>
        <v>41116.440104166664</v>
      </c>
      <c r="T1276" s="12">
        <f t="shared" si="7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8" t="s">
        <v>8325</v>
      </c>
      <c r="R1277" s="8" t="s">
        <v>8326</v>
      </c>
      <c r="S1277" s="12">
        <f t="shared" si="78"/>
        <v>41458.617905092593</v>
      </c>
      <c r="T1277" s="12">
        <f t="shared" si="7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8" t="s">
        <v>8325</v>
      </c>
      <c r="R1278" s="8" t="s">
        <v>8326</v>
      </c>
      <c r="S1278" s="12">
        <f t="shared" si="78"/>
        <v>40007.454247685186</v>
      </c>
      <c r="T1278" s="12">
        <f t="shared" si="7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8" t="s">
        <v>8325</v>
      </c>
      <c r="R1279" s="8" t="s">
        <v>8326</v>
      </c>
      <c r="S1279" s="12">
        <f t="shared" si="78"/>
        <v>41121.311886574076</v>
      </c>
      <c r="T1279" s="12">
        <f t="shared" si="7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8" t="s">
        <v>8325</v>
      </c>
      <c r="R1280" s="8" t="s">
        <v>8326</v>
      </c>
      <c r="S1280" s="12">
        <f t="shared" si="78"/>
        <v>41786.305162037039</v>
      </c>
      <c r="T1280" s="12">
        <f t="shared" si="7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8" t="s">
        <v>8325</v>
      </c>
      <c r="R1281" s="8" t="s">
        <v>8326</v>
      </c>
      <c r="S1281" s="12">
        <f t="shared" si="78"/>
        <v>41681.849189814813</v>
      </c>
      <c r="T1281" s="12">
        <f t="shared" si="7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8" t="s">
        <v>8325</v>
      </c>
      <c r="R1282" s="8" t="s">
        <v>8326</v>
      </c>
      <c r="S1282" s="12">
        <f t="shared" si="78"/>
        <v>40513.507569444446</v>
      </c>
      <c r="T1282" s="12">
        <f t="shared" si="7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8" t="s">
        <v>8325</v>
      </c>
      <c r="R1283" s="8" t="s">
        <v>8326</v>
      </c>
      <c r="S1283" s="12">
        <f t="shared" ref="S1283:S1346" si="82">(((J1283/60)/60)/24)+DATE(1970,1,1)+(-6/24)</f>
        <v>41463.493472222224</v>
      </c>
      <c r="T1283" s="12">
        <f t="shared" ref="T1283:T1346" si="83">(((I1283/60)/60)/24)+DATE(1970,1,1)+(-6/24)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8" t="s">
        <v>8325</v>
      </c>
      <c r="R1284" s="8" t="s">
        <v>8326</v>
      </c>
      <c r="S1284" s="12">
        <f t="shared" si="82"/>
        <v>41586.225173611114</v>
      </c>
      <c r="T1284" s="12">
        <f t="shared" si="83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8" t="s">
        <v>8325</v>
      </c>
      <c r="R1285" s="8" t="s">
        <v>8326</v>
      </c>
      <c r="S1285" s="12">
        <f t="shared" si="82"/>
        <v>41320.467465277776</v>
      </c>
      <c r="T1285" s="12">
        <f t="shared" si="83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8" t="s">
        <v>8317</v>
      </c>
      <c r="R1286" s="8" t="s">
        <v>8318</v>
      </c>
      <c r="S1286" s="12">
        <f t="shared" si="82"/>
        <v>42711.98474537037</v>
      </c>
      <c r="T1286" s="12">
        <f t="shared" si="83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8" t="s">
        <v>8317</v>
      </c>
      <c r="R1287" s="8" t="s">
        <v>8318</v>
      </c>
      <c r="S1287" s="12">
        <f t="shared" si="82"/>
        <v>42160.333043981482</v>
      </c>
      <c r="T1287" s="12">
        <f t="shared" si="83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8" t="s">
        <v>8317</v>
      </c>
      <c r="R1288" s="8" t="s">
        <v>8318</v>
      </c>
      <c r="S1288" s="12">
        <f t="shared" si="82"/>
        <v>42039.134571759263</v>
      </c>
      <c r="T1288" s="12">
        <f t="shared" si="83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8" t="s">
        <v>8317</v>
      </c>
      <c r="R1289" s="8" t="s">
        <v>8318</v>
      </c>
      <c r="S1289" s="12">
        <f t="shared" si="82"/>
        <v>42107.371018518519</v>
      </c>
      <c r="T1289" s="12">
        <f t="shared" si="83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8" t="s">
        <v>8317</v>
      </c>
      <c r="R1290" s="8" t="s">
        <v>8318</v>
      </c>
      <c r="S1290" s="12">
        <f t="shared" si="82"/>
        <v>42560.904664351852</v>
      </c>
      <c r="T1290" s="12">
        <f t="shared" si="83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8" t="s">
        <v>8317</v>
      </c>
      <c r="R1291" s="8" t="s">
        <v>8318</v>
      </c>
      <c r="S1291" s="12">
        <f t="shared" si="82"/>
        <v>42708.884780092587</v>
      </c>
      <c r="T1291" s="12">
        <f t="shared" si="83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8" t="s">
        <v>8317</v>
      </c>
      <c r="R1292" s="8" t="s">
        <v>8318</v>
      </c>
      <c r="S1292" s="12">
        <f t="shared" si="82"/>
        <v>42086.364942129629</v>
      </c>
      <c r="T1292" s="12">
        <f t="shared" si="83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8" t="s">
        <v>8317</v>
      </c>
      <c r="R1293" s="8" t="s">
        <v>8318</v>
      </c>
      <c r="S1293" s="12">
        <f t="shared" si="82"/>
        <v>42064.402673611112</v>
      </c>
      <c r="T1293" s="12">
        <f t="shared" si="83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8" t="s">
        <v>8317</v>
      </c>
      <c r="R1294" s="8" t="s">
        <v>8318</v>
      </c>
      <c r="S1294" s="12">
        <f t="shared" si="82"/>
        <v>42256.514212962968</v>
      </c>
      <c r="T1294" s="12">
        <f t="shared" si="83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8" t="s">
        <v>8317</v>
      </c>
      <c r="R1295" s="8" t="s">
        <v>8318</v>
      </c>
      <c r="S1295" s="12">
        <f t="shared" si="82"/>
        <v>42292.451053240744</v>
      </c>
      <c r="T1295" s="12">
        <f t="shared" si="83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8" t="s">
        <v>8317</v>
      </c>
      <c r="R1296" s="8" t="s">
        <v>8318</v>
      </c>
      <c r="S1296" s="12">
        <f t="shared" si="82"/>
        <v>42278.203668981485</v>
      </c>
      <c r="T1296" s="12">
        <f t="shared" si="83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8" t="s">
        <v>8317</v>
      </c>
      <c r="R1297" s="8" t="s">
        <v>8318</v>
      </c>
      <c r="S1297" s="12">
        <f t="shared" si="82"/>
        <v>42184.322881944448</v>
      </c>
      <c r="T1297" s="12">
        <f t="shared" si="83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8" t="s">
        <v>8317</v>
      </c>
      <c r="R1298" s="8" t="s">
        <v>8318</v>
      </c>
      <c r="S1298" s="12">
        <f t="shared" si="82"/>
        <v>42422.800613425927</v>
      </c>
      <c r="T1298" s="12">
        <f t="shared" si="83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8" t="s">
        <v>8317</v>
      </c>
      <c r="R1299" s="8" t="s">
        <v>8318</v>
      </c>
      <c r="S1299" s="12">
        <f t="shared" si="82"/>
        <v>42461.497199074074</v>
      </c>
      <c r="T1299" s="12">
        <f t="shared" si="83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8" t="s">
        <v>8317</v>
      </c>
      <c r="R1300" s="8" t="s">
        <v>8318</v>
      </c>
      <c r="S1300" s="12">
        <f t="shared" si="82"/>
        <v>42458.430925925932</v>
      </c>
      <c r="T1300" s="12">
        <f t="shared" si="83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8" t="s">
        <v>8317</v>
      </c>
      <c r="R1301" s="8" t="s">
        <v>8318</v>
      </c>
      <c r="S1301" s="12">
        <f t="shared" si="82"/>
        <v>42169.564340277779</v>
      </c>
      <c r="T1301" s="12">
        <f t="shared" si="83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8" t="s">
        <v>8317</v>
      </c>
      <c r="R1302" s="8" t="s">
        <v>8318</v>
      </c>
      <c r="S1302" s="12">
        <f t="shared" si="82"/>
        <v>42483.425208333334</v>
      </c>
      <c r="T1302" s="12">
        <f t="shared" si="83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8" t="s">
        <v>8317</v>
      </c>
      <c r="R1303" s="8" t="s">
        <v>8318</v>
      </c>
      <c r="S1303" s="12">
        <f t="shared" si="82"/>
        <v>42195.499745370369</v>
      </c>
      <c r="T1303" s="12">
        <f t="shared" si="83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8" t="s">
        <v>8317</v>
      </c>
      <c r="R1304" s="8" t="s">
        <v>8318</v>
      </c>
      <c r="S1304" s="12">
        <f t="shared" si="82"/>
        <v>42674.807997685188</v>
      </c>
      <c r="T1304" s="12">
        <f t="shared" si="83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8" t="s">
        <v>8317</v>
      </c>
      <c r="R1305" s="8" t="s">
        <v>8318</v>
      </c>
      <c r="S1305" s="12">
        <f t="shared" si="82"/>
        <v>42566.191203703704</v>
      </c>
      <c r="T1305" s="12">
        <f t="shared" si="83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8" t="s">
        <v>8319</v>
      </c>
      <c r="R1306" s="8" t="s">
        <v>8321</v>
      </c>
      <c r="S1306" s="12">
        <f t="shared" si="82"/>
        <v>42746.944502314815</v>
      </c>
      <c r="T1306" s="12">
        <f t="shared" si="83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8" t="s">
        <v>8319</v>
      </c>
      <c r="R1307" s="8" t="s">
        <v>8321</v>
      </c>
      <c r="S1307" s="12">
        <f t="shared" si="82"/>
        <v>42543.415601851855</v>
      </c>
      <c r="T1307" s="12">
        <f t="shared" si="83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8" t="s">
        <v>8319</v>
      </c>
      <c r="R1308" s="8" t="s">
        <v>8321</v>
      </c>
      <c r="S1308" s="12">
        <f t="shared" si="82"/>
        <v>41947.207569444443</v>
      </c>
      <c r="T1308" s="12">
        <f t="shared" si="83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8" t="s">
        <v>8319</v>
      </c>
      <c r="R1309" s="8" t="s">
        <v>8321</v>
      </c>
      <c r="S1309" s="12">
        <f t="shared" si="82"/>
        <v>42387.253229166665</v>
      </c>
      <c r="T1309" s="12">
        <f t="shared" si="83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8" t="s">
        <v>8319</v>
      </c>
      <c r="R1310" s="8" t="s">
        <v>8321</v>
      </c>
      <c r="S1310" s="12">
        <f t="shared" si="82"/>
        <v>42611.363564814819</v>
      </c>
      <c r="T1310" s="12">
        <f t="shared" si="83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8" t="s">
        <v>8319</v>
      </c>
      <c r="R1311" s="8" t="s">
        <v>8321</v>
      </c>
      <c r="S1311" s="12">
        <f t="shared" si="82"/>
        <v>42257.632731481484</v>
      </c>
      <c r="T1311" s="12">
        <f t="shared" si="83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8" t="s">
        <v>8319</v>
      </c>
      <c r="R1312" s="8" t="s">
        <v>8321</v>
      </c>
      <c r="S1312" s="12">
        <f t="shared" si="82"/>
        <v>42556.417245370365</v>
      </c>
      <c r="T1312" s="12">
        <f t="shared" si="83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8" t="s">
        <v>8319</v>
      </c>
      <c r="R1313" s="8" t="s">
        <v>8321</v>
      </c>
      <c r="S1313" s="12">
        <f t="shared" si="82"/>
        <v>42669.552303240736</v>
      </c>
      <c r="T1313" s="12">
        <f t="shared" si="83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8" t="s">
        <v>8319</v>
      </c>
      <c r="R1314" s="8" t="s">
        <v>8321</v>
      </c>
      <c r="S1314" s="12">
        <f t="shared" si="82"/>
        <v>42082.452800925923</v>
      </c>
      <c r="T1314" s="12">
        <f t="shared" si="83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8" t="s">
        <v>8319</v>
      </c>
      <c r="R1315" s="8" t="s">
        <v>8321</v>
      </c>
      <c r="S1315" s="12">
        <f t="shared" si="82"/>
        <v>42402.459652777776</v>
      </c>
      <c r="T1315" s="12">
        <f t="shared" si="83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8" t="s">
        <v>8319</v>
      </c>
      <c r="R1316" s="8" t="s">
        <v>8321</v>
      </c>
      <c r="S1316" s="12">
        <f t="shared" si="82"/>
        <v>42604.419675925921</v>
      </c>
      <c r="T1316" s="12">
        <f t="shared" si="83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8" t="s">
        <v>8319</v>
      </c>
      <c r="R1317" s="8" t="s">
        <v>8321</v>
      </c>
      <c r="S1317" s="12">
        <f t="shared" si="82"/>
        <v>42278.248240740737</v>
      </c>
      <c r="T1317" s="12">
        <f t="shared" si="83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8" t="s">
        <v>8319</v>
      </c>
      <c r="R1318" s="8" t="s">
        <v>8321</v>
      </c>
      <c r="S1318" s="12">
        <f t="shared" si="82"/>
        <v>42393.711909722217</v>
      </c>
      <c r="T1318" s="12">
        <f t="shared" si="83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8" t="s">
        <v>8319</v>
      </c>
      <c r="R1319" s="8" t="s">
        <v>8321</v>
      </c>
      <c r="S1319" s="12">
        <f t="shared" si="82"/>
        <v>42519.985486111109</v>
      </c>
      <c r="T1319" s="12">
        <f t="shared" si="83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8" t="s">
        <v>8319</v>
      </c>
      <c r="R1320" s="8" t="s">
        <v>8321</v>
      </c>
      <c r="S1320" s="12">
        <f t="shared" si="82"/>
        <v>41984.793657407412</v>
      </c>
      <c r="T1320" s="12">
        <f t="shared" si="83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8" t="s">
        <v>8319</v>
      </c>
      <c r="R1321" s="8" t="s">
        <v>8321</v>
      </c>
      <c r="S1321" s="12">
        <f t="shared" si="82"/>
        <v>41816.562094907407</v>
      </c>
      <c r="T1321" s="12">
        <f t="shared" si="83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8" t="s">
        <v>8319</v>
      </c>
      <c r="R1322" s="8" t="s">
        <v>8321</v>
      </c>
      <c r="S1322" s="12">
        <f t="shared" si="82"/>
        <v>42705.440347222218</v>
      </c>
      <c r="T1322" s="12">
        <f t="shared" si="83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8" t="s">
        <v>8319</v>
      </c>
      <c r="R1323" s="8" t="s">
        <v>8321</v>
      </c>
      <c r="S1323" s="12">
        <f t="shared" si="82"/>
        <v>42697.49927083333</v>
      </c>
      <c r="T1323" s="12">
        <f t="shared" si="83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8" t="s">
        <v>8319</v>
      </c>
      <c r="R1324" s="8" t="s">
        <v>8321</v>
      </c>
      <c r="S1324" s="12">
        <f t="shared" si="82"/>
        <v>42115.406539351854</v>
      </c>
      <c r="T1324" s="12">
        <f t="shared" si="83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8" t="s">
        <v>8319</v>
      </c>
      <c r="R1325" s="8" t="s">
        <v>8321</v>
      </c>
      <c r="S1325" s="12">
        <f t="shared" si="82"/>
        <v>42451.448449074072</v>
      </c>
      <c r="T1325" s="12">
        <f t="shared" si="83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8" t="s">
        <v>8319</v>
      </c>
      <c r="R1326" s="8" t="s">
        <v>8321</v>
      </c>
      <c r="S1326" s="12">
        <f t="shared" si="82"/>
        <v>42626.383703703701</v>
      </c>
      <c r="T1326" s="12">
        <f t="shared" si="83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8" t="s">
        <v>8319</v>
      </c>
      <c r="R1327" s="8" t="s">
        <v>8321</v>
      </c>
      <c r="S1327" s="12">
        <f t="shared" si="82"/>
        <v>42703.836053240739</v>
      </c>
      <c r="T1327" s="12">
        <f t="shared" si="83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8" t="s">
        <v>8319</v>
      </c>
      <c r="R1328" s="8" t="s">
        <v>8321</v>
      </c>
      <c r="S1328" s="12">
        <f t="shared" si="82"/>
        <v>41974.541990740734</v>
      </c>
      <c r="T1328" s="12">
        <f t="shared" si="83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8" t="s">
        <v>8319</v>
      </c>
      <c r="R1329" s="8" t="s">
        <v>8321</v>
      </c>
      <c r="S1329" s="12">
        <f t="shared" si="82"/>
        <v>42123.428645833337</v>
      </c>
      <c r="T1329" s="12">
        <f t="shared" si="83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8" t="s">
        <v>8319</v>
      </c>
      <c r="R1330" s="8" t="s">
        <v>8321</v>
      </c>
      <c r="S1330" s="12">
        <f t="shared" si="82"/>
        <v>42612.392754629633</v>
      </c>
      <c r="T1330" s="12">
        <f t="shared" si="83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8" t="s">
        <v>8319</v>
      </c>
      <c r="R1331" s="8" t="s">
        <v>8321</v>
      </c>
      <c r="S1331" s="12">
        <f t="shared" si="82"/>
        <v>41934.971585648149</v>
      </c>
      <c r="T1331" s="12">
        <f t="shared" si="83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8" t="s">
        <v>8319</v>
      </c>
      <c r="R1332" s="8" t="s">
        <v>8321</v>
      </c>
      <c r="S1332" s="12">
        <f t="shared" si="82"/>
        <v>42522.026724537034</v>
      </c>
      <c r="T1332" s="12">
        <f t="shared" si="83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8" t="s">
        <v>8319</v>
      </c>
      <c r="R1333" s="8" t="s">
        <v>8321</v>
      </c>
      <c r="S1333" s="12">
        <f t="shared" si="82"/>
        <v>42569.25409722222</v>
      </c>
      <c r="T1333" s="12">
        <f t="shared" si="83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8" t="s">
        <v>8319</v>
      </c>
      <c r="R1334" s="8" t="s">
        <v>8321</v>
      </c>
      <c r="S1334" s="12">
        <f t="shared" si="82"/>
        <v>42731.810277777782</v>
      </c>
      <c r="T1334" s="12">
        <f t="shared" si="83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8" t="s">
        <v>8319</v>
      </c>
      <c r="R1335" s="8" t="s">
        <v>8321</v>
      </c>
      <c r="S1335" s="12">
        <f t="shared" si="82"/>
        <v>41805.856770833336</v>
      </c>
      <c r="T1335" s="12">
        <f t="shared" si="83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8" t="s">
        <v>8319</v>
      </c>
      <c r="R1336" s="8" t="s">
        <v>8321</v>
      </c>
      <c r="S1336" s="12">
        <f t="shared" si="82"/>
        <v>42410.524155092593</v>
      </c>
      <c r="T1336" s="12">
        <f t="shared" si="83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8" t="s">
        <v>8319</v>
      </c>
      <c r="R1337" s="8" t="s">
        <v>8321</v>
      </c>
      <c r="S1337" s="12">
        <f t="shared" si="82"/>
        <v>42313.686365740738</v>
      </c>
      <c r="T1337" s="12">
        <f t="shared" si="83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8" t="s">
        <v>8319</v>
      </c>
      <c r="R1338" s="8" t="s">
        <v>8321</v>
      </c>
      <c r="S1338" s="12">
        <f t="shared" si="82"/>
        <v>41955.613750000004</v>
      </c>
      <c r="T1338" s="12">
        <f t="shared" si="83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8" t="s">
        <v>8319</v>
      </c>
      <c r="R1339" s="8" t="s">
        <v>8321</v>
      </c>
      <c r="S1339" s="12">
        <f t="shared" si="82"/>
        <v>42767.327303240745</v>
      </c>
      <c r="T1339" s="12">
        <f t="shared" si="83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8" t="s">
        <v>8319</v>
      </c>
      <c r="R1340" s="8" t="s">
        <v>8321</v>
      </c>
      <c r="S1340" s="12">
        <f t="shared" si="82"/>
        <v>42188.553622685184</v>
      </c>
      <c r="T1340" s="12">
        <f t="shared" si="83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8" t="s">
        <v>8319</v>
      </c>
      <c r="R1341" s="8" t="s">
        <v>8321</v>
      </c>
      <c r="S1341" s="12">
        <f t="shared" si="82"/>
        <v>41936.397164351853</v>
      </c>
      <c r="T1341" s="12">
        <f t="shared" si="83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8" t="s">
        <v>8319</v>
      </c>
      <c r="R1342" s="8" t="s">
        <v>8321</v>
      </c>
      <c r="S1342" s="12">
        <f t="shared" si="82"/>
        <v>41836.345520833333</v>
      </c>
      <c r="T1342" s="12">
        <f t="shared" si="83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8" t="s">
        <v>8319</v>
      </c>
      <c r="R1343" s="8" t="s">
        <v>8321</v>
      </c>
      <c r="S1343" s="12">
        <f t="shared" si="82"/>
        <v>42612.374039351853</v>
      </c>
      <c r="T1343" s="12">
        <f t="shared" si="83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8" t="s">
        <v>8319</v>
      </c>
      <c r="R1344" s="8" t="s">
        <v>8321</v>
      </c>
      <c r="S1344" s="12">
        <f t="shared" si="82"/>
        <v>42172.566423611104</v>
      </c>
      <c r="T1344" s="12">
        <f t="shared" si="83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8" t="s">
        <v>8319</v>
      </c>
      <c r="R1345" s="8" t="s">
        <v>8321</v>
      </c>
      <c r="S1345" s="12">
        <f t="shared" si="82"/>
        <v>42542.276423611111</v>
      </c>
      <c r="T1345" s="12">
        <f t="shared" si="83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8" t="s">
        <v>8322</v>
      </c>
      <c r="R1346" s="8" t="s">
        <v>8323</v>
      </c>
      <c r="S1346" s="12">
        <f t="shared" si="82"/>
        <v>42522.539803240739</v>
      </c>
      <c r="T1346" s="12">
        <f t="shared" si="83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8" t="s">
        <v>8322</v>
      </c>
      <c r="R1347" s="8" t="s">
        <v>8323</v>
      </c>
      <c r="S1347" s="12">
        <f t="shared" ref="S1347:S1410" si="86">(((J1347/60)/60)/24)+DATE(1970,1,1)+(-6/24)</f>
        <v>41799.564340277779</v>
      </c>
      <c r="T1347" s="12">
        <f t="shared" ref="T1347:T1410" si="87"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8" t="s">
        <v>8322</v>
      </c>
      <c r="R1348" s="8" t="s">
        <v>8323</v>
      </c>
      <c r="S1348" s="12">
        <f t="shared" si="86"/>
        <v>41421.825821759259</v>
      </c>
      <c r="T1348" s="12">
        <f t="shared" si="87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8" t="s">
        <v>8322</v>
      </c>
      <c r="R1349" s="8" t="s">
        <v>8323</v>
      </c>
      <c r="S1349" s="12">
        <f t="shared" si="86"/>
        <v>42040.388020833328</v>
      </c>
      <c r="T1349" s="12">
        <f t="shared" si="87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8" t="s">
        <v>8322</v>
      </c>
      <c r="R1350" s="8" t="s">
        <v>8323</v>
      </c>
      <c r="S1350" s="12">
        <f t="shared" si="86"/>
        <v>41963.256168981476</v>
      </c>
      <c r="T1350" s="12">
        <f t="shared" si="87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8" t="s">
        <v>8322</v>
      </c>
      <c r="R1351" s="8" t="s">
        <v>8323</v>
      </c>
      <c r="S1351" s="12">
        <f t="shared" si="86"/>
        <v>42317.08258101852</v>
      </c>
      <c r="T1351" s="12">
        <f t="shared" si="87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8" t="s">
        <v>8322</v>
      </c>
      <c r="R1352" s="8" t="s">
        <v>8323</v>
      </c>
      <c r="S1352" s="12">
        <f t="shared" si="86"/>
        <v>42333.763124999998</v>
      </c>
      <c r="T1352" s="12">
        <f t="shared" si="87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8" t="s">
        <v>8322</v>
      </c>
      <c r="R1353" s="8" t="s">
        <v>8323</v>
      </c>
      <c r="S1353" s="12">
        <f t="shared" si="86"/>
        <v>42382.49009259259</v>
      </c>
      <c r="T1353" s="12">
        <f t="shared" si="87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8" t="s">
        <v>8322</v>
      </c>
      <c r="R1354" s="8" t="s">
        <v>8323</v>
      </c>
      <c r="S1354" s="12">
        <f t="shared" si="86"/>
        <v>42200.328310185185</v>
      </c>
      <c r="T1354" s="12">
        <f t="shared" si="87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8" t="s">
        <v>8322</v>
      </c>
      <c r="R1355" s="8" t="s">
        <v>8323</v>
      </c>
      <c r="S1355" s="12">
        <f t="shared" si="86"/>
        <v>41308.86791666667</v>
      </c>
      <c r="T1355" s="12">
        <f t="shared" si="87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8" t="s">
        <v>8322</v>
      </c>
      <c r="R1356" s="8" t="s">
        <v>8323</v>
      </c>
      <c r="S1356" s="12">
        <f t="shared" si="86"/>
        <v>42502.557627314818</v>
      </c>
      <c r="T1356" s="12">
        <f t="shared" si="87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8" t="s">
        <v>8322</v>
      </c>
      <c r="R1357" s="8" t="s">
        <v>8323</v>
      </c>
      <c r="S1357" s="12">
        <f t="shared" si="86"/>
        <v>41213.004687499997</v>
      </c>
      <c r="T1357" s="12">
        <f t="shared" si="87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8" t="s">
        <v>8322</v>
      </c>
      <c r="R1358" s="8" t="s">
        <v>8323</v>
      </c>
      <c r="S1358" s="12">
        <f t="shared" si="86"/>
        <v>41429.788888888892</v>
      </c>
      <c r="T1358" s="12">
        <f t="shared" si="87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8" t="s">
        <v>8322</v>
      </c>
      <c r="R1359" s="8" t="s">
        <v>8323</v>
      </c>
      <c r="S1359" s="12">
        <f t="shared" si="86"/>
        <v>41304.712233796294</v>
      </c>
      <c r="T1359" s="12">
        <f t="shared" si="87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8" t="s">
        <v>8322</v>
      </c>
      <c r="R1360" s="8" t="s">
        <v>8323</v>
      </c>
      <c r="S1360" s="12">
        <f t="shared" si="86"/>
        <v>40689.320868055554</v>
      </c>
      <c r="T1360" s="12">
        <f t="shared" si="87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8" t="s">
        <v>8322</v>
      </c>
      <c r="R1361" s="8" t="s">
        <v>8323</v>
      </c>
      <c r="S1361" s="12">
        <f t="shared" si="86"/>
        <v>40668.564699074072</v>
      </c>
      <c r="T1361" s="12">
        <f t="shared" si="87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8" t="s">
        <v>8322</v>
      </c>
      <c r="R1362" s="8" t="s">
        <v>8323</v>
      </c>
      <c r="S1362" s="12">
        <f t="shared" si="86"/>
        <v>41095.650694444441</v>
      </c>
      <c r="T1362" s="12">
        <f t="shared" si="87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8" t="s">
        <v>8322</v>
      </c>
      <c r="R1363" s="8" t="s">
        <v>8323</v>
      </c>
      <c r="S1363" s="12">
        <f t="shared" si="86"/>
        <v>41781.467268518521</v>
      </c>
      <c r="T1363" s="12">
        <f t="shared" si="87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8" t="s">
        <v>8322</v>
      </c>
      <c r="R1364" s="8" t="s">
        <v>8323</v>
      </c>
      <c r="S1364" s="12">
        <f t="shared" si="86"/>
        <v>41464.684386574074</v>
      </c>
      <c r="T1364" s="12">
        <f t="shared" si="87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8" t="s">
        <v>8322</v>
      </c>
      <c r="R1365" s="8" t="s">
        <v>8323</v>
      </c>
      <c r="S1365" s="12">
        <f t="shared" si="86"/>
        <v>42396.5940625</v>
      </c>
      <c r="T1365" s="12">
        <f t="shared" si="87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8" t="s">
        <v>8325</v>
      </c>
      <c r="R1366" s="8" t="s">
        <v>8326</v>
      </c>
      <c r="S1366" s="12">
        <f t="shared" si="86"/>
        <v>41951.445671296293</v>
      </c>
      <c r="T1366" s="12">
        <f t="shared" si="87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8" t="s">
        <v>8325</v>
      </c>
      <c r="R1367" s="8" t="s">
        <v>8326</v>
      </c>
      <c r="S1367" s="12">
        <f t="shared" si="86"/>
        <v>42049.483240740738</v>
      </c>
      <c r="T1367" s="12">
        <f t="shared" si="87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8" t="s">
        <v>8325</v>
      </c>
      <c r="R1368" s="8" t="s">
        <v>8326</v>
      </c>
      <c r="S1368" s="12">
        <f t="shared" si="86"/>
        <v>41924.746099537035</v>
      </c>
      <c r="T1368" s="12">
        <f t="shared" si="87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8" t="s">
        <v>8325</v>
      </c>
      <c r="R1369" s="8" t="s">
        <v>8326</v>
      </c>
      <c r="S1369" s="12">
        <f t="shared" si="86"/>
        <v>42291.752893518518</v>
      </c>
      <c r="T1369" s="12">
        <f t="shared" si="87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8" t="s">
        <v>8325</v>
      </c>
      <c r="R1370" s="8" t="s">
        <v>8326</v>
      </c>
      <c r="S1370" s="12">
        <f t="shared" si="86"/>
        <v>42145.940902777773</v>
      </c>
      <c r="T1370" s="12">
        <f t="shared" si="87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8" t="s">
        <v>8325</v>
      </c>
      <c r="R1371" s="8" t="s">
        <v>8326</v>
      </c>
      <c r="S1371" s="12">
        <f t="shared" si="86"/>
        <v>41710.344282407408</v>
      </c>
      <c r="T1371" s="12">
        <f t="shared" si="87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8" t="s">
        <v>8325</v>
      </c>
      <c r="R1372" s="8" t="s">
        <v>8326</v>
      </c>
      <c r="S1372" s="12">
        <f t="shared" si="86"/>
        <v>41547.75335648148</v>
      </c>
      <c r="T1372" s="12">
        <f t="shared" si="87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8" t="s">
        <v>8325</v>
      </c>
      <c r="R1373" s="8" t="s">
        <v>8326</v>
      </c>
      <c r="S1373" s="12">
        <f t="shared" si="86"/>
        <v>42101.508587962962</v>
      </c>
      <c r="T1373" s="12">
        <f t="shared" si="87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8" t="s">
        <v>8325</v>
      </c>
      <c r="R1374" s="8" t="s">
        <v>8326</v>
      </c>
      <c r="S1374" s="12">
        <f t="shared" si="86"/>
        <v>41072.489953703705</v>
      </c>
      <c r="T1374" s="12">
        <f t="shared" si="87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8" t="s">
        <v>8325</v>
      </c>
      <c r="R1375" s="8" t="s">
        <v>8326</v>
      </c>
      <c r="S1375" s="12">
        <f t="shared" si="86"/>
        <v>42704.70177083333</v>
      </c>
      <c r="T1375" s="12">
        <f t="shared" si="87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8" t="s">
        <v>8325</v>
      </c>
      <c r="R1376" s="8" t="s">
        <v>8326</v>
      </c>
      <c r="S1376" s="12">
        <f t="shared" si="86"/>
        <v>42423.911898148144</v>
      </c>
      <c r="T1376" s="12">
        <f t="shared" si="87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8" t="s">
        <v>8325</v>
      </c>
      <c r="R1377" s="8" t="s">
        <v>8326</v>
      </c>
      <c r="S1377" s="12">
        <f t="shared" si="86"/>
        <v>42719.816192129627</v>
      </c>
      <c r="T1377" s="12">
        <f t="shared" si="87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8" t="s">
        <v>8325</v>
      </c>
      <c r="R1378" s="8" t="s">
        <v>8326</v>
      </c>
      <c r="S1378" s="12">
        <f t="shared" si="86"/>
        <v>42677.419050925921</v>
      </c>
      <c r="T1378" s="12">
        <f t="shared" si="87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8" t="s">
        <v>8325</v>
      </c>
      <c r="R1379" s="8" t="s">
        <v>8326</v>
      </c>
      <c r="S1379" s="12">
        <f t="shared" si="86"/>
        <v>42746.969560185185</v>
      </c>
      <c r="T1379" s="12">
        <f t="shared" si="87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8" t="s">
        <v>8325</v>
      </c>
      <c r="R1380" s="8" t="s">
        <v>8326</v>
      </c>
      <c r="S1380" s="12">
        <f t="shared" si="86"/>
        <v>42568.509374999994</v>
      </c>
      <c r="T1380" s="12">
        <f t="shared" si="87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8" t="s">
        <v>8325</v>
      </c>
      <c r="R1381" s="8" t="s">
        <v>8326</v>
      </c>
      <c r="S1381" s="12">
        <f t="shared" si="86"/>
        <v>42130.241620370376</v>
      </c>
      <c r="T1381" s="12">
        <f t="shared" si="87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8" t="s">
        <v>8325</v>
      </c>
      <c r="R1382" s="8" t="s">
        <v>8326</v>
      </c>
      <c r="S1382" s="12">
        <f t="shared" si="86"/>
        <v>42141.512800925921</v>
      </c>
      <c r="T1382" s="12">
        <f t="shared" si="87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8" t="s">
        <v>8325</v>
      </c>
      <c r="R1383" s="8" t="s">
        <v>8326</v>
      </c>
      <c r="S1383" s="12">
        <f t="shared" si="86"/>
        <v>42702.964409722219</v>
      </c>
      <c r="T1383" s="12">
        <f t="shared" si="87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8" t="s">
        <v>8325</v>
      </c>
      <c r="R1384" s="8" t="s">
        <v>8326</v>
      </c>
      <c r="S1384" s="12">
        <f t="shared" si="86"/>
        <v>41370.550185185188</v>
      </c>
      <c r="T1384" s="12">
        <f t="shared" si="87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8" t="s">
        <v>8325</v>
      </c>
      <c r="R1385" s="8" t="s">
        <v>8326</v>
      </c>
      <c r="S1385" s="12">
        <f t="shared" si="86"/>
        <v>42706.824976851851</v>
      </c>
      <c r="T1385" s="12">
        <f t="shared" si="87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8" t="s">
        <v>8325</v>
      </c>
      <c r="R1386" s="8" t="s">
        <v>8326</v>
      </c>
      <c r="S1386" s="12">
        <f t="shared" si="86"/>
        <v>42160.485208333332</v>
      </c>
      <c r="T1386" s="12">
        <f t="shared" si="87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8" t="s">
        <v>8325</v>
      </c>
      <c r="R1387" s="8" t="s">
        <v>8326</v>
      </c>
      <c r="S1387" s="12">
        <f t="shared" si="86"/>
        <v>42433.438900462963</v>
      </c>
      <c r="T1387" s="12">
        <f t="shared" si="87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8" t="s">
        <v>8325</v>
      </c>
      <c r="R1388" s="8" t="s">
        <v>8326</v>
      </c>
      <c r="S1388" s="12">
        <f t="shared" si="86"/>
        <v>42184.396863425922</v>
      </c>
      <c r="T1388" s="12">
        <f t="shared" si="87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8" t="s">
        <v>8325</v>
      </c>
      <c r="R1389" s="8" t="s">
        <v>8326</v>
      </c>
      <c r="S1389" s="12">
        <f t="shared" si="86"/>
        <v>42126.67123842593</v>
      </c>
      <c r="T1389" s="12">
        <f t="shared" si="87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8" t="s">
        <v>8325</v>
      </c>
      <c r="R1390" s="8" t="s">
        <v>8326</v>
      </c>
      <c r="S1390" s="12">
        <f t="shared" si="86"/>
        <v>42634.364780092597</v>
      </c>
      <c r="T1390" s="12">
        <f t="shared" si="87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8" t="s">
        <v>8325</v>
      </c>
      <c r="R1391" s="8" t="s">
        <v>8326</v>
      </c>
      <c r="S1391" s="12">
        <f t="shared" si="86"/>
        <v>42565.230983796297</v>
      </c>
      <c r="T1391" s="12">
        <f t="shared" si="87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8" t="s">
        <v>8325</v>
      </c>
      <c r="R1392" s="8" t="s">
        <v>8326</v>
      </c>
      <c r="S1392" s="12">
        <f t="shared" si="86"/>
        <v>42087.553310185183</v>
      </c>
      <c r="T1392" s="12">
        <f t="shared" si="87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8" t="s">
        <v>8325</v>
      </c>
      <c r="R1393" s="8" t="s">
        <v>8326</v>
      </c>
      <c r="S1393" s="12">
        <f t="shared" si="86"/>
        <v>42193.400671296295</v>
      </c>
      <c r="T1393" s="12">
        <f t="shared" si="87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8" t="s">
        <v>8325</v>
      </c>
      <c r="R1394" s="8" t="s">
        <v>8326</v>
      </c>
      <c r="S1394" s="12">
        <f t="shared" si="86"/>
        <v>42400.904930555553</v>
      </c>
      <c r="T1394" s="12">
        <f t="shared" si="87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8" t="s">
        <v>8325</v>
      </c>
      <c r="R1395" s="8" t="s">
        <v>8326</v>
      </c>
      <c r="S1395" s="12">
        <f t="shared" si="86"/>
        <v>42553.431979166664</v>
      </c>
      <c r="T1395" s="12">
        <f t="shared" si="87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8" t="s">
        <v>8325</v>
      </c>
      <c r="R1396" s="8" t="s">
        <v>8326</v>
      </c>
      <c r="S1396" s="12">
        <f t="shared" si="86"/>
        <v>42751.894976851851</v>
      </c>
      <c r="T1396" s="12">
        <f t="shared" si="87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8" t="s">
        <v>8325</v>
      </c>
      <c r="R1397" s="8" t="s">
        <v>8326</v>
      </c>
      <c r="S1397" s="12">
        <f t="shared" si="86"/>
        <v>42719.65834490741</v>
      </c>
      <c r="T1397" s="12">
        <f t="shared" si="87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8" t="s">
        <v>8325</v>
      </c>
      <c r="R1398" s="8" t="s">
        <v>8326</v>
      </c>
      <c r="S1398" s="12">
        <f t="shared" si="86"/>
        <v>42018.74863425926</v>
      </c>
      <c r="T1398" s="12">
        <f t="shared" si="87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8" t="s">
        <v>8325</v>
      </c>
      <c r="R1399" s="8" t="s">
        <v>8326</v>
      </c>
      <c r="S1399" s="12">
        <f t="shared" si="86"/>
        <v>42640.667939814812</v>
      </c>
      <c r="T1399" s="12">
        <f t="shared" si="87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8" t="s">
        <v>8325</v>
      </c>
      <c r="R1400" s="8" t="s">
        <v>8326</v>
      </c>
      <c r="S1400" s="12">
        <f t="shared" si="86"/>
        <v>42526.624236111107</v>
      </c>
      <c r="T1400" s="12">
        <f t="shared" si="87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8" t="s">
        <v>8325</v>
      </c>
      <c r="R1401" s="8" t="s">
        <v>8326</v>
      </c>
      <c r="S1401" s="12">
        <f t="shared" si="86"/>
        <v>41888.754317129627</v>
      </c>
      <c r="T1401" s="12">
        <f t="shared" si="87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8" t="s">
        <v>8325</v>
      </c>
      <c r="R1402" s="8" t="s">
        <v>8326</v>
      </c>
      <c r="S1402" s="12">
        <f t="shared" si="86"/>
        <v>42498.091122685189</v>
      </c>
      <c r="T1402" s="12">
        <f t="shared" si="87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8" t="s">
        <v>8325</v>
      </c>
      <c r="R1403" s="8" t="s">
        <v>8326</v>
      </c>
      <c r="S1403" s="12">
        <f t="shared" si="86"/>
        <v>41399.74622685185</v>
      </c>
      <c r="T1403" s="12">
        <f t="shared" si="87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8" t="s">
        <v>8325</v>
      </c>
      <c r="R1404" s="8" t="s">
        <v>8326</v>
      </c>
      <c r="S1404" s="12">
        <f t="shared" si="86"/>
        <v>42064.803368055553</v>
      </c>
      <c r="T1404" s="12">
        <f t="shared" si="87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8" t="s">
        <v>8325</v>
      </c>
      <c r="R1405" s="8" t="s">
        <v>8326</v>
      </c>
      <c r="S1405" s="12">
        <f t="shared" si="86"/>
        <v>41450.812905092593</v>
      </c>
      <c r="T1405" s="12">
        <f t="shared" si="87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8" t="s">
        <v>8322</v>
      </c>
      <c r="R1406" s="8" t="s">
        <v>8341</v>
      </c>
      <c r="S1406" s="12">
        <f t="shared" si="86"/>
        <v>42032.260243055556</v>
      </c>
      <c r="T1406" s="12">
        <f t="shared" si="87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8" t="s">
        <v>8322</v>
      </c>
      <c r="R1407" s="8" t="s">
        <v>8341</v>
      </c>
      <c r="S1407" s="12">
        <f t="shared" si="86"/>
        <v>41941.430567129632</v>
      </c>
      <c r="T1407" s="12">
        <f t="shared" si="87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8" t="s">
        <v>8322</v>
      </c>
      <c r="R1408" s="8" t="s">
        <v>8341</v>
      </c>
      <c r="S1408" s="12">
        <f t="shared" si="86"/>
        <v>42297.182951388888</v>
      </c>
      <c r="T1408" s="12">
        <f t="shared" si="87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8" t="s">
        <v>8322</v>
      </c>
      <c r="R1409" s="8" t="s">
        <v>8341</v>
      </c>
      <c r="S1409" s="12">
        <f t="shared" si="86"/>
        <v>41838.286782407406</v>
      </c>
      <c r="T1409" s="12">
        <f t="shared" si="87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8" t="s">
        <v>8322</v>
      </c>
      <c r="R1410" s="8" t="s">
        <v>8341</v>
      </c>
      <c r="S1410" s="12">
        <f t="shared" si="86"/>
        <v>42291.622175925921</v>
      </c>
      <c r="T1410" s="12">
        <f t="shared" si="87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8" t="s">
        <v>8322</v>
      </c>
      <c r="R1411" s="8" t="s">
        <v>8341</v>
      </c>
      <c r="S1411" s="12">
        <f t="shared" ref="S1411:S1474" si="90">(((J1411/60)/60)/24)+DATE(1970,1,1)+(-6/24)</f>
        <v>41944.883506944447</v>
      </c>
      <c r="T1411" s="12">
        <f t="shared" ref="T1411:T1474" si="91">(((I1411/60)/60)/24)+DATE(1970,1,1)+(-6/24)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8" t="s">
        <v>8322</v>
      </c>
      <c r="R1412" s="8" t="s">
        <v>8341</v>
      </c>
      <c r="S1412" s="12">
        <f t="shared" si="90"/>
        <v>42479.068518518514</v>
      </c>
      <c r="T1412" s="12">
        <f t="shared" si="91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8" t="s">
        <v>8322</v>
      </c>
      <c r="R1413" s="8" t="s">
        <v>8341</v>
      </c>
      <c r="S1413" s="12">
        <f t="shared" si="90"/>
        <v>42012.809027777781</v>
      </c>
      <c r="T1413" s="12">
        <f t="shared" si="91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8" t="s">
        <v>8322</v>
      </c>
      <c r="R1414" s="8" t="s">
        <v>8341</v>
      </c>
      <c r="S1414" s="12">
        <f t="shared" si="90"/>
        <v>41946.813645833332</v>
      </c>
      <c r="T1414" s="12">
        <f t="shared" si="91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8" t="s">
        <v>8322</v>
      </c>
      <c r="R1415" s="8" t="s">
        <v>8341</v>
      </c>
      <c r="S1415" s="12">
        <f t="shared" si="90"/>
        <v>42360.187152777777</v>
      </c>
      <c r="T1415" s="12">
        <f t="shared" si="91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8" t="s">
        <v>8322</v>
      </c>
      <c r="R1416" s="8" t="s">
        <v>8341</v>
      </c>
      <c r="S1416" s="12">
        <f t="shared" si="90"/>
        <v>42708.00309027778</v>
      </c>
      <c r="T1416" s="12">
        <f t="shared" si="91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8" t="s">
        <v>8322</v>
      </c>
      <c r="R1417" s="8" t="s">
        <v>8341</v>
      </c>
      <c r="S1417" s="12">
        <f t="shared" si="90"/>
        <v>42192.425821759258</v>
      </c>
      <c r="T1417" s="12">
        <f t="shared" si="91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8" t="s">
        <v>8322</v>
      </c>
      <c r="R1418" s="8" t="s">
        <v>8341</v>
      </c>
      <c r="S1418" s="12">
        <f t="shared" si="90"/>
        <v>42299.676145833335</v>
      </c>
      <c r="T1418" s="12">
        <f t="shared" si="91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8" t="s">
        <v>8322</v>
      </c>
      <c r="R1419" s="8" t="s">
        <v>8341</v>
      </c>
      <c r="S1419" s="12">
        <f t="shared" si="90"/>
        <v>42231.90016203704</v>
      </c>
      <c r="T1419" s="12">
        <f t="shared" si="91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8" t="s">
        <v>8322</v>
      </c>
      <c r="R1420" s="8" t="s">
        <v>8341</v>
      </c>
      <c r="S1420" s="12">
        <f t="shared" si="90"/>
        <v>42395.206412037034</v>
      </c>
      <c r="T1420" s="12">
        <f t="shared" si="91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8" t="s">
        <v>8322</v>
      </c>
      <c r="R1421" s="8" t="s">
        <v>8341</v>
      </c>
      <c r="S1421" s="12">
        <f t="shared" si="90"/>
        <v>42622.206238425926</v>
      </c>
      <c r="T1421" s="12">
        <f t="shared" si="91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8" t="s">
        <v>8322</v>
      </c>
      <c r="R1422" s="8" t="s">
        <v>8341</v>
      </c>
      <c r="S1422" s="12">
        <f t="shared" si="90"/>
        <v>42524.417662037042</v>
      </c>
      <c r="T1422" s="12">
        <f t="shared" si="91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8" t="s">
        <v>8322</v>
      </c>
      <c r="R1423" s="8" t="s">
        <v>8341</v>
      </c>
      <c r="S1423" s="12">
        <f t="shared" si="90"/>
        <v>42013.665613425925</v>
      </c>
      <c r="T1423" s="12">
        <f t="shared" si="91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8" t="s">
        <v>8322</v>
      </c>
      <c r="R1424" s="8" t="s">
        <v>8341</v>
      </c>
      <c r="S1424" s="12">
        <f t="shared" si="90"/>
        <v>42603.989629629628</v>
      </c>
      <c r="T1424" s="12">
        <f t="shared" si="91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8" t="s">
        <v>8322</v>
      </c>
      <c r="R1425" s="8" t="s">
        <v>8341</v>
      </c>
      <c r="S1425" s="12">
        <f t="shared" si="90"/>
        <v>42340.110312500001</v>
      </c>
      <c r="T1425" s="12">
        <f t="shared" si="91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8" t="s">
        <v>8322</v>
      </c>
      <c r="R1426" s="8" t="s">
        <v>8341</v>
      </c>
      <c r="S1426" s="12">
        <f t="shared" si="90"/>
        <v>42676.467615740738</v>
      </c>
      <c r="T1426" s="12">
        <f t="shared" si="91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8" t="s">
        <v>8322</v>
      </c>
      <c r="R1427" s="8" t="s">
        <v>8341</v>
      </c>
      <c r="S1427" s="12">
        <f t="shared" si="90"/>
        <v>42092.881469907406</v>
      </c>
      <c r="T1427" s="12">
        <f t="shared" si="91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8" t="s">
        <v>8322</v>
      </c>
      <c r="R1428" s="8" t="s">
        <v>8341</v>
      </c>
      <c r="S1428" s="12">
        <f t="shared" si="90"/>
        <v>42180.140277777777</v>
      </c>
      <c r="T1428" s="12">
        <f t="shared" si="91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8" t="s">
        <v>8322</v>
      </c>
      <c r="R1429" s="8" t="s">
        <v>8341</v>
      </c>
      <c r="S1429" s="12">
        <f t="shared" si="90"/>
        <v>42601.601678240739</v>
      </c>
      <c r="T1429" s="12">
        <f t="shared" si="91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8" t="s">
        <v>8322</v>
      </c>
      <c r="R1430" s="8" t="s">
        <v>8341</v>
      </c>
      <c r="S1430" s="12">
        <f t="shared" si="90"/>
        <v>42432.129826388889</v>
      </c>
      <c r="T1430" s="12">
        <f t="shared" si="91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8" t="s">
        <v>8322</v>
      </c>
      <c r="R1431" s="8" t="s">
        <v>8341</v>
      </c>
      <c r="S1431" s="12">
        <f t="shared" si="90"/>
        <v>42073.810671296291</v>
      </c>
      <c r="T1431" s="12">
        <f t="shared" si="91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8" t="s">
        <v>8322</v>
      </c>
      <c r="R1432" s="8" t="s">
        <v>8341</v>
      </c>
      <c r="S1432" s="12">
        <f t="shared" si="90"/>
        <v>41961.563518518517</v>
      </c>
      <c r="T1432" s="12">
        <f t="shared" si="91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8" t="s">
        <v>8322</v>
      </c>
      <c r="R1433" s="8" t="s">
        <v>8341</v>
      </c>
      <c r="S1433" s="12">
        <f t="shared" si="90"/>
        <v>42303.960833333331</v>
      </c>
      <c r="T1433" s="12">
        <f t="shared" si="91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8" t="s">
        <v>8322</v>
      </c>
      <c r="R1434" s="8" t="s">
        <v>8341</v>
      </c>
      <c r="S1434" s="12">
        <f t="shared" si="90"/>
        <v>42175.530416666668</v>
      </c>
      <c r="T1434" s="12">
        <f t="shared" si="91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8" t="s">
        <v>8322</v>
      </c>
      <c r="R1435" s="8" t="s">
        <v>8341</v>
      </c>
      <c r="S1435" s="12">
        <f t="shared" si="90"/>
        <v>42673.375868055555</v>
      </c>
      <c r="T1435" s="12">
        <f t="shared" si="91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8" t="s">
        <v>8322</v>
      </c>
      <c r="R1436" s="8" t="s">
        <v>8341</v>
      </c>
      <c r="S1436" s="12">
        <f t="shared" si="90"/>
        <v>42142.517106481479</v>
      </c>
      <c r="T1436" s="12">
        <f t="shared" si="91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8" t="s">
        <v>8322</v>
      </c>
      <c r="R1437" s="8" t="s">
        <v>8341</v>
      </c>
      <c r="S1437" s="12">
        <f t="shared" si="90"/>
        <v>42258.530324074076</v>
      </c>
      <c r="T1437" s="12">
        <f t="shared" si="91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8" t="s">
        <v>8322</v>
      </c>
      <c r="R1438" s="8" t="s">
        <v>8341</v>
      </c>
      <c r="S1438" s="12">
        <f t="shared" si="90"/>
        <v>42391.10019675926</v>
      </c>
      <c r="T1438" s="12">
        <f t="shared" si="91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8" t="s">
        <v>8322</v>
      </c>
      <c r="R1439" s="8" t="s">
        <v>8341</v>
      </c>
      <c r="S1439" s="12">
        <f t="shared" si="90"/>
        <v>41796.281701388885</v>
      </c>
      <c r="T1439" s="12">
        <f t="shared" si="91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8" t="s">
        <v>8322</v>
      </c>
      <c r="R1440" s="8" t="s">
        <v>8341</v>
      </c>
      <c r="S1440" s="12">
        <f t="shared" si="90"/>
        <v>42457.621516203704</v>
      </c>
      <c r="T1440" s="12">
        <f t="shared" si="91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8" t="s">
        <v>8322</v>
      </c>
      <c r="R1441" s="8" t="s">
        <v>8341</v>
      </c>
      <c r="S1441" s="12">
        <f t="shared" si="90"/>
        <v>42040.579872685179</v>
      </c>
      <c r="T1441" s="12">
        <f t="shared" si="91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8" t="s">
        <v>8322</v>
      </c>
      <c r="R1442" s="8" t="s">
        <v>8341</v>
      </c>
      <c r="S1442" s="12">
        <f t="shared" si="90"/>
        <v>42486.498414351852</v>
      </c>
      <c r="T1442" s="12">
        <f t="shared" si="91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8" t="s">
        <v>8322</v>
      </c>
      <c r="R1443" s="8" t="s">
        <v>8341</v>
      </c>
      <c r="S1443" s="12">
        <f t="shared" si="90"/>
        <v>42198.515844907408</v>
      </c>
      <c r="T1443" s="12">
        <f t="shared" si="91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8" t="s">
        <v>8322</v>
      </c>
      <c r="R1444" s="8" t="s">
        <v>8341</v>
      </c>
      <c r="S1444" s="12">
        <f t="shared" si="90"/>
        <v>42485.39534722222</v>
      </c>
      <c r="T1444" s="12">
        <f t="shared" si="91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8" t="s">
        <v>8322</v>
      </c>
      <c r="R1445" s="8" t="s">
        <v>8341</v>
      </c>
      <c r="S1445" s="12">
        <f t="shared" si="90"/>
        <v>42707.676030092596</v>
      </c>
      <c r="T1445" s="12">
        <f t="shared" si="91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8" t="s">
        <v>8322</v>
      </c>
      <c r="R1446" s="8" t="s">
        <v>8341</v>
      </c>
      <c r="S1446" s="12">
        <f t="shared" si="90"/>
        <v>42199.623402777783</v>
      </c>
      <c r="T1446" s="12">
        <f t="shared" si="91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8" t="s">
        <v>8322</v>
      </c>
      <c r="R1447" s="8" t="s">
        <v>8341</v>
      </c>
      <c r="S1447" s="12">
        <f t="shared" si="90"/>
        <v>42139.292303240742</v>
      </c>
      <c r="T1447" s="12">
        <f t="shared" si="91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8" t="s">
        <v>8322</v>
      </c>
      <c r="R1448" s="8" t="s">
        <v>8341</v>
      </c>
      <c r="S1448" s="12">
        <f t="shared" si="90"/>
        <v>42461.197662037041</v>
      </c>
      <c r="T1448" s="12">
        <f t="shared" si="91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8" t="s">
        <v>8322</v>
      </c>
      <c r="R1449" s="8" t="s">
        <v>8341</v>
      </c>
      <c r="S1449" s="12">
        <f t="shared" si="90"/>
        <v>42529.480717592596</v>
      </c>
      <c r="T1449" s="12">
        <f t="shared" si="91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8" t="s">
        <v>8322</v>
      </c>
      <c r="R1450" s="8" t="s">
        <v>8341</v>
      </c>
      <c r="S1450" s="12">
        <f t="shared" si="90"/>
        <v>42115.686550925922</v>
      </c>
      <c r="T1450" s="12">
        <f t="shared" si="91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8" t="s">
        <v>8322</v>
      </c>
      <c r="R1451" s="8" t="s">
        <v>8341</v>
      </c>
      <c r="S1451" s="12">
        <f t="shared" si="90"/>
        <v>42086.561400462961</v>
      </c>
      <c r="T1451" s="12">
        <f t="shared" si="91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8" t="s">
        <v>8322</v>
      </c>
      <c r="R1452" s="8" t="s">
        <v>8341</v>
      </c>
      <c r="S1452" s="12">
        <f t="shared" si="90"/>
        <v>42389.921261574069</v>
      </c>
      <c r="T1452" s="12">
        <f t="shared" si="91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8" t="s">
        <v>8322</v>
      </c>
      <c r="R1453" s="8" t="s">
        <v>8341</v>
      </c>
      <c r="S1453" s="12">
        <f t="shared" si="90"/>
        <v>41931.709016203706</v>
      </c>
      <c r="T1453" s="12">
        <f t="shared" si="91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8" t="s">
        <v>8322</v>
      </c>
      <c r="R1454" s="8" t="s">
        <v>8341</v>
      </c>
      <c r="S1454" s="12">
        <f t="shared" si="90"/>
        <v>41818.453275462962</v>
      </c>
      <c r="T1454" s="12">
        <f t="shared" si="91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8" t="s">
        <v>8322</v>
      </c>
      <c r="R1455" s="8" t="s">
        <v>8341</v>
      </c>
      <c r="S1455" s="12">
        <f t="shared" si="90"/>
        <v>42795.446145833332</v>
      </c>
      <c r="T1455" s="12">
        <f t="shared" si="91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8" t="s">
        <v>8322</v>
      </c>
      <c r="R1456" s="8" t="s">
        <v>8341</v>
      </c>
      <c r="S1456" s="12">
        <f t="shared" si="90"/>
        <v>42463.616666666669</v>
      </c>
      <c r="T1456" s="12">
        <f t="shared" si="91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8" t="s">
        <v>8322</v>
      </c>
      <c r="R1457" s="8" t="s">
        <v>8341</v>
      </c>
      <c r="S1457" s="12">
        <f t="shared" si="90"/>
        <v>41832.422685185185</v>
      </c>
      <c r="T1457" s="12">
        <f t="shared" si="91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8" t="s">
        <v>8322</v>
      </c>
      <c r="R1458" s="8" t="s">
        <v>8341</v>
      </c>
      <c r="S1458" s="12">
        <f t="shared" si="90"/>
        <v>42708.418576388889</v>
      </c>
      <c r="T1458" s="12">
        <f t="shared" si="91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8" t="s">
        <v>8322</v>
      </c>
      <c r="R1459" s="8" t="s">
        <v>8341</v>
      </c>
      <c r="S1459" s="12">
        <f t="shared" si="90"/>
        <v>42289.64634259259</v>
      </c>
      <c r="T1459" s="12">
        <f t="shared" si="91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8" t="s">
        <v>8322</v>
      </c>
      <c r="R1460" s="8" t="s">
        <v>8341</v>
      </c>
      <c r="S1460" s="12">
        <f t="shared" si="90"/>
        <v>41831.455555555556</v>
      </c>
      <c r="T1460" s="12">
        <f t="shared" si="91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8" t="s">
        <v>8322</v>
      </c>
      <c r="R1461" s="8" t="s">
        <v>8341</v>
      </c>
      <c r="S1461" s="12">
        <f t="shared" si="90"/>
        <v>42311.954814814817</v>
      </c>
      <c r="T1461" s="12">
        <f t="shared" si="91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8" t="s">
        <v>8322</v>
      </c>
      <c r="R1462" s="8" t="s">
        <v>8341</v>
      </c>
      <c r="S1462" s="12">
        <f t="shared" si="90"/>
        <v>41915.646967592591</v>
      </c>
      <c r="T1462" s="12">
        <f t="shared" si="91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8" t="s">
        <v>8322</v>
      </c>
      <c r="R1463" s="8" t="s">
        <v>8342</v>
      </c>
      <c r="S1463" s="12">
        <f t="shared" si="90"/>
        <v>41899.395300925928</v>
      </c>
      <c r="T1463" s="12">
        <f t="shared" si="91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8" t="s">
        <v>8322</v>
      </c>
      <c r="R1464" s="8" t="s">
        <v>8342</v>
      </c>
      <c r="S1464" s="12">
        <f t="shared" si="90"/>
        <v>41344.412858796299</v>
      </c>
      <c r="T1464" s="12">
        <f t="shared" si="91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8" t="s">
        <v>8322</v>
      </c>
      <c r="R1465" s="8" t="s">
        <v>8342</v>
      </c>
      <c r="S1465" s="12">
        <f t="shared" si="90"/>
        <v>41326.661319444444</v>
      </c>
      <c r="T1465" s="12">
        <f t="shared" si="91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8" t="s">
        <v>8322</v>
      </c>
      <c r="R1466" s="8" t="s">
        <v>8342</v>
      </c>
      <c r="S1466" s="12">
        <f t="shared" si="90"/>
        <v>41291.411550925928</v>
      </c>
      <c r="T1466" s="12">
        <f t="shared" si="91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8" t="s">
        <v>8322</v>
      </c>
      <c r="R1467" s="8" t="s">
        <v>8342</v>
      </c>
      <c r="S1467" s="12">
        <f t="shared" si="90"/>
        <v>40959.484398148146</v>
      </c>
      <c r="T1467" s="12">
        <f t="shared" si="91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8" t="s">
        <v>8322</v>
      </c>
      <c r="R1468" s="8" t="s">
        <v>8342</v>
      </c>
      <c r="S1468" s="12">
        <f t="shared" si="90"/>
        <v>42339.922060185185</v>
      </c>
      <c r="T1468" s="12">
        <f t="shared" si="91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8" t="s">
        <v>8322</v>
      </c>
      <c r="R1469" s="8" t="s">
        <v>8342</v>
      </c>
      <c r="S1469" s="12">
        <f t="shared" si="90"/>
        <v>40933.55190972222</v>
      </c>
      <c r="T1469" s="12">
        <f t="shared" si="91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8" t="s">
        <v>8322</v>
      </c>
      <c r="R1470" s="8" t="s">
        <v>8342</v>
      </c>
      <c r="S1470" s="12">
        <f t="shared" si="90"/>
        <v>40645.764456018522</v>
      </c>
      <c r="T1470" s="12">
        <f t="shared" si="91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8" t="s">
        <v>8322</v>
      </c>
      <c r="R1471" s="8" t="s">
        <v>8342</v>
      </c>
      <c r="S1471" s="12">
        <f t="shared" si="90"/>
        <v>41290.348483796297</v>
      </c>
      <c r="T1471" s="12">
        <f t="shared" si="91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8" t="s">
        <v>8322</v>
      </c>
      <c r="R1472" s="8" t="s">
        <v>8342</v>
      </c>
      <c r="S1472" s="12">
        <f t="shared" si="90"/>
        <v>41250.577118055553</v>
      </c>
      <c r="T1472" s="12">
        <f t="shared" si="91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8" t="s">
        <v>8322</v>
      </c>
      <c r="R1473" s="8" t="s">
        <v>8342</v>
      </c>
      <c r="S1473" s="12">
        <f t="shared" si="90"/>
        <v>42073.707569444443</v>
      </c>
      <c r="T1473" s="12">
        <f t="shared" si="91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8" t="s">
        <v>8322</v>
      </c>
      <c r="R1474" s="8" t="s">
        <v>8342</v>
      </c>
      <c r="S1474" s="12">
        <f t="shared" si="90"/>
        <v>41533.292858796296</v>
      </c>
      <c r="T1474" s="12">
        <f t="shared" si="91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8" t="s">
        <v>8322</v>
      </c>
      <c r="R1475" s="8" t="s">
        <v>8342</v>
      </c>
      <c r="S1475" s="12">
        <f t="shared" ref="S1475:S1538" si="94">(((J1475/60)/60)/24)+DATE(1970,1,1)+(-6/24)</f>
        <v>40939.729618055557</v>
      </c>
      <c r="T1475" s="12">
        <f t="shared" ref="T1475:T1538" si="95">(((I1475/60)/60)/24)+DATE(1970,1,1)+(-6/24)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8" t="s">
        <v>8322</v>
      </c>
      <c r="R1476" s="8" t="s">
        <v>8342</v>
      </c>
      <c r="S1476" s="12">
        <f t="shared" si="94"/>
        <v>41500.477916666663</v>
      </c>
      <c r="T1476" s="12">
        <f t="shared" si="95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8" t="s">
        <v>8322</v>
      </c>
      <c r="R1477" s="8" t="s">
        <v>8342</v>
      </c>
      <c r="S1477" s="12">
        <f t="shared" si="94"/>
        <v>41960.472951388889</v>
      </c>
      <c r="T1477" s="12">
        <f t="shared" si="95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8" t="s">
        <v>8322</v>
      </c>
      <c r="R1478" s="8" t="s">
        <v>8342</v>
      </c>
      <c r="S1478" s="12">
        <f t="shared" si="94"/>
        <v>40765.791921296295</v>
      </c>
      <c r="T1478" s="12">
        <f t="shared" si="95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8" t="s">
        <v>8322</v>
      </c>
      <c r="R1479" s="8" t="s">
        <v>8342</v>
      </c>
      <c r="S1479" s="12">
        <f t="shared" si="94"/>
        <v>40840.365787037037</v>
      </c>
      <c r="T1479" s="12">
        <f t="shared" si="95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8" t="s">
        <v>8322</v>
      </c>
      <c r="R1480" s="8" t="s">
        <v>8342</v>
      </c>
      <c r="S1480" s="12">
        <f t="shared" si="94"/>
        <v>41394.621678240743</v>
      </c>
      <c r="T1480" s="12">
        <f t="shared" si="95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8" t="s">
        <v>8322</v>
      </c>
      <c r="R1481" s="8" t="s">
        <v>8342</v>
      </c>
      <c r="S1481" s="12">
        <f t="shared" si="94"/>
        <v>41754.495243055557</v>
      </c>
      <c r="T1481" s="12">
        <f t="shared" si="95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8" t="s">
        <v>8322</v>
      </c>
      <c r="R1482" s="8" t="s">
        <v>8342</v>
      </c>
      <c r="S1482" s="12">
        <f t="shared" si="94"/>
        <v>41464.684016203704</v>
      </c>
      <c r="T1482" s="12">
        <f t="shared" si="95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8" t="s">
        <v>8322</v>
      </c>
      <c r="R1483" s="8" t="s">
        <v>8324</v>
      </c>
      <c r="S1483" s="12">
        <f t="shared" si="94"/>
        <v>41550.672974537039</v>
      </c>
      <c r="T1483" s="12">
        <f t="shared" si="95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8" t="s">
        <v>8322</v>
      </c>
      <c r="R1484" s="8" t="s">
        <v>8324</v>
      </c>
      <c r="S1484" s="12">
        <f t="shared" si="94"/>
        <v>41136.60805555556</v>
      </c>
      <c r="T1484" s="12">
        <f t="shared" si="95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8" t="s">
        <v>8322</v>
      </c>
      <c r="R1485" s="8" t="s">
        <v>8324</v>
      </c>
      <c r="S1485" s="12">
        <f t="shared" si="94"/>
        <v>42547.942997685182</v>
      </c>
      <c r="T1485" s="12">
        <f t="shared" si="95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8" t="s">
        <v>8322</v>
      </c>
      <c r="R1486" s="8" t="s">
        <v>8324</v>
      </c>
      <c r="S1486" s="12">
        <f t="shared" si="94"/>
        <v>41052.950960648144</v>
      </c>
      <c r="T1486" s="12">
        <f t="shared" si="95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8" t="s">
        <v>8322</v>
      </c>
      <c r="R1487" s="8" t="s">
        <v>8324</v>
      </c>
      <c r="S1487" s="12">
        <f t="shared" si="94"/>
        <v>42130.545983796299</v>
      </c>
      <c r="T1487" s="12">
        <f t="shared" si="95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8" t="s">
        <v>8322</v>
      </c>
      <c r="R1488" s="8" t="s">
        <v>8324</v>
      </c>
      <c r="S1488" s="12">
        <f t="shared" si="94"/>
        <v>42031.918530092589</v>
      </c>
      <c r="T1488" s="12">
        <f t="shared" si="95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8" t="s">
        <v>8322</v>
      </c>
      <c r="R1489" s="8" t="s">
        <v>8324</v>
      </c>
      <c r="S1489" s="12">
        <f t="shared" si="94"/>
        <v>42554.667488425926</v>
      </c>
      <c r="T1489" s="12">
        <f t="shared" si="95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8" t="s">
        <v>8322</v>
      </c>
      <c r="R1490" s="8" t="s">
        <v>8324</v>
      </c>
      <c r="S1490" s="12">
        <f t="shared" si="94"/>
        <v>41614.313194444447</v>
      </c>
      <c r="T1490" s="12">
        <f t="shared" si="95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8" t="s">
        <v>8322</v>
      </c>
      <c r="R1491" s="8" t="s">
        <v>8324</v>
      </c>
      <c r="S1491" s="12">
        <f t="shared" si="94"/>
        <v>41198.361712962964</v>
      </c>
      <c r="T1491" s="12">
        <f t="shared" si="95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8" t="s">
        <v>8322</v>
      </c>
      <c r="R1492" s="8" t="s">
        <v>8324</v>
      </c>
      <c r="S1492" s="12">
        <f t="shared" si="94"/>
        <v>41520.311041666668</v>
      </c>
      <c r="T1492" s="12">
        <f t="shared" si="95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8" t="s">
        <v>8322</v>
      </c>
      <c r="R1493" s="8" t="s">
        <v>8324</v>
      </c>
      <c r="S1493" s="12">
        <f t="shared" si="94"/>
        <v>41991.463460648149</v>
      </c>
      <c r="T1493" s="12">
        <f t="shared" si="95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8" t="s">
        <v>8322</v>
      </c>
      <c r="R1494" s="8" t="s">
        <v>8324</v>
      </c>
      <c r="S1494" s="12">
        <f t="shared" si="94"/>
        <v>40682.634791666671</v>
      </c>
      <c r="T1494" s="12">
        <f t="shared" si="95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8" t="s">
        <v>8322</v>
      </c>
      <c r="R1495" s="8" t="s">
        <v>8324</v>
      </c>
      <c r="S1495" s="12">
        <f t="shared" si="94"/>
        <v>41411.616608796299</v>
      </c>
      <c r="T1495" s="12">
        <f t="shared" si="95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8" t="s">
        <v>8322</v>
      </c>
      <c r="R1496" s="8" t="s">
        <v>8324</v>
      </c>
      <c r="S1496" s="12">
        <f t="shared" si="94"/>
        <v>42067.472372685181</v>
      </c>
      <c r="T1496" s="12">
        <f t="shared" si="95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8" t="s">
        <v>8322</v>
      </c>
      <c r="R1497" s="8" t="s">
        <v>8324</v>
      </c>
      <c r="S1497" s="12">
        <f t="shared" si="94"/>
        <v>40752.539710648147</v>
      </c>
      <c r="T1497" s="12">
        <f t="shared" si="95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8" t="s">
        <v>8322</v>
      </c>
      <c r="R1498" s="8" t="s">
        <v>8324</v>
      </c>
      <c r="S1498" s="12">
        <f t="shared" si="94"/>
        <v>41838.225219907406</v>
      </c>
      <c r="T1498" s="12">
        <f t="shared" si="95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8" t="s">
        <v>8322</v>
      </c>
      <c r="R1499" s="8" t="s">
        <v>8324</v>
      </c>
      <c r="S1499" s="12">
        <f t="shared" si="94"/>
        <v>41444.39261574074</v>
      </c>
      <c r="T1499" s="12">
        <f t="shared" si="95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8" t="s">
        <v>8322</v>
      </c>
      <c r="R1500" s="8" t="s">
        <v>8324</v>
      </c>
      <c r="S1500" s="12">
        <f t="shared" si="94"/>
        <v>41840.733541666668</v>
      </c>
      <c r="T1500" s="12">
        <f t="shared" si="95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8" t="s">
        <v>8322</v>
      </c>
      <c r="R1501" s="8" t="s">
        <v>8324</v>
      </c>
      <c r="S1501" s="12">
        <f t="shared" si="94"/>
        <v>42526.757326388892</v>
      </c>
      <c r="T1501" s="12">
        <f t="shared" si="95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8" t="s">
        <v>8322</v>
      </c>
      <c r="R1502" s="8" t="s">
        <v>8324</v>
      </c>
      <c r="S1502" s="12">
        <f t="shared" si="94"/>
        <v>41365.654594907406</v>
      </c>
      <c r="T1502" s="12">
        <f t="shared" si="95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8" t="s">
        <v>8338</v>
      </c>
      <c r="R1503" s="8" t="s">
        <v>8339</v>
      </c>
      <c r="S1503" s="12">
        <f t="shared" si="94"/>
        <v>42163.333599537036</v>
      </c>
      <c r="T1503" s="12">
        <f t="shared" si="95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8" t="s">
        <v>8338</v>
      </c>
      <c r="R1504" s="8" t="s">
        <v>8339</v>
      </c>
      <c r="S1504" s="12">
        <f t="shared" si="94"/>
        <v>42426.292592592596</v>
      </c>
      <c r="T1504" s="12">
        <f t="shared" si="95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8" t="s">
        <v>8338</v>
      </c>
      <c r="R1505" s="8" t="s">
        <v>8339</v>
      </c>
      <c r="S1505" s="12">
        <f t="shared" si="94"/>
        <v>42606.097233796296</v>
      </c>
      <c r="T1505" s="12">
        <f t="shared" si="95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8" t="s">
        <v>8338</v>
      </c>
      <c r="R1506" s="8" t="s">
        <v>8339</v>
      </c>
      <c r="S1506" s="12">
        <f t="shared" si="94"/>
        <v>41772.407685185186</v>
      </c>
      <c r="T1506" s="12">
        <f t="shared" si="95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8" t="s">
        <v>8338</v>
      </c>
      <c r="R1507" s="8" t="s">
        <v>8339</v>
      </c>
      <c r="S1507" s="12">
        <f t="shared" si="94"/>
        <v>42414.19332175926</v>
      </c>
      <c r="T1507" s="12">
        <f t="shared" si="95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8" t="s">
        <v>8338</v>
      </c>
      <c r="R1508" s="8" t="s">
        <v>8339</v>
      </c>
      <c r="S1508" s="12">
        <f t="shared" si="94"/>
        <v>41814.535925925928</v>
      </c>
      <c r="T1508" s="12">
        <f t="shared" si="95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8" t="s">
        <v>8338</v>
      </c>
      <c r="R1509" s="8" t="s">
        <v>8339</v>
      </c>
      <c r="S1509" s="12">
        <f t="shared" si="94"/>
        <v>40254.200335648151</v>
      </c>
      <c r="T1509" s="12">
        <f t="shared" si="95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8" t="s">
        <v>8338</v>
      </c>
      <c r="R1510" s="8" t="s">
        <v>8339</v>
      </c>
      <c r="S1510" s="12">
        <f t="shared" si="94"/>
        <v>41786.364363425928</v>
      </c>
      <c r="T1510" s="12">
        <f t="shared" si="95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8" t="s">
        <v>8338</v>
      </c>
      <c r="R1511" s="8" t="s">
        <v>8339</v>
      </c>
      <c r="S1511" s="12">
        <f t="shared" si="94"/>
        <v>42751.283391203702</v>
      </c>
      <c r="T1511" s="12">
        <f t="shared" si="95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8" t="s">
        <v>8338</v>
      </c>
      <c r="R1512" s="8" t="s">
        <v>8339</v>
      </c>
      <c r="S1512" s="12">
        <f t="shared" si="94"/>
        <v>41809.135162037033</v>
      </c>
      <c r="T1512" s="12">
        <f t="shared" si="95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8" t="s">
        <v>8338</v>
      </c>
      <c r="R1513" s="8" t="s">
        <v>8339</v>
      </c>
      <c r="S1513" s="12">
        <f t="shared" si="94"/>
        <v>42296.333379629628</v>
      </c>
      <c r="T1513" s="12">
        <f t="shared" si="95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8" t="s">
        <v>8338</v>
      </c>
      <c r="R1514" s="8" t="s">
        <v>8339</v>
      </c>
      <c r="S1514" s="12">
        <f t="shared" si="94"/>
        <v>42741.434479166666</v>
      </c>
      <c r="T1514" s="12">
        <f t="shared" si="95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8" t="s">
        <v>8338</v>
      </c>
      <c r="R1515" s="8" t="s">
        <v>8339</v>
      </c>
      <c r="S1515" s="12">
        <f t="shared" si="94"/>
        <v>41806.387337962966</v>
      </c>
      <c r="T1515" s="12">
        <f t="shared" si="95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8" t="s">
        <v>8338</v>
      </c>
      <c r="R1516" s="8" t="s">
        <v>8339</v>
      </c>
      <c r="S1516" s="12">
        <f t="shared" si="94"/>
        <v>42234.347685185188</v>
      </c>
      <c r="T1516" s="12">
        <f t="shared" si="95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8" t="s">
        <v>8338</v>
      </c>
      <c r="R1517" s="8" t="s">
        <v>8339</v>
      </c>
      <c r="S1517" s="12">
        <f t="shared" si="94"/>
        <v>42415.003437499996</v>
      </c>
      <c r="T1517" s="12">
        <f t="shared" si="95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8" t="s">
        <v>8338</v>
      </c>
      <c r="R1518" s="8" t="s">
        <v>8339</v>
      </c>
      <c r="S1518" s="12">
        <f t="shared" si="94"/>
        <v>42619.216342592597</v>
      </c>
      <c r="T1518" s="12">
        <f t="shared" si="95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8" t="s">
        <v>8338</v>
      </c>
      <c r="R1519" s="8" t="s">
        <v>8339</v>
      </c>
      <c r="S1519" s="12">
        <f t="shared" si="94"/>
        <v>41948.31658564815</v>
      </c>
      <c r="T1519" s="12">
        <f t="shared" si="95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8" t="s">
        <v>8338</v>
      </c>
      <c r="R1520" s="8" t="s">
        <v>8339</v>
      </c>
      <c r="S1520" s="12">
        <f t="shared" si="94"/>
        <v>41760.5700462963</v>
      </c>
      <c r="T1520" s="12">
        <f t="shared" si="95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8" t="s">
        <v>8338</v>
      </c>
      <c r="R1521" s="8" t="s">
        <v>8339</v>
      </c>
      <c r="S1521" s="12">
        <f t="shared" si="94"/>
        <v>41782.491701388892</v>
      </c>
      <c r="T1521" s="12">
        <f t="shared" si="95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8" t="s">
        <v>8338</v>
      </c>
      <c r="R1522" s="8" t="s">
        <v>8339</v>
      </c>
      <c r="S1522" s="12">
        <f t="shared" si="94"/>
        <v>41955.607789351852</v>
      </c>
      <c r="T1522" s="12">
        <f t="shared" si="95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8" t="s">
        <v>8338</v>
      </c>
      <c r="R1523" s="8" t="s">
        <v>8339</v>
      </c>
      <c r="S1523" s="12">
        <f t="shared" si="94"/>
        <v>42492.917719907404</v>
      </c>
      <c r="T1523" s="12">
        <f t="shared" si="95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8" t="s">
        <v>8338</v>
      </c>
      <c r="R1524" s="8" t="s">
        <v>8339</v>
      </c>
      <c r="S1524" s="12">
        <f t="shared" si="94"/>
        <v>41899.580312500002</v>
      </c>
      <c r="T1524" s="12">
        <f t="shared" si="95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8" t="s">
        <v>8338</v>
      </c>
      <c r="R1525" s="8" t="s">
        <v>8339</v>
      </c>
      <c r="S1525" s="12">
        <f t="shared" si="94"/>
        <v>41964.501342592594</v>
      </c>
      <c r="T1525" s="12">
        <f t="shared" si="95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8" t="s">
        <v>8338</v>
      </c>
      <c r="R1526" s="8" t="s">
        <v>8339</v>
      </c>
      <c r="S1526" s="12">
        <f t="shared" si="94"/>
        <v>42756.251041666663</v>
      </c>
      <c r="T1526" s="12">
        <f t="shared" si="95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8" t="s">
        <v>8338</v>
      </c>
      <c r="R1527" s="8" t="s">
        <v>8339</v>
      </c>
      <c r="S1527" s="12">
        <f t="shared" si="94"/>
        <v>42570.452986111108</v>
      </c>
      <c r="T1527" s="12">
        <f t="shared" si="95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8" t="s">
        <v>8338</v>
      </c>
      <c r="R1528" s="8" t="s">
        <v>8339</v>
      </c>
      <c r="S1528" s="12">
        <f t="shared" si="94"/>
        <v>42339.026006944448</v>
      </c>
      <c r="T1528" s="12">
        <f t="shared" si="95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8" t="s">
        <v>8338</v>
      </c>
      <c r="R1529" s="8" t="s">
        <v>8339</v>
      </c>
      <c r="S1529" s="12">
        <f t="shared" si="94"/>
        <v>42780.350532407407</v>
      </c>
      <c r="T1529" s="12">
        <f t="shared" si="95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8" t="s">
        <v>8338</v>
      </c>
      <c r="R1530" s="8" t="s">
        <v>8339</v>
      </c>
      <c r="S1530" s="12">
        <f t="shared" si="94"/>
        <v>42736.482893518521</v>
      </c>
      <c r="T1530" s="12">
        <f t="shared" si="95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8" t="s">
        <v>8338</v>
      </c>
      <c r="R1531" s="8" t="s">
        <v>8339</v>
      </c>
      <c r="S1531" s="12">
        <f t="shared" si="94"/>
        <v>42052.378703703704</v>
      </c>
      <c r="T1531" s="12">
        <f t="shared" si="95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8" t="s">
        <v>8338</v>
      </c>
      <c r="R1532" s="8" t="s">
        <v>8339</v>
      </c>
      <c r="S1532" s="12">
        <f t="shared" si="94"/>
        <v>42275.517303240747</v>
      </c>
      <c r="T1532" s="12">
        <f t="shared" si="95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8" t="s">
        <v>8338</v>
      </c>
      <c r="R1533" s="8" t="s">
        <v>8339</v>
      </c>
      <c r="S1533" s="12">
        <f t="shared" si="94"/>
        <v>41941.552384259259</v>
      </c>
      <c r="T1533" s="12">
        <f t="shared" si="95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8" t="s">
        <v>8338</v>
      </c>
      <c r="R1534" s="8" t="s">
        <v>8339</v>
      </c>
      <c r="S1534" s="12">
        <f t="shared" si="94"/>
        <v>42391.225289351853</v>
      </c>
      <c r="T1534" s="12">
        <f t="shared" si="95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8" t="s">
        <v>8338</v>
      </c>
      <c r="R1535" s="8" t="s">
        <v>8339</v>
      </c>
      <c r="S1535" s="12">
        <f t="shared" si="94"/>
        <v>42442.75204861111</v>
      </c>
      <c r="T1535" s="12">
        <f t="shared" si="95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8" t="s">
        <v>8338</v>
      </c>
      <c r="R1536" s="8" t="s">
        <v>8339</v>
      </c>
      <c r="S1536" s="12">
        <f t="shared" si="94"/>
        <v>42221.42432870371</v>
      </c>
      <c r="T1536" s="12">
        <f t="shared" si="95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8" t="s">
        <v>8338</v>
      </c>
      <c r="R1537" s="8" t="s">
        <v>8339</v>
      </c>
      <c r="S1537" s="12">
        <f t="shared" si="94"/>
        <v>42484.579062500001</v>
      </c>
      <c r="T1537" s="12">
        <f t="shared" si="95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8" t="s">
        <v>8338</v>
      </c>
      <c r="R1538" s="8" t="s">
        <v>8339</v>
      </c>
      <c r="S1538" s="12">
        <f t="shared" si="94"/>
        <v>42213.552199074074</v>
      </c>
      <c r="T1538" s="12">
        <f t="shared" si="95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8" t="s">
        <v>8338</v>
      </c>
      <c r="R1539" s="8" t="s">
        <v>8339</v>
      </c>
      <c r="S1539" s="12">
        <f t="shared" ref="S1539:S1602" si="98">(((J1539/60)/60)/24)+DATE(1970,1,1)+(-6/24)</f>
        <v>42552.065127314811</v>
      </c>
      <c r="T1539" s="12">
        <f t="shared" ref="T1539:T1602" si="99"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8" t="s">
        <v>8338</v>
      </c>
      <c r="R1540" s="8" t="s">
        <v>8339</v>
      </c>
      <c r="S1540" s="12">
        <f t="shared" si="98"/>
        <v>41981.532060185185</v>
      </c>
      <c r="T1540" s="12">
        <f t="shared" si="9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8" t="s">
        <v>8338</v>
      </c>
      <c r="R1541" s="8" t="s">
        <v>8339</v>
      </c>
      <c r="S1541" s="12">
        <f t="shared" si="98"/>
        <v>42705.669201388882</v>
      </c>
      <c r="T1541" s="12">
        <f t="shared" si="99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8" t="s">
        <v>8338</v>
      </c>
      <c r="R1542" s="8" t="s">
        <v>8339</v>
      </c>
      <c r="S1542" s="12">
        <f t="shared" si="98"/>
        <v>41938.75712962963</v>
      </c>
      <c r="T1542" s="12">
        <f t="shared" si="9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8" t="s">
        <v>8338</v>
      </c>
      <c r="R1543" s="8" t="s">
        <v>8343</v>
      </c>
      <c r="S1543" s="12">
        <f t="shared" si="98"/>
        <v>41974.462245370371</v>
      </c>
      <c r="T1543" s="12">
        <f t="shared" si="9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8" t="s">
        <v>8338</v>
      </c>
      <c r="R1544" s="8" t="s">
        <v>8343</v>
      </c>
      <c r="S1544" s="12">
        <f t="shared" si="98"/>
        <v>42170.746527777781</v>
      </c>
      <c r="T1544" s="12">
        <f t="shared" si="9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8" t="s">
        <v>8338</v>
      </c>
      <c r="R1545" s="8" t="s">
        <v>8343</v>
      </c>
      <c r="S1545" s="12">
        <f t="shared" si="98"/>
        <v>41935.259652777779</v>
      </c>
      <c r="T1545" s="12">
        <f t="shared" si="9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8" t="s">
        <v>8338</v>
      </c>
      <c r="R1546" s="8" t="s">
        <v>8343</v>
      </c>
      <c r="S1546" s="12">
        <f t="shared" si="98"/>
        <v>42052.801203703704</v>
      </c>
      <c r="T1546" s="12">
        <f t="shared" si="9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8" t="s">
        <v>8338</v>
      </c>
      <c r="R1547" s="8" t="s">
        <v>8343</v>
      </c>
      <c r="S1547" s="12">
        <f t="shared" si="98"/>
        <v>42031.634652777779</v>
      </c>
      <c r="T1547" s="12">
        <f t="shared" si="9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8" t="s">
        <v>8338</v>
      </c>
      <c r="R1548" s="8" t="s">
        <v>8343</v>
      </c>
      <c r="S1548" s="12">
        <f t="shared" si="98"/>
        <v>41838.962951388887</v>
      </c>
      <c r="T1548" s="12">
        <f t="shared" si="9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8" t="s">
        <v>8338</v>
      </c>
      <c r="R1549" s="8" t="s">
        <v>8343</v>
      </c>
      <c r="S1549" s="12">
        <f t="shared" si="98"/>
        <v>42782.176875000005</v>
      </c>
      <c r="T1549" s="12">
        <f t="shared" si="9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8" t="s">
        <v>8338</v>
      </c>
      <c r="R1550" s="8" t="s">
        <v>8343</v>
      </c>
      <c r="S1550" s="12">
        <f t="shared" si="98"/>
        <v>42286.63217592593</v>
      </c>
      <c r="T1550" s="12">
        <f t="shared" si="99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8" t="s">
        <v>8338</v>
      </c>
      <c r="R1551" s="8" t="s">
        <v>8343</v>
      </c>
      <c r="S1551" s="12">
        <f t="shared" si="98"/>
        <v>42280.886099537034</v>
      </c>
      <c r="T1551" s="12">
        <f t="shared" si="9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8" t="s">
        <v>8338</v>
      </c>
      <c r="R1552" s="8" t="s">
        <v>8343</v>
      </c>
      <c r="S1552" s="12">
        <f t="shared" si="98"/>
        <v>42472.199467592596</v>
      </c>
      <c r="T1552" s="12">
        <f t="shared" si="9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8" t="s">
        <v>8338</v>
      </c>
      <c r="R1553" s="8" t="s">
        <v>8343</v>
      </c>
      <c r="S1553" s="12">
        <f t="shared" si="98"/>
        <v>42121.574525462958</v>
      </c>
      <c r="T1553" s="12">
        <f t="shared" si="9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8" t="s">
        <v>8338</v>
      </c>
      <c r="R1554" s="8" t="s">
        <v>8343</v>
      </c>
      <c r="S1554" s="12">
        <f t="shared" si="98"/>
        <v>41892.438750000001</v>
      </c>
      <c r="T1554" s="12">
        <f t="shared" si="9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8" t="s">
        <v>8338</v>
      </c>
      <c r="R1555" s="8" t="s">
        <v>8343</v>
      </c>
      <c r="S1555" s="12">
        <f t="shared" si="98"/>
        <v>42219.032951388886</v>
      </c>
      <c r="T1555" s="12">
        <f t="shared" si="9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8" t="s">
        <v>8338</v>
      </c>
      <c r="R1556" s="8" t="s">
        <v>8343</v>
      </c>
      <c r="S1556" s="12">
        <f t="shared" si="98"/>
        <v>42188.002199074079</v>
      </c>
      <c r="T1556" s="12">
        <f t="shared" si="9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8" t="s">
        <v>8338</v>
      </c>
      <c r="R1557" s="8" t="s">
        <v>8343</v>
      </c>
      <c r="S1557" s="12">
        <f t="shared" si="98"/>
        <v>42241.363796296297</v>
      </c>
      <c r="T1557" s="12">
        <f t="shared" si="9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8" t="s">
        <v>8338</v>
      </c>
      <c r="R1558" s="8" t="s">
        <v>8343</v>
      </c>
      <c r="S1558" s="12">
        <f t="shared" si="98"/>
        <v>42524.903055555551</v>
      </c>
      <c r="T1558" s="12">
        <f t="shared" si="9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8" t="s">
        <v>8338</v>
      </c>
      <c r="R1559" s="8" t="s">
        <v>8343</v>
      </c>
      <c r="S1559" s="12">
        <f t="shared" si="98"/>
        <v>41871.40315972222</v>
      </c>
      <c r="T1559" s="12">
        <f t="shared" si="9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8" t="s">
        <v>8338</v>
      </c>
      <c r="R1560" s="8" t="s">
        <v>8343</v>
      </c>
      <c r="S1560" s="12">
        <f t="shared" si="98"/>
        <v>42185.147673611107</v>
      </c>
      <c r="T1560" s="12">
        <f t="shared" si="9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8" t="s">
        <v>8338</v>
      </c>
      <c r="R1561" s="8" t="s">
        <v>8343</v>
      </c>
      <c r="S1561" s="12">
        <f t="shared" si="98"/>
        <v>42107.80322916666</v>
      </c>
      <c r="T1561" s="12">
        <f t="shared" si="99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8" t="s">
        <v>8338</v>
      </c>
      <c r="R1562" s="8" t="s">
        <v>8343</v>
      </c>
      <c r="S1562" s="12">
        <f t="shared" si="98"/>
        <v>41935.770752314813</v>
      </c>
      <c r="T1562" s="12">
        <f t="shared" si="9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8" t="s">
        <v>8322</v>
      </c>
      <c r="R1563" s="8" t="s">
        <v>8344</v>
      </c>
      <c r="S1563" s="12">
        <f t="shared" si="98"/>
        <v>41554.791701388887</v>
      </c>
      <c r="T1563" s="12">
        <f t="shared" si="99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8" t="s">
        <v>8322</v>
      </c>
      <c r="R1564" s="8" t="s">
        <v>8344</v>
      </c>
      <c r="S1564" s="12">
        <f t="shared" si="98"/>
        <v>40079.316157407404</v>
      </c>
      <c r="T1564" s="12">
        <f t="shared" si="9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8" t="s">
        <v>8322</v>
      </c>
      <c r="R1565" s="8" t="s">
        <v>8344</v>
      </c>
      <c r="S1565" s="12">
        <f t="shared" si="98"/>
        <v>41652.492488425924</v>
      </c>
      <c r="T1565" s="12">
        <f t="shared" si="9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8" t="s">
        <v>8322</v>
      </c>
      <c r="R1566" s="8" t="s">
        <v>8344</v>
      </c>
      <c r="S1566" s="12">
        <f t="shared" si="98"/>
        <v>42121.117002314815</v>
      </c>
      <c r="T1566" s="12">
        <f t="shared" si="9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8" t="s">
        <v>8322</v>
      </c>
      <c r="R1567" s="8" t="s">
        <v>8344</v>
      </c>
      <c r="S1567" s="12">
        <f t="shared" si="98"/>
        <v>40672.479872685188</v>
      </c>
      <c r="T1567" s="12">
        <f t="shared" si="9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8" t="s">
        <v>8322</v>
      </c>
      <c r="R1568" s="8" t="s">
        <v>8344</v>
      </c>
      <c r="S1568" s="12">
        <f t="shared" si="98"/>
        <v>42549.666712962964</v>
      </c>
      <c r="T1568" s="12">
        <f t="shared" si="9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8" t="s">
        <v>8322</v>
      </c>
      <c r="R1569" s="8" t="s">
        <v>8344</v>
      </c>
      <c r="S1569" s="12">
        <f t="shared" si="98"/>
        <v>41671.686863425923</v>
      </c>
      <c r="T1569" s="12">
        <f t="shared" si="9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8" t="s">
        <v>8322</v>
      </c>
      <c r="R1570" s="8" t="s">
        <v>8344</v>
      </c>
      <c r="S1570" s="12">
        <f t="shared" si="98"/>
        <v>41961.812326388885</v>
      </c>
      <c r="T1570" s="12">
        <f t="shared" si="9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8" t="s">
        <v>8322</v>
      </c>
      <c r="R1571" s="8" t="s">
        <v>8344</v>
      </c>
      <c r="S1571" s="12">
        <f t="shared" si="98"/>
        <v>41389.429560185185</v>
      </c>
      <c r="T1571" s="12">
        <f t="shared" si="9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8" t="s">
        <v>8322</v>
      </c>
      <c r="R1572" s="8" t="s">
        <v>8344</v>
      </c>
      <c r="S1572" s="12">
        <f t="shared" si="98"/>
        <v>42438.563449074078</v>
      </c>
      <c r="T1572" s="12">
        <f t="shared" si="9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8" t="s">
        <v>8322</v>
      </c>
      <c r="R1573" s="8" t="s">
        <v>8344</v>
      </c>
      <c r="S1573" s="12">
        <f t="shared" si="98"/>
        <v>42144.519479166673</v>
      </c>
      <c r="T1573" s="12">
        <f t="shared" si="99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8" t="s">
        <v>8322</v>
      </c>
      <c r="R1574" s="8" t="s">
        <v>8344</v>
      </c>
      <c r="S1574" s="12">
        <f t="shared" si="98"/>
        <v>42403.783090277779</v>
      </c>
      <c r="T1574" s="12">
        <f t="shared" si="9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8" t="s">
        <v>8322</v>
      </c>
      <c r="R1575" s="8" t="s">
        <v>8344</v>
      </c>
      <c r="S1575" s="12">
        <f t="shared" si="98"/>
        <v>42785.750023148154</v>
      </c>
      <c r="T1575" s="12">
        <f t="shared" si="9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8" t="s">
        <v>8322</v>
      </c>
      <c r="R1576" s="8" t="s">
        <v>8344</v>
      </c>
      <c r="S1576" s="12">
        <f t="shared" si="98"/>
        <v>42017.677418981482</v>
      </c>
      <c r="T1576" s="12">
        <f t="shared" si="9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8" t="s">
        <v>8322</v>
      </c>
      <c r="R1577" s="8" t="s">
        <v>8344</v>
      </c>
      <c r="S1577" s="12">
        <f t="shared" si="98"/>
        <v>41799.274259259262</v>
      </c>
      <c r="T1577" s="12">
        <f t="shared" si="99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8" t="s">
        <v>8322</v>
      </c>
      <c r="R1578" s="8" t="s">
        <v>8344</v>
      </c>
      <c r="S1578" s="12">
        <f t="shared" si="98"/>
        <v>42140.629259259258</v>
      </c>
      <c r="T1578" s="12">
        <f t="shared" si="9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8" t="s">
        <v>8322</v>
      </c>
      <c r="R1579" s="8" t="s">
        <v>8344</v>
      </c>
      <c r="S1579" s="12">
        <f t="shared" si="98"/>
        <v>41054.597777777781</v>
      </c>
      <c r="T1579" s="12">
        <f t="shared" si="99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8" t="s">
        <v>8322</v>
      </c>
      <c r="R1580" s="8" t="s">
        <v>8344</v>
      </c>
      <c r="S1580" s="12">
        <f t="shared" si="98"/>
        <v>40398.815868055557</v>
      </c>
      <c r="T1580" s="12">
        <f t="shared" si="9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8" t="s">
        <v>8322</v>
      </c>
      <c r="R1581" s="8" t="s">
        <v>8344</v>
      </c>
      <c r="S1581" s="12">
        <f t="shared" si="98"/>
        <v>41481.746423611112</v>
      </c>
      <c r="T1581" s="12">
        <f t="shared" si="9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8" t="s">
        <v>8322</v>
      </c>
      <c r="R1582" s="8" t="s">
        <v>8344</v>
      </c>
      <c r="S1582" s="12">
        <f t="shared" si="98"/>
        <v>40989.800069444449</v>
      </c>
      <c r="T1582" s="12">
        <f t="shared" si="99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8" t="s">
        <v>8338</v>
      </c>
      <c r="R1583" s="8" t="s">
        <v>8345</v>
      </c>
      <c r="S1583" s="12">
        <f t="shared" si="98"/>
        <v>42325.198958333334</v>
      </c>
      <c r="T1583" s="12">
        <f t="shared" si="9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8" t="s">
        <v>8338</v>
      </c>
      <c r="R1584" s="8" t="s">
        <v>8345</v>
      </c>
      <c r="S1584" s="12">
        <f t="shared" si="98"/>
        <v>42246.539965277778</v>
      </c>
      <c r="T1584" s="12">
        <f t="shared" si="9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8" t="s">
        <v>8338</v>
      </c>
      <c r="R1585" s="8" t="s">
        <v>8345</v>
      </c>
      <c r="S1585" s="12">
        <f t="shared" si="98"/>
        <v>41877.654988425929</v>
      </c>
      <c r="T1585" s="12">
        <f t="shared" si="9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8" t="s">
        <v>8338</v>
      </c>
      <c r="R1586" s="8" t="s">
        <v>8345</v>
      </c>
      <c r="S1586" s="12">
        <f t="shared" si="98"/>
        <v>41779.399317129632</v>
      </c>
      <c r="T1586" s="12">
        <f t="shared" si="9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8" t="s">
        <v>8338</v>
      </c>
      <c r="R1587" s="8" t="s">
        <v>8345</v>
      </c>
      <c r="S1587" s="12">
        <f t="shared" si="98"/>
        <v>42707.645462962959</v>
      </c>
      <c r="T1587" s="12">
        <f t="shared" si="9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8" t="s">
        <v>8338</v>
      </c>
      <c r="R1588" s="8" t="s">
        <v>8345</v>
      </c>
      <c r="S1588" s="12">
        <f t="shared" si="98"/>
        <v>42068.854421296302</v>
      </c>
      <c r="T1588" s="12">
        <f t="shared" si="9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8" t="s">
        <v>8338</v>
      </c>
      <c r="R1589" s="8" t="s">
        <v>8345</v>
      </c>
      <c r="S1589" s="12">
        <f t="shared" si="98"/>
        <v>41956.700983796298</v>
      </c>
      <c r="T1589" s="12">
        <f t="shared" si="9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8" t="s">
        <v>8338</v>
      </c>
      <c r="R1590" s="8" t="s">
        <v>8345</v>
      </c>
      <c r="S1590" s="12">
        <f t="shared" si="98"/>
        <v>42004.99998842593</v>
      </c>
      <c r="T1590" s="12">
        <f t="shared" si="9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8" t="s">
        <v>8338</v>
      </c>
      <c r="R1591" s="8" t="s">
        <v>8345</v>
      </c>
      <c r="S1591" s="12">
        <f t="shared" si="98"/>
        <v>42256.734791666662</v>
      </c>
      <c r="T1591" s="12">
        <f t="shared" si="9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8" t="s">
        <v>8338</v>
      </c>
      <c r="R1592" s="8" t="s">
        <v>8345</v>
      </c>
      <c r="S1592" s="12">
        <f t="shared" si="98"/>
        <v>42240.607222222221</v>
      </c>
      <c r="T1592" s="12">
        <f t="shared" si="9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8" t="s">
        <v>8338</v>
      </c>
      <c r="R1593" s="8" t="s">
        <v>8345</v>
      </c>
      <c r="S1593" s="12">
        <f t="shared" si="98"/>
        <v>42433.476168981477</v>
      </c>
      <c r="T1593" s="12">
        <f t="shared" si="9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8" t="s">
        <v>8338</v>
      </c>
      <c r="R1594" s="8" t="s">
        <v>8345</v>
      </c>
      <c r="S1594" s="12">
        <f t="shared" si="98"/>
        <v>42045.822743055556</v>
      </c>
      <c r="T1594" s="12">
        <f t="shared" si="9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8" t="s">
        <v>8338</v>
      </c>
      <c r="R1595" s="8" t="s">
        <v>8345</v>
      </c>
      <c r="S1595" s="12">
        <f t="shared" si="98"/>
        <v>42033.595543981486</v>
      </c>
      <c r="T1595" s="12">
        <f t="shared" si="9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8" t="s">
        <v>8338</v>
      </c>
      <c r="R1596" s="8" t="s">
        <v>8345</v>
      </c>
      <c r="S1596" s="12">
        <f t="shared" si="98"/>
        <v>42445.462754629625</v>
      </c>
      <c r="T1596" s="12">
        <f t="shared" si="99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8" t="s">
        <v>8338</v>
      </c>
      <c r="R1597" s="8" t="s">
        <v>8345</v>
      </c>
      <c r="S1597" s="12">
        <f t="shared" si="98"/>
        <v>41779.800092592595</v>
      </c>
      <c r="T1597" s="12">
        <f t="shared" si="99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8" t="s">
        <v>8338</v>
      </c>
      <c r="R1598" s="8" t="s">
        <v>8345</v>
      </c>
      <c r="S1598" s="12">
        <f t="shared" si="98"/>
        <v>41941.180196759262</v>
      </c>
      <c r="T1598" s="12">
        <f t="shared" si="9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8" t="s">
        <v>8338</v>
      </c>
      <c r="R1599" s="8" t="s">
        <v>8345</v>
      </c>
      <c r="S1599" s="12">
        <f t="shared" si="98"/>
        <v>42603.104131944448</v>
      </c>
      <c r="T1599" s="12">
        <f t="shared" si="9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8" t="s">
        <v>8338</v>
      </c>
      <c r="R1600" s="8" t="s">
        <v>8345</v>
      </c>
      <c r="S1600" s="12">
        <f t="shared" si="98"/>
        <v>42151.417337962965</v>
      </c>
      <c r="T1600" s="12">
        <f t="shared" si="9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8" t="s">
        <v>8338</v>
      </c>
      <c r="R1601" s="8" t="s">
        <v>8345</v>
      </c>
      <c r="S1601" s="12">
        <f t="shared" si="98"/>
        <v>42438.28907407407</v>
      </c>
      <c r="T1601" s="12">
        <f t="shared" si="9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8" t="s">
        <v>8338</v>
      </c>
      <c r="R1602" s="8" t="s">
        <v>8345</v>
      </c>
      <c r="S1602" s="12">
        <f t="shared" si="98"/>
        <v>41790.807314814818</v>
      </c>
      <c r="T1602" s="12">
        <f t="shared" si="9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8" t="s">
        <v>8325</v>
      </c>
      <c r="R1603" s="8" t="s">
        <v>8326</v>
      </c>
      <c r="S1603" s="12">
        <f t="shared" ref="S1603:S1666" si="102">(((J1603/60)/60)/24)+DATE(1970,1,1)+(-6/24)</f>
        <v>40637.842974537038</v>
      </c>
      <c r="T1603" s="12">
        <f t="shared" ref="T1603:T1666" si="103">(((I1603/60)/60)/24)+DATE(1970,1,1)+(-6/24)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8" t="s">
        <v>8325</v>
      </c>
      <c r="R1604" s="8" t="s">
        <v>8326</v>
      </c>
      <c r="S1604" s="12">
        <f t="shared" si="102"/>
        <v>40788.047650462962</v>
      </c>
      <c r="T1604" s="12">
        <f t="shared" si="103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8" t="s">
        <v>8325</v>
      </c>
      <c r="R1605" s="8" t="s">
        <v>8326</v>
      </c>
      <c r="S1605" s="12">
        <f t="shared" si="102"/>
        <v>40875.919664351852</v>
      </c>
      <c r="T1605" s="12">
        <f t="shared" si="103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8" t="s">
        <v>8325</v>
      </c>
      <c r="R1606" s="8" t="s">
        <v>8326</v>
      </c>
      <c r="S1606" s="12">
        <f t="shared" si="102"/>
        <v>40945.595312500001</v>
      </c>
      <c r="T1606" s="12">
        <f t="shared" si="103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8" t="s">
        <v>8325</v>
      </c>
      <c r="R1607" s="8" t="s">
        <v>8326</v>
      </c>
      <c r="S1607" s="12">
        <f t="shared" si="102"/>
        <v>40746.762881944444</v>
      </c>
      <c r="T1607" s="12">
        <f t="shared" si="103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8" t="s">
        <v>8325</v>
      </c>
      <c r="R1608" s="8" t="s">
        <v>8326</v>
      </c>
      <c r="S1608" s="12">
        <f t="shared" si="102"/>
        <v>40535.861550925925</v>
      </c>
      <c r="T1608" s="12">
        <f t="shared" si="103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8" t="s">
        <v>8325</v>
      </c>
      <c r="R1609" s="8" t="s">
        <v>8326</v>
      </c>
      <c r="S1609" s="12">
        <f t="shared" si="102"/>
        <v>41053.55846064815</v>
      </c>
      <c r="T1609" s="12">
        <f t="shared" si="103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8" t="s">
        <v>8325</v>
      </c>
      <c r="R1610" s="8" t="s">
        <v>8326</v>
      </c>
      <c r="S1610" s="12">
        <f t="shared" si="102"/>
        <v>41607.58085648148</v>
      </c>
      <c r="T1610" s="12">
        <f t="shared" si="103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8" t="s">
        <v>8325</v>
      </c>
      <c r="R1611" s="8" t="s">
        <v>8326</v>
      </c>
      <c r="S1611" s="12">
        <f t="shared" si="102"/>
        <v>40795.751261574071</v>
      </c>
      <c r="T1611" s="12">
        <f t="shared" si="103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8" t="s">
        <v>8325</v>
      </c>
      <c r="R1612" s="8" t="s">
        <v>8326</v>
      </c>
      <c r="S1612" s="12">
        <f t="shared" si="102"/>
        <v>41228.674884259257</v>
      </c>
      <c r="T1612" s="12">
        <f t="shared" si="103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8" t="s">
        <v>8325</v>
      </c>
      <c r="R1613" s="8" t="s">
        <v>8326</v>
      </c>
      <c r="S1613" s="12">
        <f t="shared" si="102"/>
        <v>41408.75037037037</v>
      </c>
      <c r="T1613" s="12">
        <f t="shared" si="103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8" t="s">
        <v>8325</v>
      </c>
      <c r="R1614" s="8" t="s">
        <v>8326</v>
      </c>
      <c r="S1614" s="12">
        <f t="shared" si="102"/>
        <v>41246.624814814815</v>
      </c>
      <c r="T1614" s="12">
        <f t="shared" si="103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8" t="s">
        <v>8325</v>
      </c>
      <c r="R1615" s="8" t="s">
        <v>8326</v>
      </c>
      <c r="S1615" s="12">
        <f t="shared" si="102"/>
        <v>41081.819467592592</v>
      </c>
      <c r="T1615" s="12">
        <f t="shared" si="103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8" t="s">
        <v>8325</v>
      </c>
      <c r="R1616" s="8" t="s">
        <v>8326</v>
      </c>
      <c r="S1616" s="12">
        <f t="shared" si="102"/>
        <v>41794.731122685182</v>
      </c>
      <c r="T1616" s="12">
        <f t="shared" si="103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8" t="s">
        <v>8325</v>
      </c>
      <c r="R1617" s="8" t="s">
        <v>8326</v>
      </c>
      <c r="S1617" s="12">
        <f t="shared" si="102"/>
        <v>40844.800879629627</v>
      </c>
      <c r="T1617" s="12">
        <f t="shared" si="103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8" t="s">
        <v>8325</v>
      </c>
      <c r="R1618" s="8" t="s">
        <v>8326</v>
      </c>
      <c r="S1618" s="12">
        <f t="shared" si="102"/>
        <v>41194.465520833335</v>
      </c>
      <c r="T1618" s="12">
        <f t="shared" si="103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8" t="s">
        <v>8325</v>
      </c>
      <c r="R1619" s="8" t="s">
        <v>8326</v>
      </c>
      <c r="S1619" s="12">
        <f t="shared" si="102"/>
        <v>41546.414212962962</v>
      </c>
      <c r="T1619" s="12">
        <f t="shared" si="103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8" t="s">
        <v>8325</v>
      </c>
      <c r="R1620" s="8" t="s">
        <v>8326</v>
      </c>
      <c r="S1620" s="12">
        <f t="shared" si="102"/>
        <v>41301.404340277775</v>
      </c>
      <c r="T1620" s="12">
        <f t="shared" si="103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8" t="s">
        <v>8325</v>
      </c>
      <c r="R1621" s="8" t="s">
        <v>8326</v>
      </c>
      <c r="S1621" s="12">
        <f t="shared" si="102"/>
        <v>41875.93618055556</v>
      </c>
      <c r="T1621" s="12">
        <f t="shared" si="103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8" t="s">
        <v>8325</v>
      </c>
      <c r="R1622" s="8" t="s">
        <v>8326</v>
      </c>
      <c r="S1622" s="12">
        <f t="shared" si="102"/>
        <v>41321.089583333334</v>
      </c>
      <c r="T1622" s="12">
        <f t="shared" si="103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8" t="s">
        <v>8325</v>
      </c>
      <c r="R1623" s="8" t="s">
        <v>8326</v>
      </c>
      <c r="S1623" s="12">
        <f t="shared" si="102"/>
        <v>41003.35665509259</v>
      </c>
      <c r="T1623" s="12">
        <f t="shared" si="103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8" t="s">
        <v>8325</v>
      </c>
      <c r="R1624" s="8" t="s">
        <v>8326</v>
      </c>
      <c r="S1624" s="12">
        <f t="shared" si="102"/>
        <v>41950.04483796296</v>
      </c>
      <c r="T1624" s="12">
        <f t="shared" si="103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8" t="s">
        <v>8325</v>
      </c>
      <c r="R1625" s="8" t="s">
        <v>8326</v>
      </c>
      <c r="S1625" s="12">
        <f t="shared" si="102"/>
        <v>41453.438530092593</v>
      </c>
      <c r="T1625" s="12">
        <f t="shared" si="103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8" t="s">
        <v>8325</v>
      </c>
      <c r="R1626" s="8" t="s">
        <v>8326</v>
      </c>
      <c r="S1626" s="12">
        <f t="shared" si="102"/>
        <v>41243.117303240739</v>
      </c>
      <c r="T1626" s="12">
        <f t="shared" si="103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8" t="s">
        <v>8325</v>
      </c>
      <c r="R1627" s="8" t="s">
        <v>8326</v>
      </c>
      <c r="S1627" s="12">
        <f t="shared" si="102"/>
        <v>41135.449687500004</v>
      </c>
      <c r="T1627" s="12">
        <f t="shared" si="103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8" t="s">
        <v>8325</v>
      </c>
      <c r="R1628" s="8" t="s">
        <v>8326</v>
      </c>
      <c r="S1628" s="12">
        <f t="shared" si="102"/>
        <v>41579.597997685189</v>
      </c>
      <c r="T1628" s="12">
        <f t="shared" si="103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8" t="s">
        <v>8325</v>
      </c>
      <c r="R1629" s="8" t="s">
        <v>8326</v>
      </c>
      <c r="S1629" s="12">
        <f t="shared" si="102"/>
        <v>41205.457048611112</v>
      </c>
      <c r="T1629" s="12">
        <f t="shared" si="103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8" t="s">
        <v>8325</v>
      </c>
      <c r="R1630" s="8" t="s">
        <v>8326</v>
      </c>
      <c r="S1630" s="12">
        <f t="shared" si="102"/>
        <v>41774.487060185187</v>
      </c>
      <c r="T1630" s="12">
        <f t="shared" si="103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8" t="s">
        <v>8325</v>
      </c>
      <c r="R1631" s="8" t="s">
        <v>8326</v>
      </c>
      <c r="S1631" s="12">
        <f t="shared" si="102"/>
        <v>41645.617280092592</v>
      </c>
      <c r="T1631" s="12">
        <f t="shared" si="103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8" t="s">
        <v>8325</v>
      </c>
      <c r="R1632" s="8" t="s">
        <v>8326</v>
      </c>
      <c r="S1632" s="12">
        <f t="shared" si="102"/>
        <v>40939.587673611109</v>
      </c>
      <c r="T1632" s="12">
        <f t="shared" si="103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8" t="s">
        <v>8325</v>
      </c>
      <c r="R1633" s="8" t="s">
        <v>8326</v>
      </c>
      <c r="S1633" s="12">
        <f t="shared" si="102"/>
        <v>41164.609502314815</v>
      </c>
      <c r="T1633" s="12">
        <f t="shared" si="103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8" t="s">
        <v>8325</v>
      </c>
      <c r="R1634" s="8" t="s">
        <v>8326</v>
      </c>
      <c r="S1634" s="12">
        <f t="shared" si="102"/>
        <v>40750.090902777774</v>
      </c>
      <c r="T1634" s="12">
        <f t="shared" si="103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8" t="s">
        <v>8325</v>
      </c>
      <c r="R1635" s="8" t="s">
        <v>8326</v>
      </c>
      <c r="S1635" s="12">
        <f t="shared" si="102"/>
        <v>40896.633750000001</v>
      </c>
      <c r="T1635" s="12">
        <f t="shared" si="103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8" t="s">
        <v>8325</v>
      </c>
      <c r="R1636" s="8" t="s">
        <v>8326</v>
      </c>
      <c r="S1636" s="12">
        <f t="shared" si="102"/>
        <v>40657.939826388887</v>
      </c>
      <c r="T1636" s="12">
        <f t="shared" si="103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8" t="s">
        <v>8325</v>
      </c>
      <c r="R1637" s="8" t="s">
        <v>8326</v>
      </c>
      <c r="S1637" s="12">
        <f t="shared" si="102"/>
        <v>42502.618761574078</v>
      </c>
      <c r="T1637" s="12">
        <f t="shared" si="103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8" t="s">
        <v>8325</v>
      </c>
      <c r="R1638" s="8" t="s">
        <v>8326</v>
      </c>
      <c r="S1638" s="12">
        <f t="shared" si="102"/>
        <v>40662.83666666667</v>
      </c>
      <c r="T1638" s="12">
        <f t="shared" si="103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8" t="s">
        <v>8325</v>
      </c>
      <c r="R1639" s="8" t="s">
        <v>8326</v>
      </c>
      <c r="S1639" s="12">
        <f t="shared" si="102"/>
        <v>40122.501620370371</v>
      </c>
      <c r="T1639" s="12">
        <f t="shared" si="103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8" t="s">
        <v>8325</v>
      </c>
      <c r="R1640" s="8" t="s">
        <v>8326</v>
      </c>
      <c r="S1640" s="12">
        <f t="shared" si="102"/>
        <v>41288.43712962963</v>
      </c>
      <c r="T1640" s="12">
        <f t="shared" si="103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8" t="s">
        <v>8325</v>
      </c>
      <c r="R1641" s="8" t="s">
        <v>8326</v>
      </c>
      <c r="S1641" s="12">
        <f t="shared" si="102"/>
        <v>40941.402372685188</v>
      </c>
      <c r="T1641" s="12">
        <f t="shared" si="103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8" t="s">
        <v>8325</v>
      </c>
      <c r="R1642" s="8" t="s">
        <v>8326</v>
      </c>
      <c r="S1642" s="12">
        <f t="shared" si="102"/>
        <v>40378.98096064815</v>
      </c>
      <c r="T1642" s="12">
        <f t="shared" si="103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8" t="s">
        <v>8325</v>
      </c>
      <c r="R1643" s="8" t="s">
        <v>8346</v>
      </c>
      <c r="S1643" s="12">
        <f t="shared" si="102"/>
        <v>41962.346574074079</v>
      </c>
      <c r="T1643" s="12">
        <f t="shared" si="103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8" t="s">
        <v>8325</v>
      </c>
      <c r="R1644" s="8" t="s">
        <v>8346</v>
      </c>
      <c r="S1644" s="12">
        <f t="shared" si="102"/>
        <v>40687.774618055555</v>
      </c>
      <c r="T1644" s="12">
        <f t="shared" si="103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8" t="s">
        <v>8325</v>
      </c>
      <c r="R1645" s="8" t="s">
        <v>8346</v>
      </c>
      <c r="S1645" s="12">
        <f t="shared" si="102"/>
        <v>41146.574212962965</v>
      </c>
      <c r="T1645" s="12">
        <f t="shared" si="103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8" t="s">
        <v>8325</v>
      </c>
      <c r="R1646" s="8" t="s">
        <v>8346</v>
      </c>
      <c r="S1646" s="12">
        <f t="shared" si="102"/>
        <v>41174.80972222222</v>
      </c>
      <c r="T1646" s="12">
        <f t="shared" si="103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8" t="s">
        <v>8325</v>
      </c>
      <c r="R1647" s="8" t="s">
        <v>8346</v>
      </c>
      <c r="S1647" s="12">
        <f t="shared" si="102"/>
        <v>41521.367361111108</v>
      </c>
      <c r="T1647" s="12">
        <f t="shared" si="103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8" t="s">
        <v>8325</v>
      </c>
      <c r="R1648" s="8" t="s">
        <v>8346</v>
      </c>
      <c r="S1648" s="12">
        <f t="shared" si="102"/>
        <v>41833.200266203705</v>
      </c>
      <c r="T1648" s="12">
        <f t="shared" si="103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8" t="s">
        <v>8325</v>
      </c>
      <c r="R1649" s="8" t="s">
        <v>8346</v>
      </c>
      <c r="S1649" s="12">
        <f t="shared" si="102"/>
        <v>41039.159456018519</v>
      </c>
      <c r="T1649" s="12">
        <f t="shared" si="103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8" t="s">
        <v>8325</v>
      </c>
      <c r="R1650" s="8" t="s">
        <v>8346</v>
      </c>
      <c r="S1650" s="12">
        <f t="shared" si="102"/>
        <v>40592.454652777778</v>
      </c>
      <c r="T1650" s="12">
        <f t="shared" si="103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8" t="s">
        <v>8325</v>
      </c>
      <c r="R1651" s="8" t="s">
        <v>8346</v>
      </c>
      <c r="S1651" s="12">
        <f t="shared" si="102"/>
        <v>41737.434664351851</v>
      </c>
      <c r="T1651" s="12">
        <f t="shared" si="103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8" t="s">
        <v>8325</v>
      </c>
      <c r="R1652" s="8" t="s">
        <v>8346</v>
      </c>
      <c r="S1652" s="12">
        <f t="shared" si="102"/>
        <v>41526.185613425929</v>
      </c>
      <c r="T1652" s="12">
        <f t="shared" si="103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8" t="s">
        <v>8325</v>
      </c>
      <c r="R1653" s="8" t="s">
        <v>8346</v>
      </c>
      <c r="S1653" s="12">
        <f t="shared" si="102"/>
        <v>40625.650694444441</v>
      </c>
      <c r="T1653" s="12">
        <f t="shared" si="103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8" t="s">
        <v>8325</v>
      </c>
      <c r="R1654" s="8" t="s">
        <v>8346</v>
      </c>
      <c r="S1654" s="12">
        <f t="shared" si="102"/>
        <v>41572.242974537039</v>
      </c>
      <c r="T1654" s="12">
        <f t="shared" si="103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8" t="s">
        <v>8325</v>
      </c>
      <c r="R1655" s="8" t="s">
        <v>8346</v>
      </c>
      <c r="S1655" s="12">
        <f t="shared" si="102"/>
        <v>40626.584444444445</v>
      </c>
      <c r="T1655" s="12">
        <f t="shared" si="103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8" t="s">
        <v>8325</v>
      </c>
      <c r="R1656" s="8" t="s">
        <v>8346</v>
      </c>
      <c r="S1656" s="12">
        <f t="shared" si="102"/>
        <v>40987.640740740739</v>
      </c>
      <c r="T1656" s="12">
        <f t="shared" si="103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8" t="s">
        <v>8325</v>
      </c>
      <c r="R1657" s="8" t="s">
        <v>8346</v>
      </c>
      <c r="S1657" s="12">
        <f t="shared" si="102"/>
        <v>40974.541898148149</v>
      </c>
      <c r="T1657" s="12">
        <f t="shared" si="103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8" t="s">
        <v>8325</v>
      </c>
      <c r="R1658" s="8" t="s">
        <v>8346</v>
      </c>
      <c r="S1658" s="12">
        <f t="shared" si="102"/>
        <v>41226.678842592592</v>
      </c>
      <c r="T1658" s="12">
        <f t="shared" si="103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8" t="s">
        <v>8325</v>
      </c>
      <c r="R1659" s="8" t="s">
        <v>8346</v>
      </c>
      <c r="S1659" s="12">
        <f t="shared" si="102"/>
        <v>41023.532037037039</v>
      </c>
      <c r="T1659" s="12">
        <f t="shared" si="103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8" t="s">
        <v>8325</v>
      </c>
      <c r="R1660" s="8" t="s">
        <v>8346</v>
      </c>
      <c r="S1660" s="12">
        <f t="shared" si="102"/>
        <v>41222.97184027778</v>
      </c>
      <c r="T1660" s="12">
        <f t="shared" si="103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8" t="s">
        <v>8325</v>
      </c>
      <c r="R1661" s="8" t="s">
        <v>8346</v>
      </c>
      <c r="S1661" s="12">
        <f t="shared" si="102"/>
        <v>41596.663437499999</v>
      </c>
      <c r="T1661" s="12">
        <f t="shared" si="103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8" t="s">
        <v>8325</v>
      </c>
      <c r="R1662" s="8" t="s">
        <v>8346</v>
      </c>
      <c r="S1662" s="12">
        <f t="shared" si="102"/>
        <v>42459.443865740745</v>
      </c>
      <c r="T1662" s="12">
        <f t="shared" si="103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8" t="s">
        <v>8325</v>
      </c>
      <c r="R1663" s="8" t="s">
        <v>8346</v>
      </c>
      <c r="S1663" s="12">
        <f t="shared" si="102"/>
        <v>42343.748043981483</v>
      </c>
      <c r="T1663" s="12">
        <f t="shared" si="103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8" t="s">
        <v>8325</v>
      </c>
      <c r="R1664" s="8" t="s">
        <v>8346</v>
      </c>
      <c r="S1664" s="12">
        <f t="shared" si="102"/>
        <v>40847.948333333334</v>
      </c>
      <c r="T1664" s="12">
        <f t="shared" si="103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8" t="s">
        <v>8325</v>
      </c>
      <c r="R1665" s="8" t="s">
        <v>8346</v>
      </c>
      <c r="S1665" s="12">
        <f t="shared" si="102"/>
        <v>42005.77207175926</v>
      </c>
      <c r="T1665" s="12">
        <f t="shared" si="103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8" t="s">
        <v>8325</v>
      </c>
      <c r="R1666" s="8" t="s">
        <v>8346</v>
      </c>
      <c r="S1666" s="12">
        <f t="shared" si="102"/>
        <v>40939.511782407404</v>
      </c>
      <c r="T1666" s="12">
        <f t="shared" si="103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8" t="s">
        <v>8325</v>
      </c>
      <c r="R1667" s="8" t="s">
        <v>8346</v>
      </c>
      <c r="S1667" s="12">
        <f t="shared" ref="S1667:S1730" si="106">(((J1667/60)/60)/24)+DATE(1970,1,1)+(-6/24)</f>
        <v>40564.399456018517</v>
      </c>
      <c r="T1667" s="12">
        <f t="shared" ref="T1667:T1730" si="107">(((I1667/60)/60)/24)+DATE(1970,1,1)+(-6/24)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8" t="s">
        <v>8325</v>
      </c>
      <c r="R1668" s="8" t="s">
        <v>8346</v>
      </c>
      <c r="S1668" s="12">
        <f t="shared" si="106"/>
        <v>41331.003159722226</v>
      </c>
      <c r="T1668" s="12">
        <f t="shared" si="107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8" t="s">
        <v>8325</v>
      </c>
      <c r="R1669" s="8" t="s">
        <v>8346</v>
      </c>
      <c r="S1669" s="12">
        <f t="shared" si="106"/>
        <v>41681.8205787037</v>
      </c>
      <c r="T1669" s="12">
        <f t="shared" si="107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8" t="s">
        <v>8325</v>
      </c>
      <c r="R1670" s="8" t="s">
        <v>8346</v>
      </c>
      <c r="S1670" s="12">
        <f t="shared" si="106"/>
        <v>40844.89975694444</v>
      </c>
      <c r="T1670" s="12">
        <f t="shared" si="107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8" t="s">
        <v>8325</v>
      </c>
      <c r="R1671" s="8" t="s">
        <v>8346</v>
      </c>
      <c r="S1671" s="12">
        <f t="shared" si="106"/>
        <v>42461.635138888887</v>
      </c>
      <c r="T1671" s="12">
        <f t="shared" si="107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8" t="s">
        <v>8325</v>
      </c>
      <c r="R1672" s="8" t="s">
        <v>8346</v>
      </c>
      <c r="S1672" s="12">
        <f t="shared" si="106"/>
        <v>40313.680543981485</v>
      </c>
      <c r="T1672" s="12">
        <f t="shared" si="107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8" t="s">
        <v>8325</v>
      </c>
      <c r="R1673" s="8" t="s">
        <v>8346</v>
      </c>
      <c r="S1673" s="12">
        <f t="shared" si="106"/>
        <v>42553.29414351852</v>
      </c>
      <c r="T1673" s="12">
        <f t="shared" si="107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8" t="s">
        <v>8325</v>
      </c>
      <c r="R1674" s="8" t="s">
        <v>8346</v>
      </c>
      <c r="S1674" s="12">
        <f t="shared" si="106"/>
        <v>41034.406597222223</v>
      </c>
      <c r="T1674" s="12">
        <f t="shared" si="107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8" t="s">
        <v>8325</v>
      </c>
      <c r="R1675" s="8" t="s">
        <v>8346</v>
      </c>
      <c r="S1675" s="12">
        <f t="shared" si="106"/>
        <v>42039.628379629634</v>
      </c>
      <c r="T1675" s="12">
        <f t="shared" si="107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8" t="s">
        <v>8325</v>
      </c>
      <c r="R1676" s="8" t="s">
        <v>8346</v>
      </c>
      <c r="S1676" s="12">
        <f t="shared" si="106"/>
        <v>42569.355393518519</v>
      </c>
      <c r="T1676" s="12">
        <f t="shared" si="107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8" t="s">
        <v>8325</v>
      </c>
      <c r="R1677" s="8" t="s">
        <v>8346</v>
      </c>
      <c r="S1677" s="12">
        <f t="shared" si="106"/>
        <v>40802.483101851853</v>
      </c>
      <c r="T1677" s="12">
        <f t="shared" si="107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8" t="s">
        <v>8325</v>
      </c>
      <c r="R1678" s="8" t="s">
        <v>8346</v>
      </c>
      <c r="S1678" s="12">
        <f t="shared" si="106"/>
        <v>40973.47623842593</v>
      </c>
      <c r="T1678" s="12">
        <f t="shared" si="107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8" t="s">
        <v>8325</v>
      </c>
      <c r="R1679" s="8" t="s">
        <v>8346</v>
      </c>
      <c r="S1679" s="12">
        <f t="shared" si="106"/>
        <v>42416.157129629632</v>
      </c>
      <c r="T1679" s="12">
        <f t="shared" si="107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8" t="s">
        <v>8325</v>
      </c>
      <c r="R1680" s="8" t="s">
        <v>8346</v>
      </c>
      <c r="S1680" s="12">
        <f t="shared" si="106"/>
        <v>41662.604988425926</v>
      </c>
      <c r="T1680" s="12">
        <f t="shared" si="107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8" t="s">
        <v>8325</v>
      </c>
      <c r="R1681" s="8" t="s">
        <v>8346</v>
      </c>
      <c r="S1681" s="12">
        <f t="shared" si="106"/>
        <v>40722.818807870368</v>
      </c>
      <c r="T1681" s="12">
        <f t="shared" si="107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8" t="s">
        <v>8325</v>
      </c>
      <c r="R1682" s="8" t="s">
        <v>8346</v>
      </c>
      <c r="S1682" s="12">
        <f t="shared" si="106"/>
        <v>41802.507719907408</v>
      </c>
      <c r="T1682" s="12">
        <f t="shared" si="107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8" t="s">
        <v>8325</v>
      </c>
      <c r="R1683" s="8" t="s">
        <v>8347</v>
      </c>
      <c r="S1683" s="12">
        <f t="shared" si="106"/>
        <v>42773.871342592596</v>
      </c>
      <c r="T1683" s="12">
        <f t="shared" si="107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8" t="s">
        <v>8325</v>
      </c>
      <c r="R1684" s="8" t="s">
        <v>8347</v>
      </c>
      <c r="S1684" s="12">
        <f t="shared" si="106"/>
        <v>42778.96365740741</v>
      </c>
      <c r="T1684" s="12">
        <f t="shared" si="107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8" t="s">
        <v>8325</v>
      </c>
      <c r="R1685" s="8" t="s">
        <v>8347</v>
      </c>
      <c r="S1685" s="12">
        <f t="shared" si="106"/>
        <v>42808.531689814816</v>
      </c>
      <c r="T1685" s="12">
        <f t="shared" si="107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8" t="s">
        <v>8325</v>
      </c>
      <c r="R1686" s="8" t="s">
        <v>8347</v>
      </c>
      <c r="S1686" s="12">
        <f t="shared" si="106"/>
        <v>42783.565289351856</v>
      </c>
      <c r="T1686" s="12">
        <f t="shared" si="107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8" t="s">
        <v>8325</v>
      </c>
      <c r="R1687" s="8" t="s">
        <v>8347</v>
      </c>
      <c r="S1687" s="12">
        <f t="shared" si="106"/>
        <v>42788.0002662037</v>
      </c>
      <c r="T1687" s="12">
        <f t="shared" si="107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8" t="s">
        <v>8325</v>
      </c>
      <c r="R1688" s="8" t="s">
        <v>8347</v>
      </c>
      <c r="S1688" s="12">
        <f t="shared" si="106"/>
        <v>42792.593969907408</v>
      </c>
      <c r="T1688" s="12">
        <f t="shared" si="107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8" t="s">
        <v>8325</v>
      </c>
      <c r="R1689" s="8" t="s">
        <v>8347</v>
      </c>
      <c r="S1689" s="12">
        <f t="shared" si="106"/>
        <v>42801.796817129631</v>
      </c>
      <c r="T1689" s="12">
        <f t="shared" si="107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8" t="s">
        <v>8325</v>
      </c>
      <c r="R1690" s="8" t="s">
        <v>8347</v>
      </c>
      <c r="S1690" s="12">
        <f t="shared" si="106"/>
        <v>42804.284652777773</v>
      </c>
      <c r="T1690" s="12">
        <f t="shared" si="107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8" t="s">
        <v>8325</v>
      </c>
      <c r="R1691" s="8" t="s">
        <v>8347</v>
      </c>
      <c r="S1691" s="12">
        <f t="shared" si="106"/>
        <v>42780.692476851851</v>
      </c>
      <c r="T1691" s="12">
        <f t="shared" si="107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8" t="s">
        <v>8325</v>
      </c>
      <c r="R1692" s="8" t="s">
        <v>8347</v>
      </c>
      <c r="S1692" s="12">
        <f t="shared" si="106"/>
        <v>42801.18104166667</v>
      </c>
      <c r="T1692" s="12">
        <f t="shared" si="107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8" t="s">
        <v>8325</v>
      </c>
      <c r="R1693" s="8" t="s">
        <v>8347</v>
      </c>
      <c r="S1693" s="12">
        <f t="shared" si="106"/>
        <v>42795.451481481476</v>
      </c>
      <c r="T1693" s="12">
        <f t="shared" si="107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8" t="s">
        <v>8325</v>
      </c>
      <c r="R1694" s="8" t="s">
        <v>8347</v>
      </c>
      <c r="S1694" s="12">
        <f t="shared" si="106"/>
        <v>42787.901238425926</v>
      </c>
      <c r="T1694" s="12">
        <f t="shared" si="107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8" t="s">
        <v>8325</v>
      </c>
      <c r="R1695" s="8" t="s">
        <v>8347</v>
      </c>
      <c r="S1695" s="12">
        <f t="shared" si="106"/>
        <v>42803.670277777783</v>
      </c>
      <c r="T1695" s="12">
        <f t="shared" si="107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8" t="s">
        <v>8325</v>
      </c>
      <c r="R1696" s="8" t="s">
        <v>8347</v>
      </c>
      <c r="S1696" s="12">
        <f t="shared" si="106"/>
        <v>42791.419837962967</v>
      </c>
      <c r="T1696" s="12">
        <f t="shared" si="107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8" t="s">
        <v>8325</v>
      </c>
      <c r="R1697" s="8" t="s">
        <v>8347</v>
      </c>
      <c r="S1697" s="12">
        <f t="shared" si="106"/>
        <v>42800.781412037039</v>
      </c>
      <c r="T1697" s="12">
        <f t="shared" si="107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8" t="s">
        <v>8325</v>
      </c>
      <c r="R1698" s="8" t="s">
        <v>8347</v>
      </c>
      <c r="S1698" s="12">
        <f t="shared" si="106"/>
        <v>42795.819571759261</v>
      </c>
      <c r="T1698" s="12">
        <f t="shared" si="107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8" t="s">
        <v>8325</v>
      </c>
      <c r="R1699" s="8" t="s">
        <v>8347</v>
      </c>
      <c r="S1699" s="12">
        <f t="shared" si="106"/>
        <v>42804.782962962956</v>
      </c>
      <c r="T1699" s="12">
        <f t="shared" si="107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8" t="s">
        <v>8325</v>
      </c>
      <c r="R1700" s="8" t="s">
        <v>8347</v>
      </c>
      <c r="S1700" s="12">
        <f t="shared" si="106"/>
        <v>42795.957870370374</v>
      </c>
      <c r="T1700" s="12">
        <f t="shared" si="107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8" t="s">
        <v>8325</v>
      </c>
      <c r="R1701" s="8" t="s">
        <v>8347</v>
      </c>
      <c r="S1701" s="12">
        <f t="shared" si="106"/>
        <v>42806.613946759258</v>
      </c>
      <c r="T1701" s="12">
        <f t="shared" si="107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8" t="s">
        <v>8325</v>
      </c>
      <c r="R1702" s="8" t="s">
        <v>8347</v>
      </c>
      <c r="S1702" s="12">
        <f t="shared" si="106"/>
        <v>42795.821643518517</v>
      </c>
      <c r="T1702" s="12">
        <f t="shared" si="107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8" t="s">
        <v>8325</v>
      </c>
      <c r="R1703" s="8" t="s">
        <v>8347</v>
      </c>
      <c r="S1703" s="12">
        <f t="shared" si="106"/>
        <v>41989.414409722223</v>
      </c>
      <c r="T1703" s="12">
        <f t="shared" si="107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8" t="s">
        <v>8325</v>
      </c>
      <c r="R1704" s="8" t="s">
        <v>8347</v>
      </c>
      <c r="S1704" s="12">
        <f t="shared" si="106"/>
        <v>42063.619791666672</v>
      </c>
      <c r="T1704" s="12">
        <f t="shared" si="107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8" t="s">
        <v>8325</v>
      </c>
      <c r="R1705" s="8" t="s">
        <v>8347</v>
      </c>
      <c r="S1705" s="12">
        <f t="shared" si="106"/>
        <v>42187.031678240746</v>
      </c>
      <c r="T1705" s="12">
        <f t="shared" si="107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8" t="s">
        <v>8325</v>
      </c>
      <c r="R1706" s="8" t="s">
        <v>8347</v>
      </c>
      <c r="S1706" s="12">
        <f t="shared" si="106"/>
        <v>42020.889733796299</v>
      </c>
      <c r="T1706" s="12">
        <f t="shared" si="107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8" t="s">
        <v>8325</v>
      </c>
      <c r="R1707" s="8" t="s">
        <v>8347</v>
      </c>
      <c r="S1707" s="12">
        <f t="shared" si="106"/>
        <v>42244.766736111109</v>
      </c>
      <c r="T1707" s="12">
        <f t="shared" si="107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8" t="s">
        <v>8325</v>
      </c>
      <c r="R1708" s="8" t="s">
        <v>8347</v>
      </c>
      <c r="S1708" s="12">
        <f t="shared" si="106"/>
        <v>42179.056388888886</v>
      </c>
      <c r="T1708" s="12">
        <f t="shared" si="107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8" t="s">
        <v>8325</v>
      </c>
      <c r="R1709" s="8" t="s">
        <v>8347</v>
      </c>
      <c r="S1709" s="12">
        <f t="shared" si="106"/>
        <v>42427.471006944441</v>
      </c>
      <c r="T1709" s="12">
        <f t="shared" si="107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8" t="s">
        <v>8325</v>
      </c>
      <c r="R1710" s="8" t="s">
        <v>8347</v>
      </c>
      <c r="S1710" s="12">
        <f t="shared" si="106"/>
        <v>42451.616967592592</v>
      </c>
      <c r="T1710" s="12">
        <f t="shared" si="107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8" t="s">
        <v>8325</v>
      </c>
      <c r="R1711" s="8" t="s">
        <v>8347</v>
      </c>
      <c r="S1711" s="12">
        <f t="shared" si="106"/>
        <v>41841.31381944444</v>
      </c>
      <c r="T1711" s="12">
        <f t="shared" si="107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8" t="s">
        <v>8325</v>
      </c>
      <c r="R1712" s="8" t="s">
        <v>8347</v>
      </c>
      <c r="S1712" s="12">
        <f t="shared" si="106"/>
        <v>42341.34129629629</v>
      </c>
      <c r="T1712" s="12">
        <f t="shared" si="107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8" t="s">
        <v>8325</v>
      </c>
      <c r="R1713" s="8" t="s">
        <v>8347</v>
      </c>
      <c r="S1713" s="12">
        <f t="shared" si="106"/>
        <v>41852.396226851852</v>
      </c>
      <c r="T1713" s="12">
        <f t="shared" si="107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8" t="s">
        <v>8325</v>
      </c>
      <c r="R1714" s="8" t="s">
        <v>8347</v>
      </c>
      <c r="S1714" s="12">
        <f t="shared" si="106"/>
        <v>42125.663807870369</v>
      </c>
      <c r="T1714" s="12">
        <f t="shared" si="107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8" t="s">
        <v>8325</v>
      </c>
      <c r="R1715" s="8" t="s">
        <v>8347</v>
      </c>
      <c r="S1715" s="12">
        <f t="shared" si="106"/>
        <v>41887.551064814819</v>
      </c>
      <c r="T1715" s="12">
        <f t="shared" si="107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8" t="s">
        <v>8325</v>
      </c>
      <c r="R1716" s="8" t="s">
        <v>8347</v>
      </c>
      <c r="S1716" s="12">
        <f t="shared" si="106"/>
        <v>42095.668530092589</v>
      </c>
      <c r="T1716" s="12">
        <f t="shared" si="107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8" t="s">
        <v>8325</v>
      </c>
      <c r="R1717" s="8" t="s">
        <v>8347</v>
      </c>
      <c r="S1717" s="12">
        <f t="shared" si="106"/>
        <v>42063.967418981483</v>
      </c>
      <c r="T1717" s="12">
        <f t="shared" si="107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8" t="s">
        <v>8325</v>
      </c>
      <c r="R1718" s="8" t="s">
        <v>8347</v>
      </c>
      <c r="S1718" s="12">
        <f t="shared" si="106"/>
        <v>42673.327534722222</v>
      </c>
      <c r="T1718" s="12">
        <f t="shared" si="107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8" t="s">
        <v>8325</v>
      </c>
      <c r="R1719" s="8" t="s">
        <v>8347</v>
      </c>
      <c r="S1719" s="12">
        <f t="shared" si="106"/>
        <v>42460.73192129629</v>
      </c>
      <c r="T1719" s="12">
        <f t="shared" si="107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8" t="s">
        <v>8325</v>
      </c>
      <c r="R1720" s="8" t="s">
        <v>8347</v>
      </c>
      <c r="S1720" s="12">
        <f t="shared" si="106"/>
        <v>42460.360520833332</v>
      </c>
      <c r="T1720" s="12">
        <f t="shared" si="107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8" t="s">
        <v>8325</v>
      </c>
      <c r="R1721" s="8" t="s">
        <v>8347</v>
      </c>
      <c r="S1721" s="12">
        <f t="shared" si="106"/>
        <v>41869.284618055557</v>
      </c>
      <c r="T1721" s="12">
        <f t="shared" si="107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8" t="s">
        <v>8325</v>
      </c>
      <c r="R1722" s="8" t="s">
        <v>8347</v>
      </c>
      <c r="S1722" s="12">
        <f t="shared" si="106"/>
        <v>41922.533229166671</v>
      </c>
      <c r="T1722" s="12">
        <f t="shared" si="107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8" t="s">
        <v>8325</v>
      </c>
      <c r="R1723" s="8" t="s">
        <v>8347</v>
      </c>
      <c r="S1723" s="12">
        <f t="shared" si="106"/>
        <v>42319.211377314816</v>
      </c>
      <c r="T1723" s="12">
        <f t="shared" si="107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8" t="s">
        <v>8325</v>
      </c>
      <c r="R1724" s="8" t="s">
        <v>8347</v>
      </c>
      <c r="S1724" s="12">
        <f t="shared" si="106"/>
        <v>42425.710983796293</v>
      </c>
      <c r="T1724" s="12">
        <f t="shared" si="107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8" t="s">
        <v>8325</v>
      </c>
      <c r="R1725" s="8" t="s">
        <v>8347</v>
      </c>
      <c r="S1725" s="12">
        <f t="shared" si="106"/>
        <v>42129.57540509259</v>
      </c>
      <c r="T1725" s="12">
        <f t="shared" si="107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8" t="s">
        <v>8325</v>
      </c>
      <c r="R1726" s="8" t="s">
        <v>8347</v>
      </c>
      <c r="S1726" s="12">
        <f t="shared" si="106"/>
        <v>41912.682430555556</v>
      </c>
      <c r="T1726" s="12">
        <f t="shared" si="107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8" t="s">
        <v>8325</v>
      </c>
      <c r="R1727" s="8" t="s">
        <v>8347</v>
      </c>
      <c r="S1727" s="12">
        <f t="shared" si="106"/>
        <v>41845.718159722222</v>
      </c>
      <c r="T1727" s="12">
        <f t="shared" si="107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8" t="s">
        <v>8325</v>
      </c>
      <c r="R1728" s="8" t="s">
        <v>8347</v>
      </c>
      <c r="S1728" s="12">
        <f t="shared" si="106"/>
        <v>41788.669722222221</v>
      </c>
      <c r="T1728" s="12">
        <f t="shared" si="107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8" t="s">
        <v>8325</v>
      </c>
      <c r="R1729" s="8" t="s">
        <v>8347</v>
      </c>
      <c r="S1729" s="12">
        <f t="shared" si="106"/>
        <v>42044.677974537044</v>
      </c>
      <c r="T1729" s="12">
        <f t="shared" si="107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8" t="s">
        <v>8325</v>
      </c>
      <c r="R1730" s="8" t="s">
        <v>8347</v>
      </c>
      <c r="S1730" s="12">
        <f t="shared" si="106"/>
        <v>42268.375856481478</v>
      </c>
      <c r="T1730" s="12">
        <f t="shared" si="107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8" t="s">
        <v>8325</v>
      </c>
      <c r="R1731" s="8" t="s">
        <v>8347</v>
      </c>
      <c r="S1731" s="12">
        <f t="shared" ref="S1731:S1794" si="110">(((J1731/60)/60)/24)+DATE(1970,1,1)+(-6/24)</f>
        <v>42470.802152777775</v>
      </c>
      <c r="T1731" s="12">
        <f t="shared" ref="T1731:T1794" si="111"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8" t="s">
        <v>8325</v>
      </c>
      <c r="R1732" s="8" t="s">
        <v>8347</v>
      </c>
      <c r="S1732" s="12">
        <f t="shared" si="110"/>
        <v>42271.837766203709</v>
      </c>
      <c r="T1732" s="12">
        <f t="shared" si="111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8" t="s">
        <v>8325</v>
      </c>
      <c r="R1733" s="8" t="s">
        <v>8347</v>
      </c>
      <c r="S1733" s="12">
        <f t="shared" si="110"/>
        <v>42152.656851851847</v>
      </c>
      <c r="T1733" s="12">
        <f t="shared" si="111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8" t="s">
        <v>8325</v>
      </c>
      <c r="R1734" s="8" t="s">
        <v>8347</v>
      </c>
      <c r="S1734" s="12">
        <f t="shared" si="110"/>
        <v>42325.433807870373</v>
      </c>
      <c r="T1734" s="12">
        <f t="shared" si="111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8" t="s">
        <v>8325</v>
      </c>
      <c r="R1735" s="8" t="s">
        <v>8347</v>
      </c>
      <c r="S1735" s="12">
        <f t="shared" si="110"/>
        <v>42614.425625000003</v>
      </c>
      <c r="T1735" s="12">
        <f t="shared" si="111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8" t="s">
        <v>8325</v>
      </c>
      <c r="R1736" s="8" t="s">
        <v>8347</v>
      </c>
      <c r="S1736" s="12">
        <f t="shared" si="110"/>
        <v>42101.786527777775</v>
      </c>
      <c r="T1736" s="12">
        <f t="shared" si="111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8" t="s">
        <v>8325</v>
      </c>
      <c r="R1737" s="8" t="s">
        <v>8347</v>
      </c>
      <c r="S1737" s="12">
        <f t="shared" si="110"/>
        <v>42559.564178240747</v>
      </c>
      <c r="T1737" s="12">
        <f t="shared" si="111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8" t="s">
        <v>8325</v>
      </c>
      <c r="R1738" s="8" t="s">
        <v>8347</v>
      </c>
      <c r="S1738" s="12">
        <f t="shared" si="110"/>
        <v>42286.611493055556</v>
      </c>
      <c r="T1738" s="12">
        <f t="shared" si="111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8" t="s">
        <v>8325</v>
      </c>
      <c r="R1739" s="8" t="s">
        <v>8347</v>
      </c>
      <c r="S1739" s="12">
        <f t="shared" si="110"/>
        <v>42175.698981481488</v>
      </c>
      <c r="T1739" s="12">
        <f t="shared" si="111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8" t="s">
        <v>8325</v>
      </c>
      <c r="R1740" s="8" t="s">
        <v>8347</v>
      </c>
      <c r="S1740" s="12">
        <f t="shared" si="110"/>
        <v>41884.624328703707</v>
      </c>
      <c r="T1740" s="12">
        <f t="shared" si="111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8" t="s">
        <v>8325</v>
      </c>
      <c r="R1741" s="8" t="s">
        <v>8347</v>
      </c>
      <c r="S1741" s="12">
        <f t="shared" si="110"/>
        <v>42435.624212962968</v>
      </c>
      <c r="T1741" s="12">
        <f t="shared" si="111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8" t="s">
        <v>8325</v>
      </c>
      <c r="R1742" s="8" t="s">
        <v>8347</v>
      </c>
      <c r="S1742" s="12">
        <f t="shared" si="110"/>
        <v>42171.567384259266</v>
      </c>
      <c r="T1742" s="12">
        <f t="shared" si="111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8" t="s">
        <v>8338</v>
      </c>
      <c r="R1743" s="8" t="s">
        <v>8339</v>
      </c>
      <c r="S1743" s="12">
        <f t="shared" si="110"/>
        <v>42120.378136574072</v>
      </c>
      <c r="T1743" s="12">
        <f t="shared" si="111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8" t="s">
        <v>8338</v>
      </c>
      <c r="R1744" s="8" t="s">
        <v>8339</v>
      </c>
      <c r="S1744" s="12">
        <f t="shared" si="110"/>
        <v>42710.626967592587</v>
      </c>
      <c r="T1744" s="12">
        <f t="shared" si="111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8" t="s">
        <v>8338</v>
      </c>
      <c r="R1745" s="8" t="s">
        <v>8339</v>
      </c>
      <c r="S1745" s="12">
        <f t="shared" si="110"/>
        <v>42586.675636574073</v>
      </c>
      <c r="T1745" s="12">
        <f t="shared" si="111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8" t="s">
        <v>8338</v>
      </c>
      <c r="R1746" s="8" t="s">
        <v>8339</v>
      </c>
      <c r="S1746" s="12">
        <f t="shared" si="110"/>
        <v>42026.355057870373</v>
      </c>
      <c r="T1746" s="12">
        <f t="shared" si="111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8" t="s">
        <v>8338</v>
      </c>
      <c r="R1747" s="8" t="s">
        <v>8339</v>
      </c>
      <c r="S1747" s="12">
        <f t="shared" si="110"/>
        <v>42690.009699074071</v>
      </c>
      <c r="T1747" s="12">
        <f t="shared" si="111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8" t="s">
        <v>8338</v>
      </c>
      <c r="R1748" s="8" t="s">
        <v>8339</v>
      </c>
      <c r="S1748" s="12">
        <f t="shared" si="110"/>
        <v>42667.926701388889</v>
      </c>
      <c r="T1748" s="12">
        <f t="shared" si="111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8" t="s">
        <v>8338</v>
      </c>
      <c r="R1749" s="8" t="s">
        <v>8339</v>
      </c>
      <c r="S1749" s="12">
        <f t="shared" si="110"/>
        <v>42292.185532407413</v>
      </c>
      <c r="T1749" s="12">
        <f t="shared" si="111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8" t="s">
        <v>8338</v>
      </c>
      <c r="R1750" s="8" t="s">
        <v>8339</v>
      </c>
      <c r="S1750" s="12">
        <f t="shared" si="110"/>
        <v>42219.700729166667</v>
      </c>
      <c r="T1750" s="12">
        <f t="shared" si="111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8" t="s">
        <v>8338</v>
      </c>
      <c r="R1751" s="8" t="s">
        <v>8339</v>
      </c>
      <c r="S1751" s="12">
        <f t="shared" si="110"/>
        <v>42758.725937499999</v>
      </c>
      <c r="T1751" s="12">
        <f t="shared" si="111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8" t="s">
        <v>8338</v>
      </c>
      <c r="R1752" s="8" t="s">
        <v>8339</v>
      </c>
      <c r="S1752" s="12">
        <f t="shared" si="110"/>
        <v>42454.586851851855</v>
      </c>
      <c r="T1752" s="12">
        <f t="shared" si="111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8" t="s">
        <v>8338</v>
      </c>
      <c r="R1753" s="8" t="s">
        <v>8339</v>
      </c>
      <c r="S1753" s="12">
        <f t="shared" si="110"/>
        <v>42052.5315162037</v>
      </c>
      <c r="T1753" s="12">
        <f t="shared" si="111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8" t="s">
        <v>8338</v>
      </c>
      <c r="R1754" s="8" t="s">
        <v>8339</v>
      </c>
      <c r="S1754" s="12">
        <f t="shared" si="110"/>
        <v>42627.003263888888</v>
      </c>
      <c r="T1754" s="12">
        <f t="shared" si="111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8" t="s">
        <v>8338</v>
      </c>
      <c r="R1755" s="8" t="s">
        <v>8339</v>
      </c>
      <c r="S1755" s="12">
        <f t="shared" si="110"/>
        <v>42420.49962962963</v>
      </c>
      <c r="T1755" s="12">
        <f t="shared" si="111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8" t="s">
        <v>8338</v>
      </c>
      <c r="R1756" s="8" t="s">
        <v>8339</v>
      </c>
      <c r="S1756" s="12">
        <f t="shared" si="110"/>
        <v>42067.626770833333</v>
      </c>
      <c r="T1756" s="12">
        <f t="shared" si="111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8" t="s">
        <v>8338</v>
      </c>
      <c r="R1757" s="8" t="s">
        <v>8339</v>
      </c>
      <c r="S1757" s="12">
        <f t="shared" si="110"/>
        <v>42252.538900462961</v>
      </c>
      <c r="T1757" s="12">
        <f t="shared" si="111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8" t="s">
        <v>8338</v>
      </c>
      <c r="R1758" s="8" t="s">
        <v>8339</v>
      </c>
      <c r="S1758" s="12">
        <f t="shared" si="110"/>
        <v>42570.917465277773</v>
      </c>
      <c r="T1758" s="12">
        <f t="shared" si="111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8" t="s">
        <v>8338</v>
      </c>
      <c r="R1759" s="8" t="s">
        <v>8339</v>
      </c>
      <c r="S1759" s="12">
        <f t="shared" si="110"/>
        <v>42733.577349537038</v>
      </c>
      <c r="T1759" s="12">
        <f t="shared" si="111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8" t="s">
        <v>8338</v>
      </c>
      <c r="R1760" s="8" t="s">
        <v>8339</v>
      </c>
      <c r="S1760" s="12">
        <f t="shared" si="110"/>
        <v>42505.705925925926</v>
      </c>
      <c r="T1760" s="12">
        <f t="shared" si="111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8" t="s">
        <v>8338</v>
      </c>
      <c r="R1761" s="8" t="s">
        <v>8339</v>
      </c>
      <c r="S1761" s="12">
        <f t="shared" si="110"/>
        <v>42068.579039351855</v>
      </c>
      <c r="T1761" s="12">
        <f t="shared" si="111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8" t="s">
        <v>8338</v>
      </c>
      <c r="R1762" s="8" t="s">
        <v>8339</v>
      </c>
      <c r="S1762" s="12">
        <f t="shared" si="110"/>
        <v>42405.42260416667</v>
      </c>
      <c r="T1762" s="12">
        <f t="shared" si="111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8" t="s">
        <v>8338</v>
      </c>
      <c r="R1763" s="8" t="s">
        <v>8339</v>
      </c>
      <c r="S1763" s="12">
        <f t="shared" si="110"/>
        <v>42209.317824074074</v>
      </c>
      <c r="T1763" s="12">
        <f t="shared" si="111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8" t="s">
        <v>8338</v>
      </c>
      <c r="R1764" s="8" t="s">
        <v>8339</v>
      </c>
      <c r="S1764" s="12">
        <f t="shared" si="110"/>
        <v>42410.732002314813</v>
      </c>
      <c r="T1764" s="12">
        <f t="shared" si="111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8" t="s">
        <v>8338</v>
      </c>
      <c r="R1765" s="8" t="s">
        <v>8339</v>
      </c>
      <c r="S1765" s="12">
        <f t="shared" si="110"/>
        <v>42636.618518518517</v>
      </c>
      <c r="T1765" s="12">
        <f t="shared" si="111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8" t="s">
        <v>8338</v>
      </c>
      <c r="R1766" s="8" t="s">
        <v>8339</v>
      </c>
      <c r="S1766" s="12">
        <f t="shared" si="110"/>
        <v>41825.235868055555</v>
      </c>
      <c r="T1766" s="12">
        <f t="shared" si="111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8" t="s">
        <v>8338</v>
      </c>
      <c r="R1767" s="8" t="s">
        <v>8339</v>
      </c>
      <c r="S1767" s="12">
        <f t="shared" si="110"/>
        <v>41834.730462962965</v>
      </c>
      <c r="T1767" s="12">
        <f t="shared" si="111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8" t="s">
        <v>8338</v>
      </c>
      <c r="R1768" s="8" t="s">
        <v>8339</v>
      </c>
      <c r="S1768" s="12">
        <f t="shared" si="110"/>
        <v>41855.609814814816</v>
      </c>
      <c r="T1768" s="12">
        <f t="shared" si="111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8" t="s">
        <v>8338</v>
      </c>
      <c r="R1769" s="8" t="s">
        <v>8339</v>
      </c>
      <c r="S1769" s="12">
        <f t="shared" si="110"/>
        <v>41824.408379629633</v>
      </c>
      <c r="T1769" s="12">
        <f t="shared" si="111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8" t="s">
        <v>8338</v>
      </c>
      <c r="R1770" s="8" t="s">
        <v>8339</v>
      </c>
      <c r="S1770" s="12">
        <f t="shared" si="110"/>
        <v>41849.310694444444</v>
      </c>
      <c r="T1770" s="12">
        <f t="shared" si="111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8" t="s">
        <v>8338</v>
      </c>
      <c r="R1771" s="8" t="s">
        <v>8339</v>
      </c>
      <c r="S1771" s="12">
        <f t="shared" si="110"/>
        <v>41987.568969907406</v>
      </c>
      <c r="T1771" s="12">
        <f t="shared" si="111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8" t="s">
        <v>8338</v>
      </c>
      <c r="R1772" s="8" t="s">
        <v>8339</v>
      </c>
      <c r="S1772" s="12">
        <f t="shared" si="110"/>
        <v>41891.530023148152</v>
      </c>
      <c r="T1772" s="12">
        <f t="shared" si="111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8" t="s">
        <v>8338</v>
      </c>
      <c r="R1773" s="8" t="s">
        <v>8339</v>
      </c>
      <c r="S1773" s="12">
        <f t="shared" si="110"/>
        <v>41905.729629629634</v>
      </c>
      <c r="T1773" s="12">
        <f t="shared" si="111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8" t="s">
        <v>8338</v>
      </c>
      <c r="R1774" s="8" t="s">
        <v>8339</v>
      </c>
      <c r="S1774" s="12">
        <f t="shared" si="110"/>
        <v>41766.468009259261</v>
      </c>
      <c r="T1774" s="12">
        <f t="shared" si="111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8" t="s">
        <v>8338</v>
      </c>
      <c r="R1775" s="8" t="s">
        <v>8339</v>
      </c>
      <c r="S1775" s="12">
        <f t="shared" si="110"/>
        <v>41978.510393518518</v>
      </c>
      <c r="T1775" s="12">
        <f t="shared" si="111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8" t="s">
        <v>8338</v>
      </c>
      <c r="R1776" s="8" t="s">
        <v>8339</v>
      </c>
      <c r="S1776" s="12">
        <f t="shared" si="110"/>
        <v>41929.968657407408</v>
      </c>
      <c r="T1776" s="12">
        <f t="shared" si="111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8" t="s">
        <v>8338</v>
      </c>
      <c r="R1777" s="8" t="s">
        <v>8339</v>
      </c>
      <c r="S1777" s="12">
        <f t="shared" si="110"/>
        <v>41891.726388888892</v>
      </c>
      <c r="T1777" s="12">
        <f t="shared" si="111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8" t="s">
        <v>8338</v>
      </c>
      <c r="R1778" s="8" t="s">
        <v>8339</v>
      </c>
      <c r="S1778" s="12">
        <f t="shared" si="110"/>
        <v>41905.70684027778</v>
      </c>
      <c r="T1778" s="12">
        <f t="shared" si="111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8" t="s">
        <v>8338</v>
      </c>
      <c r="R1779" s="8" t="s">
        <v>8339</v>
      </c>
      <c r="S1779" s="12">
        <f t="shared" si="110"/>
        <v>42025.107094907406</v>
      </c>
      <c r="T1779" s="12">
        <f t="shared" si="111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8" t="s">
        <v>8338</v>
      </c>
      <c r="R1780" s="8" t="s">
        <v>8339</v>
      </c>
      <c r="S1780" s="12">
        <f t="shared" si="110"/>
        <v>42045.61336805555</v>
      </c>
      <c r="T1780" s="12">
        <f t="shared" si="111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8" t="s">
        <v>8338</v>
      </c>
      <c r="R1781" s="8" t="s">
        <v>8339</v>
      </c>
      <c r="S1781" s="12">
        <f t="shared" si="110"/>
        <v>42585.441898148143</v>
      </c>
      <c r="T1781" s="12">
        <f t="shared" si="111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8" t="s">
        <v>8338</v>
      </c>
      <c r="R1782" s="8" t="s">
        <v>8339</v>
      </c>
      <c r="S1782" s="12">
        <f t="shared" si="110"/>
        <v>42493.350810185191</v>
      </c>
      <c r="T1782" s="12">
        <f t="shared" si="111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8" t="s">
        <v>8338</v>
      </c>
      <c r="R1783" s="8" t="s">
        <v>8339</v>
      </c>
      <c r="S1783" s="12">
        <f t="shared" si="110"/>
        <v>42597.367418981477</v>
      </c>
      <c r="T1783" s="12">
        <f t="shared" si="111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8" t="s">
        <v>8338</v>
      </c>
      <c r="R1784" s="8" t="s">
        <v>8339</v>
      </c>
      <c r="S1784" s="12">
        <f t="shared" si="110"/>
        <v>42388.325104166666</v>
      </c>
      <c r="T1784" s="12">
        <f t="shared" si="111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8" t="s">
        <v>8338</v>
      </c>
      <c r="R1785" s="8" t="s">
        <v>8339</v>
      </c>
      <c r="S1785" s="12">
        <f t="shared" si="110"/>
        <v>42115.699976851851</v>
      </c>
      <c r="T1785" s="12">
        <f t="shared" si="111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8" t="s">
        <v>8338</v>
      </c>
      <c r="R1786" s="8" t="s">
        <v>8339</v>
      </c>
      <c r="S1786" s="12">
        <f t="shared" si="110"/>
        <v>42003.405555555553</v>
      </c>
      <c r="T1786" s="12">
        <f t="shared" si="111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8" t="s">
        <v>8338</v>
      </c>
      <c r="R1787" s="8" t="s">
        <v>8339</v>
      </c>
      <c r="S1787" s="12">
        <f t="shared" si="110"/>
        <v>41896.884895833333</v>
      </c>
      <c r="T1787" s="12">
        <f t="shared" si="111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8" t="s">
        <v>8338</v>
      </c>
      <c r="R1788" s="8" t="s">
        <v>8339</v>
      </c>
      <c r="S1788" s="12">
        <f t="shared" si="110"/>
        <v>41958.300659722227</v>
      </c>
      <c r="T1788" s="12">
        <f t="shared" si="111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8" t="s">
        <v>8338</v>
      </c>
      <c r="R1789" s="8" t="s">
        <v>8339</v>
      </c>
      <c r="S1789" s="12">
        <f t="shared" si="110"/>
        <v>42068.40552083333</v>
      </c>
      <c r="T1789" s="12">
        <f t="shared" si="111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8" t="s">
        <v>8338</v>
      </c>
      <c r="R1790" s="8" t="s">
        <v>8339</v>
      </c>
      <c r="S1790" s="12">
        <f t="shared" si="110"/>
        <v>41913.69840277778</v>
      </c>
      <c r="T1790" s="12">
        <f t="shared" si="111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8" t="s">
        <v>8338</v>
      </c>
      <c r="R1791" s="8" t="s">
        <v>8339</v>
      </c>
      <c r="S1791" s="12">
        <f t="shared" si="110"/>
        <v>41956.000034722223</v>
      </c>
      <c r="T1791" s="12">
        <f t="shared" si="111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8" t="s">
        <v>8338</v>
      </c>
      <c r="R1792" s="8" t="s">
        <v>8339</v>
      </c>
      <c r="S1792" s="12">
        <f t="shared" si="110"/>
        <v>42010.424513888895</v>
      </c>
      <c r="T1792" s="12">
        <f t="shared" si="111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8" t="s">
        <v>8338</v>
      </c>
      <c r="R1793" s="8" t="s">
        <v>8339</v>
      </c>
      <c r="S1793" s="12">
        <f t="shared" si="110"/>
        <v>41973.490335648152</v>
      </c>
      <c r="T1793" s="12">
        <f t="shared" si="111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8" t="s">
        <v>8338</v>
      </c>
      <c r="R1794" s="8" t="s">
        <v>8339</v>
      </c>
      <c r="S1794" s="12">
        <f t="shared" si="110"/>
        <v>42188.781041666662</v>
      </c>
      <c r="T1794" s="12">
        <f t="shared" si="111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8" t="s">
        <v>8338</v>
      </c>
      <c r="R1795" s="8" t="s">
        <v>8339</v>
      </c>
      <c r="S1795" s="12">
        <f t="shared" ref="S1795:S1858" si="114">(((J1795/60)/60)/24)+DATE(1970,1,1)+(-6/24)</f>
        <v>41940.64166666667</v>
      </c>
      <c r="T1795" s="12">
        <f t="shared" ref="T1795:T1858" si="115">(((I1795/60)/60)/24)+DATE(1970,1,1)+(-6/24)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8" t="s">
        <v>8338</v>
      </c>
      <c r="R1796" s="8" t="s">
        <v>8339</v>
      </c>
      <c r="S1796" s="12">
        <f t="shared" si="114"/>
        <v>42011.301180555558</v>
      </c>
      <c r="T1796" s="12">
        <f t="shared" si="115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8" t="s">
        <v>8338</v>
      </c>
      <c r="R1797" s="8" t="s">
        <v>8339</v>
      </c>
      <c r="S1797" s="12">
        <f t="shared" si="114"/>
        <v>42628.038668981477</v>
      </c>
      <c r="T1797" s="12">
        <f t="shared" si="115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8" t="s">
        <v>8338</v>
      </c>
      <c r="R1798" s="8" t="s">
        <v>8339</v>
      </c>
      <c r="S1798" s="12">
        <f t="shared" si="114"/>
        <v>42515.189421296294</v>
      </c>
      <c r="T1798" s="12">
        <f t="shared" si="115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8" t="s">
        <v>8338</v>
      </c>
      <c r="R1799" s="8" t="s">
        <v>8339</v>
      </c>
      <c r="S1799" s="12">
        <f t="shared" si="114"/>
        <v>42689.31931712963</v>
      </c>
      <c r="T1799" s="12">
        <f t="shared" si="115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8" t="s">
        <v>8338</v>
      </c>
      <c r="R1800" s="8" t="s">
        <v>8339</v>
      </c>
      <c r="S1800" s="12">
        <f t="shared" si="114"/>
        <v>42344.07677083333</v>
      </c>
      <c r="T1800" s="12">
        <f t="shared" si="115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8" t="s">
        <v>8338</v>
      </c>
      <c r="R1801" s="8" t="s">
        <v>8339</v>
      </c>
      <c r="S1801" s="12">
        <f t="shared" si="114"/>
        <v>41934.592685185184</v>
      </c>
      <c r="T1801" s="12">
        <f t="shared" si="115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8" t="s">
        <v>8338</v>
      </c>
      <c r="R1802" s="8" t="s">
        <v>8339</v>
      </c>
      <c r="S1802" s="12">
        <f t="shared" si="114"/>
        <v>42623.356134259258</v>
      </c>
      <c r="T1802" s="12">
        <f t="shared" si="115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8" t="s">
        <v>8338</v>
      </c>
      <c r="R1803" s="8" t="s">
        <v>8339</v>
      </c>
      <c r="S1803" s="12">
        <f t="shared" si="114"/>
        <v>42321.410509259258</v>
      </c>
      <c r="T1803" s="12">
        <f t="shared" si="115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8" t="s">
        <v>8338</v>
      </c>
      <c r="R1804" s="8" t="s">
        <v>8339</v>
      </c>
      <c r="S1804" s="12">
        <f t="shared" si="114"/>
        <v>42159.22256944445</v>
      </c>
      <c r="T1804" s="12">
        <f t="shared" si="115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8" t="s">
        <v>8338</v>
      </c>
      <c r="R1805" s="8" t="s">
        <v>8339</v>
      </c>
      <c r="S1805" s="12">
        <f t="shared" si="114"/>
        <v>42017.821550925932</v>
      </c>
      <c r="T1805" s="12">
        <f t="shared" si="115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8" t="s">
        <v>8338</v>
      </c>
      <c r="R1806" s="8" t="s">
        <v>8339</v>
      </c>
      <c r="S1806" s="12">
        <f t="shared" si="114"/>
        <v>42282.428287037037</v>
      </c>
      <c r="T1806" s="12">
        <f t="shared" si="115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8" t="s">
        <v>8338</v>
      </c>
      <c r="R1807" s="8" t="s">
        <v>8339</v>
      </c>
      <c r="S1807" s="12">
        <f t="shared" si="114"/>
        <v>42247.553912037038</v>
      </c>
      <c r="T1807" s="12">
        <f t="shared" si="115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8" t="s">
        <v>8338</v>
      </c>
      <c r="R1808" s="8" t="s">
        <v>8339</v>
      </c>
      <c r="S1808" s="12">
        <f t="shared" si="114"/>
        <v>41877.388298611113</v>
      </c>
      <c r="T1808" s="12">
        <f t="shared" si="115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8" t="s">
        <v>8338</v>
      </c>
      <c r="R1809" s="8" t="s">
        <v>8339</v>
      </c>
      <c r="S1809" s="12">
        <f t="shared" si="114"/>
        <v>41879.818437499998</v>
      </c>
      <c r="T1809" s="12">
        <f t="shared" si="115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8" t="s">
        <v>8338</v>
      </c>
      <c r="R1810" s="8" t="s">
        <v>8339</v>
      </c>
      <c r="S1810" s="12">
        <f t="shared" si="114"/>
        <v>42742.430902777778</v>
      </c>
      <c r="T1810" s="12">
        <f t="shared" si="115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8" t="s">
        <v>8338</v>
      </c>
      <c r="R1811" s="8" t="s">
        <v>8339</v>
      </c>
      <c r="S1811" s="12">
        <f t="shared" si="114"/>
        <v>42029.657858796301</v>
      </c>
      <c r="T1811" s="12">
        <f t="shared" si="115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8" t="s">
        <v>8338</v>
      </c>
      <c r="R1812" s="8" t="s">
        <v>8339</v>
      </c>
      <c r="S1812" s="12">
        <f t="shared" si="114"/>
        <v>41860.66002314815</v>
      </c>
      <c r="T1812" s="12">
        <f t="shared" si="115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8" t="s">
        <v>8338</v>
      </c>
      <c r="R1813" s="8" t="s">
        <v>8339</v>
      </c>
      <c r="S1813" s="12">
        <f t="shared" si="114"/>
        <v>41876.183680555558</v>
      </c>
      <c r="T1813" s="12">
        <f t="shared" si="115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8" t="s">
        <v>8338</v>
      </c>
      <c r="R1814" s="8" t="s">
        <v>8339</v>
      </c>
      <c r="S1814" s="12">
        <f t="shared" si="114"/>
        <v>42524.068703703699</v>
      </c>
      <c r="T1814" s="12">
        <f t="shared" si="115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8" t="s">
        <v>8338</v>
      </c>
      <c r="R1815" s="8" t="s">
        <v>8339</v>
      </c>
      <c r="S1815" s="12">
        <f t="shared" si="114"/>
        <v>41829.639027777775</v>
      </c>
      <c r="T1815" s="12">
        <f t="shared" si="115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8" t="s">
        <v>8338</v>
      </c>
      <c r="R1816" s="8" t="s">
        <v>8339</v>
      </c>
      <c r="S1816" s="12">
        <f t="shared" si="114"/>
        <v>42033.064074074078</v>
      </c>
      <c r="T1816" s="12">
        <f t="shared" si="115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8" t="s">
        <v>8338</v>
      </c>
      <c r="R1817" s="8" t="s">
        <v>8339</v>
      </c>
      <c r="S1817" s="12">
        <f t="shared" si="114"/>
        <v>42172.656678240746</v>
      </c>
      <c r="T1817" s="12">
        <f t="shared" si="115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8" t="s">
        <v>8338</v>
      </c>
      <c r="R1818" s="8" t="s">
        <v>8339</v>
      </c>
      <c r="S1818" s="12">
        <f t="shared" si="114"/>
        <v>42548.626192129625</v>
      </c>
      <c r="T1818" s="12">
        <f t="shared" si="115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8" t="s">
        <v>8338</v>
      </c>
      <c r="R1819" s="8" t="s">
        <v>8339</v>
      </c>
      <c r="S1819" s="12">
        <f t="shared" si="114"/>
        <v>42705.412118055552</v>
      </c>
      <c r="T1819" s="12">
        <f t="shared" si="115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8" t="s">
        <v>8338</v>
      </c>
      <c r="R1820" s="8" t="s">
        <v>8339</v>
      </c>
      <c r="S1820" s="12">
        <f t="shared" si="114"/>
        <v>42066.984375</v>
      </c>
      <c r="T1820" s="12">
        <f t="shared" si="115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8" t="s">
        <v>8338</v>
      </c>
      <c r="R1821" s="8" t="s">
        <v>8339</v>
      </c>
      <c r="S1821" s="12">
        <f t="shared" si="114"/>
        <v>41820.502268518518</v>
      </c>
      <c r="T1821" s="12">
        <f t="shared" si="115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8" t="s">
        <v>8338</v>
      </c>
      <c r="R1822" s="8" t="s">
        <v>8339</v>
      </c>
      <c r="S1822" s="12">
        <f t="shared" si="114"/>
        <v>42064.834375000006</v>
      </c>
      <c r="T1822" s="12">
        <f t="shared" si="115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8" t="s">
        <v>8325</v>
      </c>
      <c r="R1823" s="8" t="s">
        <v>8326</v>
      </c>
      <c r="S1823" s="12">
        <f t="shared" si="114"/>
        <v>40926.069062499999</v>
      </c>
      <c r="T1823" s="12">
        <f t="shared" si="115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8" t="s">
        <v>8325</v>
      </c>
      <c r="R1824" s="8" t="s">
        <v>8326</v>
      </c>
      <c r="S1824" s="12">
        <f t="shared" si="114"/>
        <v>41634.547013888885</v>
      </c>
      <c r="T1824" s="12">
        <f t="shared" si="115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8" t="s">
        <v>8325</v>
      </c>
      <c r="R1825" s="8" t="s">
        <v>8326</v>
      </c>
      <c r="S1825" s="12">
        <f t="shared" si="114"/>
        <v>41176.434907407405</v>
      </c>
      <c r="T1825" s="12">
        <f t="shared" si="115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8" t="s">
        <v>8325</v>
      </c>
      <c r="R1826" s="8" t="s">
        <v>8326</v>
      </c>
      <c r="S1826" s="12">
        <f t="shared" si="114"/>
        <v>41626.666284722225</v>
      </c>
      <c r="T1826" s="12">
        <f t="shared" si="115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8" t="s">
        <v>8325</v>
      </c>
      <c r="R1827" s="8" t="s">
        <v>8326</v>
      </c>
      <c r="S1827" s="12">
        <f t="shared" si="114"/>
        <v>41443.58452546296</v>
      </c>
      <c r="T1827" s="12">
        <f t="shared" si="115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8" t="s">
        <v>8325</v>
      </c>
      <c r="R1828" s="8" t="s">
        <v>8326</v>
      </c>
      <c r="S1828" s="12">
        <f t="shared" si="114"/>
        <v>41657.673807870371</v>
      </c>
      <c r="T1828" s="12">
        <f t="shared" si="115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8" t="s">
        <v>8325</v>
      </c>
      <c r="R1829" s="8" t="s">
        <v>8326</v>
      </c>
      <c r="S1829" s="12">
        <f t="shared" si="114"/>
        <v>40555.075937499998</v>
      </c>
      <c r="T1829" s="12">
        <f t="shared" si="115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8" t="s">
        <v>8325</v>
      </c>
      <c r="R1830" s="8" t="s">
        <v>8326</v>
      </c>
      <c r="S1830" s="12">
        <f t="shared" si="114"/>
        <v>41736.649652777778</v>
      </c>
      <c r="T1830" s="12">
        <f t="shared" si="115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8" t="s">
        <v>8325</v>
      </c>
      <c r="R1831" s="8" t="s">
        <v>8326</v>
      </c>
      <c r="S1831" s="12">
        <f t="shared" si="114"/>
        <v>40515.837627314817</v>
      </c>
      <c r="T1831" s="12">
        <f t="shared" si="115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8" t="s">
        <v>8325</v>
      </c>
      <c r="R1832" s="8" t="s">
        <v>8326</v>
      </c>
      <c r="S1832" s="12">
        <f t="shared" si="114"/>
        <v>41664.434108796297</v>
      </c>
      <c r="T1832" s="12">
        <f t="shared" si="115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8" t="s">
        <v>8325</v>
      </c>
      <c r="R1833" s="8" t="s">
        <v>8326</v>
      </c>
      <c r="S1833" s="12">
        <f t="shared" si="114"/>
        <v>41026.746099537035</v>
      </c>
      <c r="T1833" s="12">
        <f t="shared" si="115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8" t="s">
        <v>8325</v>
      </c>
      <c r="R1834" s="8" t="s">
        <v>8326</v>
      </c>
      <c r="S1834" s="12">
        <f t="shared" si="114"/>
        <v>40576.289664351854</v>
      </c>
      <c r="T1834" s="12">
        <f t="shared" si="115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8" t="s">
        <v>8325</v>
      </c>
      <c r="R1835" s="8" t="s">
        <v>8326</v>
      </c>
      <c r="S1835" s="12">
        <f t="shared" si="114"/>
        <v>41302.794016203705</v>
      </c>
      <c r="T1835" s="12">
        <f t="shared" si="115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8" t="s">
        <v>8325</v>
      </c>
      <c r="R1836" s="8" t="s">
        <v>8326</v>
      </c>
      <c r="S1836" s="12">
        <f t="shared" si="114"/>
        <v>41988.714062500003</v>
      </c>
      <c r="T1836" s="12">
        <f t="shared" si="115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8" t="s">
        <v>8325</v>
      </c>
      <c r="R1837" s="8" t="s">
        <v>8326</v>
      </c>
      <c r="S1837" s="12">
        <f t="shared" si="114"/>
        <v>42430.452210648145</v>
      </c>
      <c r="T1837" s="12">
        <f t="shared" si="115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8" t="s">
        <v>8325</v>
      </c>
      <c r="R1838" s="8" t="s">
        <v>8326</v>
      </c>
      <c r="S1838" s="12">
        <f t="shared" si="114"/>
        <v>41305.559363425928</v>
      </c>
      <c r="T1838" s="12">
        <f t="shared" si="115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8" t="s">
        <v>8325</v>
      </c>
      <c r="R1839" s="8" t="s">
        <v>8326</v>
      </c>
      <c r="S1839" s="12">
        <f t="shared" si="114"/>
        <v>40925.797858796301</v>
      </c>
      <c r="T1839" s="12">
        <f t="shared" si="115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8" t="s">
        <v>8325</v>
      </c>
      <c r="R1840" s="8" t="s">
        <v>8326</v>
      </c>
      <c r="S1840" s="12">
        <f t="shared" si="114"/>
        <v>40788.536539351851</v>
      </c>
      <c r="T1840" s="12">
        <f t="shared" si="115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8" t="s">
        <v>8325</v>
      </c>
      <c r="R1841" s="8" t="s">
        <v>8326</v>
      </c>
      <c r="S1841" s="12">
        <f t="shared" si="114"/>
        <v>42614.472013888888</v>
      </c>
      <c r="T1841" s="12">
        <f t="shared" si="115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8" t="s">
        <v>8325</v>
      </c>
      <c r="R1842" s="8" t="s">
        <v>8326</v>
      </c>
      <c r="S1842" s="12">
        <f t="shared" si="114"/>
        <v>41381.846180555556</v>
      </c>
      <c r="T1842" s="12">
        <f t="shared" si="115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8" t="s">
        <v>8325</v>
      </c>
      <c r="R1843" s="8" t="s">
        <v>8326</v>
      </c>
      <c r="S1843" s="12">
        <f t="shared" si="114"/>
        <v>41745.59542824074</v>
      </c>
      <c r="T1843" s="12">
        <f t="shared" si="115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8" t="s">
        <v>8325</v>
      </c>
      <c r="R1844" s="8" t="s">
        <v>8326</v>
      </c>
      <c r="S1844" s="12">
        <f t="shared" si="114"/>
        <v>42031.381724537037</v>
      </c>
      <c r="T1844" s="12">
        <f t="shared" si="115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8" t="s">
        <v>8325</v>
      </c>
      <c r="R1845" s="8" t="s">
        <v>8326</v>
      </c>
      <c r="S1845" s="12">
        <f t="shared" si="114"/>
        <v>40564.744837962964</v>
      </c>
      <c r="T1845" s="12">
        <f t="shared" si="115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8" t="s">
        <v>8325</v>
      </c>
      <c r="R1846" s="8" t="s">
        <v>8326</v>
      </c>
      <c r="S1846" s="12">
        <f t="shared" si="114"/>
        <v>40666.723541666666</v>
      </c>
      <c r="T1846" s="12">
        <f t="shared" si="115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8" t="s">
        <v>8325</v>
      </c>
      <c r="R1847" s="8" t="s">
        <v>8326</v>
      </c>
      <c r="S1847" s="12">
        <f t="shared" si="114"/>
        <v>42523.083310185189</v>
      </c>
      <c r="T1847" s="12">
        <f t="shared" si="115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8" t="s">
        <v>8325</v>
      </c>
      <c r="R1848" s="8" t="s">
        <v>8326</v>
      </c>
      <c r="S1848" s="12">
        <f t="shared" si="114"/>
        <v>41228.400196759263</v>
      </c>
      <c r="T1848" s="12">
        <f t="shared" si="115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8" t="s">
        <v>8325</v>
      </c>
      <c r="R1849" s="8" t="s">
        <v>8326</v>
      </c>
      <c r="S1849" s="12">
        <f t="shared" si="114"/>
        <v>42093.986481481479</v>
      </c>
      <c r="T1849" s="12">
        <f t="shared" si="115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8" t="s">
        <v>8325</v>
      </c>
      <c r="R1850" s="8" t="s">
        <v>8326</v>
      </c>
      <c r="S1850" s="12">
        <f t="shared" si="114"/>
        <v>40691.538055555553</v>
      </c>
      <c r="T1850" s="12">
        <f t="shared" si="115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8" t="s">
        <v>8325</v>
      </c>
      <c r="R1851" s="8" t="s">
        <v>8326</v>
      </c>
      <c r="S1851" s="12">
        <f t="shared" si="114"/>
        <v>41169.595590277779</v>
      </c>
      <c r="T1851" s="12">
        <f t="shared" si="115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8" t="s">
        <v>8325</v>
      </c>
      <c r="R1852" s="8" t="s">
        <v>8326</v>
      </c>
      <c r="S1852" s="12">
        <f t="shared" si="114"/>
        <v>41800.709490740745</v>
      </c>
      <c r="T1852" s="12">
        <f t="shared" si="115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8" t="s">
        <v>8325</v>
      </c>
      <c r="R1853" s="8" t="s">
        <v>8326</v>
      </c>
      <c r="S1853" s="12">
        <f t="shared" si="114"/>
        <v>41827.656689814816</v>
      </c>
      <c r="T1853" s="12">
        <f t="shared" si="115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8" t="s">
        <v>8325</v>
      </c>
      <c r="R1854" s="8" t="s">
        <v>8326</v>
      </c>
      <c r="S1854" s="12">
        <f t="shared" si="114"/>
        <v>42081.52143518519</v>
      </c>
      <c r="T1854" s="12">
        <f t="shared" si="115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8" t="s">
        <v>8325</v>
      </c>
      <c r="R1855" s="8" t="s">
        <v>8326</v>
      </c>
      <c r="S1855" s="12">
        <f t="shared" si="114"/>
        <v>41176.810381944444</v>
      </c>
      <c r="T1855" s="12">
        <f t="shared" si="115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8" t="s">
        <v>8325</v>
      </c>
      <c r="R1856" s="8" t="s">
        <v>8326</v>
      </c>
      <c r="S1856" s="12">
        <f t="shared" si="114"/>
        <v>41387.771261574075</v>
      </c>
      <c r="T1856" s="12">
        <f t="shared" si="115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8" t="s">
        <v>8325</v>
      </c>
      <c r="R1857" s="8" t="s">
        <v>8326</v>
      </c>
      <c r="S1857" s="12">
        <f t="shared" si="114"/>
        <v>41600.288657407407</v>
      </c>
      <c r="T1857" s="12">
        <f t="shared" si="115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8" t="s">
        <v>8325</v>
      </c>
      <c r="R1858" s="8" t="s">
        <v>8326</v>
      </c>
      <c r="S1858" s="12">
        <f t="shared" si="114"/>
        <v>41817.604999999996</v>
      </c>
      <c r="T1858" s="12">
        <f t="shared" si="115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8" t="s">
        <v>8325</v>
      </c>
      <c r="R1859" s="8" t="s">
        <v>8326</v>
      </c>
      <c r="S1859" s="12">
        <f t="shared" ref="S1859:S1922" si="118">(((J1859/60)/60)/24)+DATE(1970,1,1)+(-6/24)</f>
        <v>41864.51866898148</v>
      </c>
      <c r="T1859" s="12">
        <f t="shared" ref="T1859:T1922" si="119">(((I1859/60)/60)/24)+DATE(1970,1,1)+(-6/24)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8" t="s">
        <v>8325</v>
      </c>
      <c r="R1860" s="8" t="s">
        <v>8326</v>
      </c>
      <c r="S1860" s="12">
        <f t="shared" si="118"/>
        <v>40832.950474537036</v>
      </c>
      <c r="T1860" s="12">
        <f t="shared" si="11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8" t="s">
        <v>8325</v>
      </c>
      <c r="R1861" s="8" t="s">
        <v>8326</v>
      </c>
      <c r="S1861" s="12">
        <f t="shared" si="118"/>
        <v>40778.520011574074</v>
      </c>
      <c r="T1861" s="12">
        <f t="shared" si="11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8" t="s">
        <v>8325</v>
      </c>
      <c r="R1862" s="8" t="s">
        <v>8326</v>
      </c>
      <c r="S1862" s="12">
        <f t="shared" si="118"/>
        <v>41655.459305555552</v>
      </c>
      <c r="T1862" s="12">
        <f t="shared" si="119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8" t="s">
        <v>8333</v>
      </c>
      <c r="R1863" s="8" t="s">
        <v>8335</v>
      </c>
      <c r="S1863" s="12">
        <f t="shared" si="118"/>
        <v>42000.050243055557</v>
      </c>
      <c r="T1863" s="12">
        <f t="shared" si="11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8" t="s">
        <v>8333</v>
      </c>
      <c r="R1864" s="8" t="s">
        <v>8335</v>
      </c>
      <c r="S1864" s="12">
        <f t="shared" si="118"/>
        <v>42755.242754629624</v>
      </c>
      <c r="T1864" s="12">
        <f t="shared" si="11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8" t="s">
        <v>8333</v>
      </c>
      <c r="R1865" s="8" t="s">
        <v>8335</v>
      </c>
      <c r="S1865" s="12">
        <f t="shared" si="118"/>
        <v>41772.547280092593</v>
      </c>
      <c r="T1865" s="12">
        <f t="shared" si="11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8" t="s">
        <v>8333</v>
      </c>
      <c r="R1866" s="8" t="s">
        <v>8335</v>
      </c>
      <c r="S1866" s="12">
        <f t="shared" si="118"/>
        <v>41733.466435185182</v>
      </c>
      <c r="T1866" s="12">
        <f t="shared" si="11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8" t="s">
        <v>8333</v>
      </c>
      <c r="R1867" s="8" t="s">
        <v>8335</v>
      </c>
      <c r="S1867" s="12">
        <f t="shared" si="118"/>
        <v>42645.117442129631</v>
      </c>
      <c r="T1867" s="12">
        <f t="shared" si="119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8" t="s">
        <v>8333</v>
      </c>
      <c r="R1868" s="8" t="s">
        <v>8335</v>
      </c>
      <c r="S1868" s="12">
        <f t="shared" si="118"/>
        <v>42741.996493055558</v>
      </c>
      <c r="T1868" s="12">
        <f t="shared" si="11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8" t="s">
        <v>8333</v>
      </c>
      <c r="R1869" s="8" t="s">
        <v>8335</v>
      </c>
      <c r="S1869" s="12">
        <f t="shared" si="118"/>
        <v>42649.674907407403</v>
      </c>
      <c r="T1869" s="12">
        <f t="shared" si="11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8" t="s">
        <v>8333</v>
      </c>
      <c r="R1870" s="8" t="s">
        <v>8335</v>
      </c>
      <c r="S1870" s="12">
        <f t="shared" si="118"/>
        <v>42328.529224537036</v>
      </c>
      <c r="T1870" s="12">
        <f t="shared" si="11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8" t="s">
        <v>8333</v>
      </c>
      <c r="R1871" s="8" t="s">
        <v>8335</v>
      </c>
      <c r="S1871" s="12">
        <f t="shared" si="118"/>
        <v>42708.752881944441</v>
      </c>
      <c r="T1871" s="12">
        <f t="shared" si="11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8" t="s">
        <v>8333</v>
      </c>
      <c r="R1872" s="8" t="s">
        <v>8335</v>
      </c>
      <c r="S1872" s="12">
        <f t="shared" si="118"/>
        <v>42371.105729166666</v>
      </c>
      <c r="T1872" s="12">
        <f t="shared" si="11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8" t="s">
        <v>8333</v>
      </c>
      <c r="R1873" s="8" t="s">
        <v>8335</v>
      </c>
      <c r="S1873" s="12">
        <f t="shared" si="118"/>
        <v>41923.533576388887</v>
      </c>
      <c r="T1873" s="12">
        <f t="shared" si="11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8" t="s">
        <v>8333</v>
      </c>
      <c r="R1874" s="8" t="s">
        <v>8335</v>
      </c>
      <c r="S1874" s="12">
        <f t="shared" si="118"/>
        <v>42154.879652777774</v>
      </c>
      <c r="T1874" s="12">
        <f t="shared" si="11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8" t="s">
        <v>8333</v>
      </c>
      <c r="R1875" s="8" t="s">
        <v>8335</v>
      </c>
      <c r="S1875" s="12">
        <f t="shared" si="118"/>
        <v>42164.365856481483</v>
      </c>
      <c r="T1875" s="12">
        <f t="shared" si="11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8" t="s">
        <v>8333</v>
      </c>
      <c r="R1876" s="8" t="s">
        <v>8335</v>
      </c>
      <c r="S1876" s="12">
        <f t="shared" si="118"/>
        <v>42529.719131944439</v>
      </c>
      <c r="T1876" s="12">
        <f t="shared" si="11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8" t="s">
        <v>8333</v>
      </c>
      <c r="R1877" s="8" t="s">
        <v>8335</v>
      </c>
      <c r="S1877" s="12">
        <f t="shared" si="118"/>
        <v>42528.649398148147</v>
      </c>
      <c r="T1877" s="12">
        <f t="shared" si="11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8" t="s">
        <v>8333</v>
      </c>
      <c r="R1878" s="8" t="s">
        <v>8335</v>
      </c>
      <c r="S1878" s="12">
        <f t="shared" si="118"/>
        <v>41776.034780092588</v>
      </c>
      <c r="T1878" s="12">
        <f t="shared" si="119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8" t="s">
        <v>8333</v>
      </c>
      <c r="R1879" s="8" t="s">
        <v>8335</v>
      </c>
      <c r="S1879" s="12">
        <f t="shared" si="118"/>
        <v>42034.779224537036</v>
      </c>
      <c r="T1879" s="12">
        <f t="shared" si="11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8" t="s">
        <v>8333</v>
      </c>
      <c r="R1880" s="8" t="s">
        <v>8335</v>
      </c>
      <c r="S1880" s="12">
        <f t="shared" si="118"/>
        <v>41772.758738425924</v>
      </c>
      <c r="T1880" s="12">
        <f t="shared" si="11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8" t="s">
        <v>8333</v>
      </c>
      <c r="R1881" s="8" t="s">
        <v>8335</v>
      </c>
      <c r="S1881" s="12">
        <f t="shared" si="118"/>
        <v>42413.399641203709</v>
      </c>
      <c r="T1881" s="12">
        <f t="shared" si="11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8" t="s">
        <v>8333</v>
      </c>
      <c r="R1882" s="8" t="s">
        <v>8335</v>
      </c>
      <c r="S1882" s="12">
        <f t="shared" si="118"/>
        <v>42430.316898148143</v>
      </c>
      <c r="T1882" s="12">
        <f t="shared" si="11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8" t="s">
        <v>8325</v>
      </c>
      <c r="R1883" s="8" t="s">
        <v>8329</v>
      </c>
      <c r="S1883" s="12">
        <f t="shared" si="118"/>
        <v>42042.902650462958</v>
      </c>
      <c r="T1883" s="12">
        <f t="shared" si="11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8" t="s">
        <v>8325</v>
      </c>
      <c r="R1884" s="8" t="s">
        <v>8329</v>
      </c>
      <c r="S1884" s="12">
        <f t="shared" si="118"/>
        <v>41067.699212962965</v>
      </c>
      <c r="T1884" s="12">
        <f t="shared" si="11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8" t="s">
        <v>8325</v>
      </c>
      <c r="R1885" s="8" t="s">
        <v>8329</v>
      </c>
      <c r="S1885" s="12">
        <f t="shared" si="118"/>
        <v>40977.698009259257</v>
      </c>
      <c r="T1885" s="12">
        <f t="shared" si="11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8" t="s">
        <v>8325</v>
      </c>
      <c r="R1886" s="8" t="s">
        <v>8329</v>
      </c>
      <c r="S1886" s="12">
        <f t="shared" si="118"/>
        <v>41204.948321759257</v>
      </c>
      <c r="T1886" s="12">
        <f t="shared" si="11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8" t="s">
        <v>8325</v>
      </c>
      <c r="R1887" s="8" t="s">
        <v>8329</v>
      </c>
      <c r="S1887" s="12">
        <f t="shared" si="118"/>
        <v>41098.843865740739</v>
      </c>
      <c r="T1887" s="12">
        <f t="shared" si="11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8" t="s">
        <v>8325</v>
      </c>
      <c r="R1888" s="8" t="s">
        <v>8329</v>
      </c>
      <c r="S1888" s="12">
        <f t="shared" si="118"/>
        <v>41925.656689814816</v>
      </c>
      <c r="T1888" s="12">
        <f t="shared" si="11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8" t="s">
        <v>8325</v>
      </c>
      <c r="R1889" s="8" t="s">
        <v>8329</v>
      </c>
      <c r="S1889" s="12">
        <f t="shared" si="118"/>
        <v>42323.550138888888</v>
      </c>
      <c r="T1889" s="12">
        <f t="shared" si="11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8" t="s">
        <v>8325</v>
      </c>
      <c r="R1890" s="8" t="s">
        <v>8329</v>
      </c>
      <c r="S1890" s="12">
        <f t="shared" si="118"/>
        <v>40298.989953703705</v>
      </c>
      <c r="T1890" s="12">
        <f t="shared" si="11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8" t="s">
        <v>8325</v>
      </c>
      <c r="R1891" s="8" t="s">
        <v>8329</v>
      </c>
      <c r="S1891" s="12">
        <f t="shared" si="118"/>
        <v>41299.543356481481</v>
      </c>
      <c r="T1891" s="12">
        <f t="shared" si="11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8" t="s">
        <v>8325</v>
      </c>
      <c r="R1892" s="8" t="s">
        <v>8329</v>
      </c>
      <c r="S1892" s="12">
        <f t="shared" si="118"/>
        <v>41228.536203703705</v>
      </c>
      <c r="T1892" s="12">
        <f t="shared" si="11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8" t="s">
        <v>8325</v>
      </c>
      <c r="R1893" s="8" t="s">
        <v>8329</v>
      </c>
      <c r="S1893" s="12">
        <f t="shared" si="118"/>
        <v>40335.548078703701</v>
      </c>
      <c r="T1893" s="12">
        <f t="shared" si="11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8" t="s">
        <v>8325</v>
      </c>
      <c r="R1894" s="8" t="s">
        <v>8329</v>
      </c>
      <c r="S1894" s="12">
        <f t="shared" si="118"/>
        <v>40671.387511574074</v>
      </c>
      <c r="T1894" s="12">
        <f t="shared" si="11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8" t="s">
        <v>8325</v>
      </c>
      <c r="R1895" s="8" t="s">
        <v>8329</v>
      </c>
      <c r="S1895" s="12">
        <f t="shared" si="118"/>
        <v>40632.69195601852</v>
      </c>
      <c r="T1895" s="12">
        <f t="shared" si="11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8" t="s">
        <v>8325</v>
      </c>
      <c r="R1896" s="8" t="s">
        <v>8329</v>
      </c>
      <c r="S1896" s="12">
        <f t="shared" si="118"/>
        <v>40920.654895833337</v>
      </c>
      <c r="T1896" s="12">
        <f t="shared" si="119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8" t="s">
        <v>8325</v>
      </c>
      <c r="R1897" s="8" t="s">
        <v>8329</v>
      </c>
      <c r="S1897" s="12">
        <f t="shared" si="118"/>
        <v>42267.496782407412</v>
      </c>
      <c r="T1897" s="12">
        <f t="shared" si="11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8" t="s">
        <v>8325</v>
      </c>
      <c r="R1898" s="8" t="s">
        <v>8329</v>
      </c>
      <c r="S1898" s="12">
        <f t="shared" si="118"/>
        <v>40981.460243055553</v>
      </c>
      <c r="T1898" s="12">
        <f t="shared" si="11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8" t="s">
        <v>8325</v>
      </c>
      <c r="R1899" s="8" t="s">
        <v>8329</v>
      </c>
      <c r="S1899" s="12">
        <f t="shared" si="118"/>
        <v>41680.333402777782</v>
      </c>
      <c r="T1899" s="12">
        <f t="shared" si="11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8" t="s">
        <v>8325</v>
      </c>
      <c r="R1900" s="8" t="s">
        <v>8329</v>
      </c>
      <c r="S1900" s="12">
        <f t="shared" si="118"/>
        <v>42365.942974537036</v>
      </c>
      <c r="T1900" s="12">
        <f t="shared" si="11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8" t="s">
        <v>8325</v>
      </c>
      <c r="R1901" s="8" t="s">
        <v>8329</v>
      </c>
      <c r="S1901" s="12">
        <f t="shared" si="118"/>
        <v>42058.691736111112</v>
      </c>
      <c r="T1901" s="12">
        <f t="shared" si="11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8" t="s">
        <v>8325</v>
      </c>
      <c r="R1902" s="8" t="s">
        <v>8329</v>
      </c>
      <c r="S1902" s="12">
        <f t="shared" si="118"/>
        <v>41160.621886574074</v>
      </c>
      <c r="T1902" s="12">
        <f t="shared" si="11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8" t="s">
        <v>8319</v>
      </c>
      <c r="R1903" s="8" t="s">
        <v>8348</v>
      </c>
      <c r="S1903" s="12">
        <f t="shared" si="118"/>
        <v>42116.29315972222</v>
      </c>
      <c r="T1903" s="12">
        <f t="shared" si="11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8" t="s">
        <v>8319</v>
      </c>
      <c r="R1904" s="8" t="s">
        <v>8348</v>
      </c>
      <c r="S1904" s="12">
        <f t="shared" si="118"/>
        <v>42037.539895833332</v>
      </c>
      <c r="T1904" s="12">
        <f t="shared" si="11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8" t="s">
        <v>8319</v>
      </c>
      <c r="R1905" s="8" t="s">
        <v>8348</v>
      </c>
      <c r="S1905" s="12">
        <f t="shared" si="118"/>
        <v>42702.520729166667</v>
      </c>
      <c r="T1905" s="12">
        <f t="shared" si="11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8" t="s">
        <v>8319</v>
      </c>
      <c r="R1906" s="8" t="s">
        <v>8348</v>
      </c>
      <c r="S1906" s="12">
        <f t="shared" si="118"/>
        <v>42326.435428240744</v>
      </c>
      <c r="T1906" s="12">
        <f t="shared" si="11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8" t="s">
        <v>8319</v>
      </c>
      <c r="R1907" s="8" t="s">
        <v>8348</v>
      </c>
      <c r="S1907" s="12">
        <f t="shared" si="118"/>
        <v>41859.675856481481</v>
      </c>
      <c r="T1907" s="12">
        <f t="shared" si="11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8" t="s">
        <v>8319</v>
      </c>
      <c r="R1908" s="8" t="s">
        <v>8348</v>
      </c>
      <c r="S1908" s="12">
        <f t="shared" si="118"/>
        <v>42514.421099537038</v>
      </c>
      <c r="T1908" s="12">
        <f t="shared" si="11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8" t="s">
        <v>8319</v>
      </c>
      <c r="R1909" s="8" t="s">
        <v>8348</v>
      </c>
      <c r="S1909" s="12">
        <f t="shared" si="118"/>
        <v>41767.337094907409</v>
      </c>
      <c r="T1909" s="12">
        <f t="shared" si="11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8" t="s">
        <v>8319</v>
      </c>
      <c r="R1910" s="8" t="s">
        <v>8348</v>
      </c>
      <c r="S1910" s="12">
        <f t="shared" si="118"/>
        <v>42703.667824074073</v>
      </c>
      <c r="T1910" s="12">
        <f t="shared" si="11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8" t="s">
        <v>8319</v>
      </c>
      <c r="R1911" s="8" t="s">
        <v>8348</v>
      </c>
      <c r="S1911" s="12">
        <f t="shared" si="118"/>
        <v>41905.179155092592</v>
      </c>
      <c r="T1911" s="12">
        <f t="shared" si="11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8" t="s">
        <v>8319</v>
      </c>
      <c r="R1912" s="8" t="s">
        <v>8348</v>
      </c>
      <c r="S1912" s="12">
        <f t="shared" si="118"/>
        <v>42264.713159722218</v>
      </c>
      <c r="T1912" s="12">
        <f t="shared" si="11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8" t="s">
        <v>8319</v>
      </c>
      <c r="R1913" s="8" t="s">
        <v>8348</v>
      </c>
      <c r="S1913" s="12">
        <f t="shared" si="118"/>
        <v>41829.783958333333</v>
      </c>
      <c r="T1913" s="12">
        <f t="shared" si="11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8" t="s">
        <v>8319</v>
      </c>
      <c r="R1914" s="8" t="s">
        <v>8348</v>
      </c>
      <c r="S1914" s="12">
        <f t="shared" si="118"/>
        <v>42128.976388888885</v>
      </c>
      <c r="T1914" s="12">
        <f t="shared" si="11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8" t="s">
        <v>8319</v>
      </c>
      <c r="R1915" s="8" t="s">
        <v>8348</v>
      </c>
      <c r="S1915" s="12">
        <f t="shared" si="118"/>
        <v>41890.261319444442</v>
      </c>
      <c r="T1915" s="12">
        <f t="shared" si="11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8" t="s">
        <v>8319</v>
      </c>
      <c r="R1916" s="8" t="s">
        <v>8348</v>
      </c>
      <c r="S1916" s="12">
        <f t="shared" si="118"/>
        <v>41928.924456018518</v>
      </c>
      <c r="T1916" s="12">
        <f t="shared" si="11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8" t="s">
        <v>8319</v>
      </c>
      <c r="R1917" s="8" t="s">
        <v>8348</v>
      </c>
      <c r="S1917" s="12">
        <f t="shared" si="118"/>
        <v>41863.79886574074</v>
      </c>
      <c r="T1917" s="12">
        <f t="shared" si="11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8" t="s">
        <v>8319</v>
      </c>
      <c r="R1918" s="8" t="s">
        <v>8348</v>
      </c>
      <c r="S1918" s="12">
        <f t="shared" si="118"/>
        <v>42656.467303240745</v>
      </c>
      <c r="T1918" s="12">
        <f t="shared" si="11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8" t="s">
        <v>8319</v>
      </c>
      <c r="R1919" s="8" t="s">
        <v>8348</v>
      </c>
      <c r="S1919" s="12">
        <f t="shared" si="118"/>
        <v>42746.020057870366</v>
      </c>
      <c r="T1919" s="12">
        <f t="shared" si="11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8" t="s">
        <v>8319</v>
      </c>
      <c r="R1920" s="8" t="s">
        <v>8348</v>
      </c>
      <c r="S1920" s="12">
        <f t="shared" si="118"/>
        <v>41828.539942129632</v>
      </c>
      <c r="T1920" s="12">
        <f t="shared" si="11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8" t="s">
        <v>8319</v>
      </c>
      <c r="R1921" s="8" t="s">
        <v>8348</v>
      </c>
      <c r="S1921" s="12">
        <f t="shared" si="118"/>
        <v>42113.625567129624</v>
      </c>
      <c r="T1921" s="12">
        <f t="shared" si="119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8" t="s">
        <v>8319</v>
      </c>
      <c r="R1922" s="8" t="s">
        <v>8348</v>
      </c>
      <c r="S1922" s="12">
        <f t="shared" si="118"/>
        <v>42270.625706018516</v>
      </c>
      <c r="T1922" s="12">
        <f t="shared" si="11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8" t="s">
        <v>8325</v>
      </c>
      <c r="R1923" s="8" t="s">
        <v>8329</v>
      </c>
      <c r="S1923" s="12">
        <f t="shared" ref="S1923:S1986" si="122">(((J1923/60)/60)/24)+DATE(1970,1,1)+(-6/24)</f>
        <v>41073.971562500003</v>
      </c>
      <c r="T1923" s="12">
        <f t="shared" ref="T1923:T1986" si="123">(((I1923/60)/60)/24)+DATE(1970,1,1)+(-6/24)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8" t="s">
        <v>8325</v>
      </c>
      <c r="R1924" s="8" t="s">
        <v>8329</v>
      </c>
      <c r="S1924" s="12">
        <f t="shared" si="122"/>
        <v>41590.005868055552</v>
      </c>
      <c r="T1924" s="12">
        <f t="shared" si="123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8" t="s">
        <v>8325</v>
      </c>
      <c r="R1925" s="8" t="s">
        <v>8329</v>
      </c>
      <c r="S1925" s="12">
        <f t="shared" si="122"/>
        <v>40772.598749999997</v>
      </c>
      <c r="T1925" s="12">
        <f t="shared" si="123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8" t="s">
        <v>8325</v>
      </c>
      <c r="R1926" s="8" t="s">
        <v>8329</v>
      </c>
      <c r="S1926" s="12">
        <f t="shared" si="122"/>
        <v>41626.511053240742</v>
      </c>
      <c r="T1926" s="12">
        <f t="shared" si="123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8" t="s">
        <v>8325</v>
      </c>
      <c r="R1927" s="8" t="s">
        <v>8329</v>
      </c>
      <c r="S1927" s="12">
        <f t="shared" si="122"/>
        <v>41535.65148148148</v>
      </c>
      <c r="T1927" s="12">
        <f t="shared" si="123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8" t="s">
        <v>8325</v>
      </c>
      <c r="R1928" s="8" t="s">
        <v>8329</v>
      </c>
      <c r="S1928" s="12">
        <f t="shared" si="122"/>
        <v>40456.704351851848</v>
      </c>
      <c r="T1928" s="12">
        <f t="shared" si="123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8" t="s">
        <v>8325</v>
      </c>
      <c r="R1929" s="8" t="s">
        <v>8329</v>
      </c>
      <c r="S1929" s="12">
        <f t="shared" si="122"/>
        <v>40960.611562500002</v>
      </c>
      <c r="T1929" s="12">
        <f t="shared" si="123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8" t="s">
        <v>8325</v>
      </c>
      <c r="R1930" s="8" t="s">
        <v>8329</v>
      </c>
      <c r="S1930" s="12">
        <f t="shared" si="122"/>
        <v>41371.398078703707</v>
      </c>
      <c r="T1930" s="12">
        <f t="shared" si="123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8" t="s">
        <v>8325</v>
      </c>
      <c r="R1931" s="8" t="s">
        <v>8329</v>
      </c>
      <c r="S1931" s="12">
        <f t="shared" si="122"/>
        <v>40686.771597222221</v>
      </c>
      <c r="T1931" s="12">
        <f t="shared" si="123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8" t="s">
        <v>8325</v>
      </c>
      <c r="R1932" s="8" t="s">
        <v>8329</v>
      </c>
      <c r="S1932" s="12">
        <f t="shared" si="122"/>
        <v>41402.308819444443</v>
      </c>
      <c r="T1932" s="12">
        <f t="shared" si="123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8" t="s">
        <v>8325</v>
      </c>
      <c r="R1933" s="8" t="s">
        <v>8329</v>
      </c>
      <c r="S1933" s="12">
        <f t="shared" si="122"/>
        <v>41037.642465277779</v>
      </c>
      <c r="T1933" s="12">
        <f t="shared" si="123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8" t="s">
        <v>8325</v>
      </c>
      <c r="R1934" s="8" t="s">
        <v>8329</v>
      </c>
      <c r="S1934" s="12">
        <f t="shared" si="122"/>
        <v>40911.559872685182</v>
      </c>
      <c r="T1934" s="12">
        <f t="shared" si="123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8" t="s">
        <v>8325</v>
      </c>
      <c r="R1935" s="8" t="s">
        <v>8329</v>
      </c>
      <c r="S1935" s="12">
        <f t="shared" si="122"/>
        <v>41878.880868055552</v>
      </c>
      <c r="T1935" s="12">
        <f t="shared" si="123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8" t="s">
        <v>8325</v>
      </c>
      <c r="R1936" s="8" t="s">
        <v>8329</v>
      </c>
      <c r="S1936" s="12">
        <f t="shared" si="122"/>
        <v>40865.617141203707</v>
      </c>
      <c r="T1936" s="12">
        <f t="shared" si="123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8" t="s">
        <v>8325</v>
      </c>
      <c r="R1937" s="8" t="s">
        <v>8329</v>
      </c>
      <c r="S1937" s="12">
        <f t="shared" si="122"/>
        <v>41773.682534722226</v>
      </c>
      <c r="T1937" s="12">
        <f t="shared" si="123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8" t="s">
        <v>8325</v>
      </c>
      <c r="R1938" s="8" t="s">
        <v>8329</v>
      </c>
      <c r="S1938" s="12">
        <f t="shared" si="122"/>
        <v>40852.639699074076</v>
      </c>
      <c r="T1938" s="12">
        <f t="shared" si="123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8" t="s">
        <v>8325</v>
      </c>
      <c r="R1939" s="8" t="s">
        <v>8329</v>
      </c>
      <c r="S1939" s="12">
        <f t="shared" si="122"/>
        <v>41058.868993055556</v>
      </c>
      <c r="T1939" s="12">
        <f t="shared" si="123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8" t="s">
        <v>8325</v>
      </c>
      <c r="R1940" s="8" t="s">
        <v>8329</v>
      </c>
      <c r="S1940" s="12">
        <f t="shared" si="122"/>
        <v>41426.009618055556</v>
      </c>
      <c r="T1940" s="12">
        <f t="shared" si="123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8" t="s">
        <v>8325</v>
      </c>
      <c r="R1941" s="8" t="s">
        <v>8329</v>
      </c>
      <c r="S1941" s="12">
        <f t="shared" si="122"/>
        <v>41313.735046296293</v>
      </c>
      <c r="T1941" s="12">
        <f t="shared" si="123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8" t="s">
        <v>8325</v>
      </c>
      <c r="R1942" s="8" t="s">
        <v>8329</v>
      </c>
      <c r="S1942" s="12">
        <f t="shared" si="122"/>
        <v>40670.257326388892</v>
      </c>
      <c r="T1942" s="12">
        <f t="shared" si="123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8" t="s">
        <v>8319</v>
      </c>
      <c r="R1943" s="8" t="s">
        <v>8349</v>
      </c>
      <c r="S1943" s="12">
        <f t="shared" si="122"/>
        <v>41744.040868055556</v>
      </c>
      <c r="T1943" s="12">
        <f t="shared" si="123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8" t="s">
        <v>8319</v>
      </c>
      <c r="R1944" s="8" t="s">
        <v>8349</v>
      </c>
      <c r="S1944" s="12">
        <f t="shared" si="122"/>
        <v>40638.578009259261</v>
      </c>
      <c r="T1944" s="12">
        <f t="shared" si="123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8" t="s">
        <v>8319</v>
      </c>
      <c r="R1945" s="8" t="s">
        <v>8349</v>
      </c>
      <c r="S1945" s="12">
        <f t="shared" si="122"/>
        <v>42548.019861111112</v>
      </c>
      <c r="T1945" s="12">
        <f t="shared" si="123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8" t="s">
        <v>8319</v>
      </c>
      <c r="R1946" s="8" t="s">
        <v>8349</v>
      </c>
      <c r="S1946" s="12">
        <f t="shared" si="122"/>
        <v>41730.334374999999</v>
      </c>
      <c r="T1946" s="12">
        <f t="shared" si="123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8" t="s">
        <v>8319</v>
      </c>
      <c r="R1947" s="8" t="s">
        <v>8349</v>
      </c>
      <c r="S1947" s="12">
        <f t="shared" si="122"/>
        <v>42157.001828703709</v>
      </c>
      <c r="T1947" s="12">
        <f t="shared" si="123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8" t="s">
        <v>8319</v>
      </c>
      <c r="R1948" s="8" t="s">
        <v>8349</v>
      </c>
      <c r="S1948" s="12">
        <f t="shared" si="122"/>
        <v>41688.900011574071</v>
      </c>
      <c r="T1948" s="12">
        <f t="shared" si="123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8" t="s">
        <v>8319</v>
      </c>
      <c r="R1949" s="8" t="s">
        <v>8349</v>
      </c>
      <c r="S1949" s="12">
        <f t="shared" si="122"/>
        <v>40102.668055555558</v>
      </c>
      <c r="T1949" s="12">
        <f t="shared" si="123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8" t="s">
        <v>8319</v>
      </c>
      <c r="R1950" s="8" t="s">
        <v>8349</v>
      </c>
      <c r="S1950" s="12">
        <f t="shared" si="122"/>
        <v>42473.354270833333</v>
      </c>
      <c r="T1950" s="12">
        <f t="shared" si="123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8" t="s">
        <v>8319</v>
      </c>
      <c r="R1951" s="8" t="s">
        <v>8349</v>
      </c>
      <c r="S1951" s="12">
        <f t="shared" si="122"/>
        <v>41800.173043981478</v>
      </c>
      <c r="T1951" s="12">
        <f t="shared" si="123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8" t="s">
        <v>8319</v>
      </c>
      <c r="R1952" s="8" t="s">
        <v>8349</v>
      </c>
      <c r="S1952" s="12">
        <f t="shared" si="122"/>
        <v>40623.931400462963</v>
      </c>
      <c r="T1952" s="12">
        <f t="shared" si="123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8" t="s">
        <v>8319</v>
      </c>
      <c r="R1953" s="8" t="s">
        <v>8349</v>
      </c>
      <c r="S1953" s="12">
        <f t="shared" si="122"/>
        <v>42651.170567129629</v>
      </c>
      <c r="T1953" s="12">
        <f t="shared" si="123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8" t="s">
        <v>8319</v>
      </c>
      <c r="R1954" s="8" t="s">
        <v>8349</v>
      </c>
      <c r="S1954" s="12">
        <f t="shared" si="122"/>
        <v>41526.35665509259</v>
      </c>
      <c r="T1954" s="12">
        <f t="shared" si="123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8" t="s">
        <v>8319</v>
      </c>
      <c r="R1955" s="8" t="s">
        <v>8349</v>
      </c>
      <c r="S1955" s="12">
        <f t="shared" si="122"/>
        <v>40940.949826388889</v>
      </c>
      <c r="T1955" s="12">
        <f t="shared" si="123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8" t="s">
        <v>8319</v>
      </c>
      <c r="R1956" s="8" t="s">
        <v>8349</v>
      </c>
      <c r="S1956" s="12">
        <f t="shared" si="122"/>
        <v>42394.330740740741</v>
      </c>
      <c r="T1956" s="12">
        <f t="shared" si="123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8" t="s">
        <v>8319</v>
      </c>
      <c r="R1957" s="8" t="s">
        <v>8349</v>
      </c>
      <c r="S1957" s="12">
        <f t="shared" si="122"/>
        <v>41020.021770833337</v>
      </c>
      <c r="T1957" s="12">
        <f t="shared" si="123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8" t="s">
        <v>8319</v>
      </c>
      <c r="R1958" s="8" t="s">
        <v>8349</v>
      </c>
      <c r="S1958" s="12">
        <f t="shared" si="122"/>
        <v>42067.673668981486</v>
      </c>
      <c r="T1958" s="12">
        <f t="shared" si="123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8" t="s">
        <v>8319</v>
      </c>
      <c r="R1959" s="8" t="s">
        <v>8349</v>
      </c>
      <c r="S1959" s="12">
        <f t="shared" si="122"/>
        <v>41178.848530092589</v>
      </c>
      <c r="T1959" s="12">
        <f t="shared" si="123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8" t="s">
        <v>8319</v>
      </c>
      <c r="R1960" s="8" t="s">
        <v>8349</v>
      </c>
      <c r="S1960" s="12">
        <f t="shared" si="122"/>
        <v>41326.737974537034</v>
      </c>
      <c r="T1960" s="12">
        <f t="shared" si="123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8" t="s">
        <v>8319</v>
      </c>
      <c r="R1961" s="8" t="s">
        <v>8349</v>
      </c>
      <c r="S1961" s="12">
        <f t="shared" si="122"/>
        <v>41871.595601851855</v>
      </c>
      <c r="T1961" s="12">
        <f t="shared" si="123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8" t="s">
        <v>8319</v>
      </c>
      <c r="R1962" s="8" t="s">
        <v>8349</v>
      </c>
      <c r="S1962" s="12">
        <f t="shared" si="122"/>
        <v>41964.112743055557</v>
      </c>
      <c r="T1962" s="12">
        <f t="shared" si="123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8" t="s">
        <v>8319</v>
      </c>
      <c r="R1963" s="8" t="s">
        <v>8349</v>
      </c>
      <c r="S1963" s="12">
        <f t="shared" si="122"/>
        <v>41147.944641203707</v>
      </c>
      <c r="T1963" s="12">
        <f t="shared" si="123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8" t="s">
        <v>8319</v>
      </c>
      <c r="R1964" s="8" t="s">
        <v>8349</v>
      </c>
      <c r="S1964" s="12">
        <f t="shared" si="122"/>
        <v>41742.530509259261</v>
      </c>
      <c r="T1964" s="12">
        <f t="shared" si="123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8" t="s">
        <v>8319</v>
      </c>
      <c r="R1965" s="8" t="s">
        <v>8349</v>
      </c>
      <c r="S1965" s="12">
        <f t="shared" si="122"/>
        <v>41863.179791666669</v>
      </c>
      <c r="T1965" s="12">
        <f t="shared" si="123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8" t="s">
        <v>8319</v>
      </c>
      <c r="R1966" s="8" t="s">
        <v>8349</v>
      </c>
      <c r="S1966" s="12">
        <f t="shared" si="122"/>
        <v>42452.022824074069</v>
      </c>
      <c r="T1966" s="12">
        <f t="shared" si="123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8" t="s">
        <v>8319</v>
      </c>
      <c r="R1967" s="8" t="s">
        <v>8349</v>
      </c>
      <c r="S1967" s="12">
        <f t="shared" si="122"/>
        <v>40897.839236111111</v>
      </c>
      <c r="T1967" s="12">
        <f t="shared" si="123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8" t="s">
        <v>8319</v>
      </c>
      <c r="R1968" s="8" t="s">
        <v>8349</v>
      </c>
      <c r="S1968" s="12">
        <f t="shared" si="122"/>
        <v>41835.290486111109</v>
      </c>
      <c r="T1968" s="12">
        <f t="shared" si="123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8" t="s">
        <v>8319</v>
      </c>
      <c r="R1969" s="8" t="s">
        <v>8349</v>
      </c>
      <c r="S1969" s="12">
        <f t="shared" si="122"/>
        <v>41730.413530092592</v>
      </c>
      <c r="T1969" s="12">
        <f t="shared" si="123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8" t="s">
        <v>8319</v>
      </c>
      <c r="R1970" s="8" t="s">
        <v>8349</v>
      </c>
      <c r="S1970" s="12">
        <f t="shared" si="122"/>
        <v>42676.336979166663</v>
      </c>
      <c r="T1970" s="12">
        <f t="shared" si="123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8" t="s">
        <v>8319</v>
      </c>
      <c r="R1971" s="8" t="s">
        <v>8349</v>
      </c>
      <c r="S1971" s="12">
        <f t="shared" si="122"/>
        <v>42557.542453703703</v>
      </c>
      <c r="T1971" s="12">
        <f t="shared" si="123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8" t="s">
        <v>8319</v>
      </c>
      <c r="R1972" s="8" t="s">
        <v>8349</v>
      </c>
      <c r="S1972" s="12">
        <f t="shared" si="122"/>
        <v>41323.943298611113</v>
      </c>
      <c r="T1972" s="12">
        <f t="shared" si="123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8" t="s">
        <v>8319</v>
      </c>
      <c r="R1973" s="8" t="s">
        <v>8349</v>
      </c>
      <c r="S1973" s="12">
        <f t="shared" si="122"/>
        <v>41561.250706018516</v>
      </c>
      <c r="T1973" s="12">
        <f t="shared" si="123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8" t="s">
        <v>8319</v>
      </c>
      <c r="R1974" s="8" t="s">
        <v>8349</v>
      </c>
      <c r="S1974" s="12">
        <f t="shared" si="122"/>
        <v>41200.762083333335</v>
      </c>
      <c r="T1974" s="12">
        <f t="shared" si="123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8" t="s">
        <v>8319</v>
      </c>
      <c r="R1975" s="8" t="s">
        <v>8349</v>
      </c>
      <c r="S1975" s="12">
        <f t="shared" si="122"/>
        <v>42549.472962962958</v>
      </c>
      <c r="T1975" s="12">
        <f t="shared" si="123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8" t="s">
        <v>8319</v>
      </c>
      <c r="R1976" s="8" t="s">
        <v>8349</v>
      </c>
      <c r="S1976" s="12">
        <f t="shared" si="122"/>
        <v>41445.084131944444</v>
      </c>
      <c r="T1976" s="12">
        <f t="shared" si="123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8" t="s">
        <v>8319</v>
      </c>
      <c r="R1977" s="8" t="s">
        <v>8349</v>
      </c>
      <c r="S1977" s="12">
        <f t="shared" si="122"/>
        <v>41313.505219907405</v>
      </c>
      <c r="T1977" s="12">
        <f t="shared" si="123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8" t="s">
        <v>8319</v>
      </c>
      <c r="R1978" s="8" t="s">
        <v>8349</v>
      </c>
      <c r="S1978" s="12">
        <f t="shared" si="122"/>
        <v>41438.649594907409</v>
      </c>
      <c r="T1978" s="12">
        <f t="shared" si="123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8" t="s">
        <v>8319</v>
      </c>
      <c r="R1979" s="8" t="s">
        <v>8349</v>
      </c>
      <c r="S1979" s="12">
        <f t="shared" si="122"/>
        <v>42310.966898148152</v>
      </c>
      <c r="T1979" s="12">
        <f t="shared" si="123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8" t="s">
        <v>8319</v>
      </c>
      <c r="R1980" s="8" t="s">
        <v>8349</v>
      </c>
      <c r="S1980" s="12">
        <f t="shared" si="122"/>
        <v>41038.975601851853</v>
      </c>
      <c r="T1980" s="12">
        <f t="shared" si="123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8" t="s">
        <v>8319</v>
      </c>
      <c r="R1981" s="8" t="s">
        <v>8349</v>
      </c>
      <c r="S1981" s="12">
        <f t="shared" si="122"/>
        <v>42290.210023148145</v>
      </c>
      <c r="T1981" s="12">
        <f t="shared" si="123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8" t="s">
        <v>8319</v>
      </c>
      <c r="R1982" s="8" t="s">
        <v>8349</v>
      </c>
      <c r="S1982" s="12">
        <f t="shared" si="122"/>
        <v>42423.292384259257</v>
      </c>
      <c r="T1982" s="12">
        <f t="shared" si="123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8" t="s">
        <v>8338</v>
      </c>
      <c r="R1983" s="8" t="s">
        <v>8350</v>
      </c>
      <c r="S1983" s="12">
        <f t="shared" si="122"/>
        <v>41799.475289351853</v>
      </c>
      <c r="T1983" s="12">
        <f t="shared" si="123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8" t="s">
        <v>8338</v>
      </c>
      <c r="R1984" s="8" t="s">
        <v>8350</v>
      </c>
      <c r="S1984" s="12">
        <f t="shared" si="122"/>
        <v>42678.336655092593</v>
      </c>
      <c r="T1984" s="12">
        <f t="shared" si="123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8" t="s">
        <v>8338</v>
      </c>
      <c r="R1985" s="8" t="s">
        <v>8350</v>
      </c>
      <c r="S1985" s="12">
        <f t="shared" si="122"/>
        <v>42592.761782407411</v>
      </c>
      <c r="T1985" s="12">
        <f t="shared" si="123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8" t="s">
        <v>8338</v>
      </c>
      <c r="R1986" s="8" t="s">
        <v>8350</v>
      </c>
      <c r="S1986" s="12">
        <f t="shared" si="122"/>
        <v>41913.540289351848</v>
      </c>
      <c r="T1986" s="12">
        <f t="shared" si="123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8" t="s">
        <v>8338</v>
      </c>
      <c r="R1987" s="8" t="s">
        <v>8350</v>
      </c>
      <c r="S1987" s="12">
        <f t="shared" ref="S1987:S2050" si="126">(((J1987/60)/60)/24)+DATE(1970,1,1)+(-6/24)</f>
        <v>42555.448738425926</v>
      </c>
      <c r="T1987" s="12">
        <f t="shared" ref="T1987:T2050" si="127">(((I1987/60)/60)/24)+DATE(1970,1,1)+(-6/24)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8" t="s">
        <v>8338</v>
      </c>
      <c r="R1988" s="8" t="s">
        <v>8350</v>
      </c>
      <c r="S1988" s="12">
        <f t="shared" si="126"/>
        <v>42413.183831018512</v>
      </c>
      <c r="T1988" s="12">
        <f t="shared" si="127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8" t="s">
        <v>8338</v>
      </c>
      <c r="R1989" s="8" t="s">
        <v>8350</v>
      </c>
      <c r="S1989" s="12">
        <f t="shared" si="126"/>
        <v>42034.389768518522</v>
      </c>
      <c r="T1989" s="12">
        <f t="shared" si="127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8" t="s">
        <v>8338</v>
      </c>
      <c r="R1990" s="8" t="s">
        <v>8350</v>
      </c>
      <c r="S1990" s="12">
        <f t="shared" si="126"/>
        <v>42206.513217592597</v>
      </c>
      <c r="T1990" s="12">
        <f t="shared" si="127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8" t="s">
        <v>8338</v>
      </c>
      <c r="R1991" s="8" t="s">
        <v>8350</v>
      </c>
      <c r="S1991" s="12">
        <f t="shared" si="126"/>
        <v>42685.430648148147</v>
      </c>
      <c r="T1991" s="12">
        <f t="shared" si="127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8" t="s">
        <v>8338</v>
      </c>
      <c r="R1992" s="8" t="s">
        <v>8350</v>
      </c>
      <c r="S1992" s="12">
        <f t="shared" si="126"/>
        <v>42397.945972222224</v>
      </c>
      <c r="T1992" s="12">
        <f t="shared" si="127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8" t="s">
        <v>8338</v>
      </c>
      <c r="R1993" s="8" t="s">
        <v>8350</v>
      </c>
      <c r="S1993" s="12">
        <f t="shared" si="126"/>
        <v>42167.64335648148</v>
      </c>
      <c r="T1993" s="12">
        <f t="shared" si="127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8" t="s">
        <v>8338</v>
      </c>
      <c r="R1994" s="8" t="s">
        <v>8350</v>
      </c>
      <c r="S1994" s="12">
        <f t="shared" si="126"/>
        <v>42022.893414351856</v>
      </c>
      <c r="T1994" s="12">
        <f t="shared" si="127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8" t="s">
        <v>8338</v>
      </c>
      <c r="R1995" s="8" t="s">
        <v>8350</v>
      </c>
      <c r="S1995" s="12">
        <f t="shared" si="126"/>
        <v>42329.33839120371</v>
      </c>
      <c r="T1995" s="12">
        <f t="shared" si="127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8" t="s">
        <v>8338</v>
      </c>
      <c r="R1996" s="8" t="s">
        <v>8350</v>
      </c>
      <c r="S1996" s="12">
        <f t="shared" si="126"/>
        <v>42650.756273148145</v>
      </c>
      <c r="T1996" s="12">
        <f t="shared" si="127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8" t="s">
        <v>8338</v>
      </c>
      <c r="R1997" s="8" t="s">
        <v>8350</v>
      </c>
      <c r="S1997" s="12">
        <f t="shared" si="126"/>
        <v>42181.652037037042</v>
      </c>
      <c r="T1997" s="12">
        <f t="shared" si="127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8" t="s">
        <v>8338</v>
      </c>
      <c r="R1998" s="8" t="s">
        <v>8350</v>
      </c>
      <c r="S1998" s="12">
        <f t="shared" si="126"/>
        <v>41800.569571759261</v>
      </c>
      <c r="T1998" s="12">
        <f t="shared" si="127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8" t="s">
        <v>8338</v>
      </c>
      <c r="R1999" s="8" t="s">
        <v>8350</v>
      </c>
      <c r="S1999" s="12">
        <f t="shared" si="126"/>
        <v>41847.680694444447</v>
      </c>
      <c r="T1999" s="12">
        <f t="shared" si="127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8" t="s">
        <v>8338</v>
      </c>
      <c r="R2000" s="8" t="s">
        <v>8350</v>
      </c>
      <c r="S2000" s="12">
        <f t="shared" si="126"/>
        <v>41806.868495370371</v>
      </c>
      <c r="T2000" s="12">
        <f t="shared" si="127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8" t="s">
        <v>8338</v>
      </c>
      <c r="R2001" s="8" t="s">
        <v>8350</v>
      </c>
      <c r="S2001" s="12">
        <f t="shared" si="126"/>
        <v>41926.232731481483</v>
      </c>
      <c r="T2001" s="12">
        <f t="shared" si="127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8" t="s">
        <v>8338</v>
      </c>
      <c r="R2002" s="8" t="s">
        <v>8350</v>
      </c>
      <c r="S2002" s="12">
        <f t="shared" si="126"/>
        <v>42345.701539351852</v>
      </c>
      <c r="T2002" s="12">
        <f t="shared" si="127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8" t="s">
        <v>8319</v>
      </c>
      <c r="R2003" s="8" t="s">
        <v>8349</v>
      </c>
      <c r="S2003" s="12">
        <f t="shared" si="126"/>
        <v>42135.959675925929</v>
      </c>
      <c r="T2003" s="12">
        <f t="shared" si="127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8" t="s">
        <v>8319</v>
      </c>
      <c r="R2004" s="8" t="s">
        <v>8349</v>
      </c>
      <c r="S2004" s="12">
        <f t="shared" si="126"/>
        <v>42728.46230324074</v>
      </c>
      <c r="T2004" s="12">
        <f t="shared" si="127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8" t="s">
        <v>8319</v>
      </c>
      <c r="R2005" s="8" t="s">
        <v>8349</v>
      </c>
      <c r="S2005" s="12">
        <f t="shared" si="126"/>
        <v>40346.875601851854</v>
      </c>
      <c r="T2005" s="12">
        <f t="shared" si="127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8" t="s">
        <v>8319</v>
      </c>
      <c r="R2006" s="8" t="s">
        <v>8349</v>
      </c>
      <c r="S2006" s="12">
        <f t="shared" si="126"/>
        <v>41800.354895833334</v>
      </c>
      <c r="T2006" s="12">
        <f t="shared" si="127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8" t="s">
        <v>8319</v>
      </c>
      <c r="R2007" s="8" t="s">
        <v>8349</v>
      </c>
      <c r="S2007" s="12">
        <f t="shared" si="126"/>
        <v>41535.562708333331</v>
      </c>
      <c r="T2007" s="12">
        <f t="shared" si="127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8" t="s">
        <v>8319</v>
      </c>
      <c r="R2008" s="8" t="s">
        <v>8349</v>
      </c>
      <c r="S2008" s="12">
        <f t="shared" si="126"/>
        <v>41941.250520833331</v>
      </c>
      <c r="T2008" s="12">
        <f t="shared" si="127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8" t="s">
        <v>8319</v>
      </c>
      <c r="R2009" s="8" t="s">
        <v>8349</v>
      </c>
      <c r="S2009" s="12">
        <f t="shared" si="126"/>
        <v>40347.587800925925</v>
      </c>
      <c r="T2009" s="12">
        <f t="shared" si="127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8" t="s">
        <v>8319</v>
      </c>
      <c r="R2010" s="8" t="s">
        <v>8349</v>
      </c>
      <c r="S2010" s="12">
        <f t="shared" si="126"/>
        <v>40761.354421296295</v>
      </c>
      <c r="T2010" s="12">
        <f t="shared" si="127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8" t="s">
        <v>8319</v>
      </c>
      <c r="R2011" s="8" t="s">
        <v>8349</v>
      </c>
      <c r="S2011" s="12">
        <f t="shared" si="126"/>
        <v>42661.073414351849</v>
      </c>
      <c r="T2011" s="12">
        <f t="shared" si="127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8" t="s">
        <v>8319</v>
      </c>
      <c r="R2012" s="8" t="s">
        <v>8349</v>
      </c>
      <c r="S2012" s="12">
        <f t="shared" si="126"/>
        <v>42570.746423611112</v>
      </c>
      <c r="T2012" s="12">
        <f t="shared" si="127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8" t="s">
        <v>8319</v>
      </c>
      <c r="R2013" s="8" t="s">
        <v>8349</v>
      </c>
      <c r="S2013" s="12">
        <f t="shared" si="126"/>
        <v>42347.108483796299</v>
      </c>
      <c r="T2013" s="12">
        <f t="shared" si="127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8" t="s">
        <v>8319</v>
      </c>
      <c r="R2014" s="8" t="s">
        <v>8349</v>
      </c>
      <c r="S2014" s="12">
        <f t="shared" si="126"/>
        <v>42010.572233796294</v>
      </c>
      <c r="T2014" s="12">
        <f t="shared" si="127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8" t="s">
        <v>8319</v>
      </c>
      <c r="R2015" s="8" t="s">
        <v>8349</v>
      </c>
      <c r="S2015" s="12">
        <f t="shared" si="126"/>
        <v>42499.710810185185</v>
      </c>
      <c r="T2015" s="12">
        <f t="shared" si="127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8" t="s">
        <v>8319</v>
      </c>
      <c r="R2016" s="8" t="s">
        <v>8349</v>
      </c>
      <c r="S2016" s="12">
        <f t="shared" si="126"/>
        <v>41323.964571759258</v>
      </c>
      <c r="T2016" s="12">
        <f t="shared" si="127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8" t="s">
        <v>8319</v>
      </c>
      <c r="R2017" s="8" t="s">
        <v>8349</v>
      </c>
      <c r="S2017" s="12">
        <f t="shared" si="126"/>
        <v>40765.626886574071</v>
      </c>
      <c r="T2017" s="12">
        <f t="shared" si="127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8" t="s">
        <v>8319</v>
      </c>
      <c r="R2018" s="8" t="s">
        <v>8349</v>
      </c>
      <c r="S2018" s="12">
        <f t="shared" si="126"/>
        <v>41312.63077546296</v>
      </c>
      <c r="T2018" s="12">
        <f t="shared" si="127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8" t="s">
        <v>8319</v>
      </c>
      <c r="R2019" s="8" t="s">
        <v>8349</v>
      </c>
      <c r="S2019" s="12">
        <f t="shared" si="126"/>
        <v>40960.807349537034</v>
      </c>
      <c r="T2019" s="12">
        <f t="shared" si="127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8" t="s">
        <v>8319</v>
      </c>
      <c r="R2020" s="8" t="s">
        <v>8349</v>
      </c>
      <c r="S2020" s="12">
        <f t="shared" si="126"/>
        <v>42199.115844907406</v>
      </c>
      <c r="T2020" s="12">
        <f t="shared" si="127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8" t="s">
        <v>8319</v>
      </c>
      <c r="R2021" s="8" t="s">
        <v>8349</v>
      </c>
      <c r="S2021" s="12">
        <f t="shared" si="126"/>
        <v>42605.45857638889</v>
      </c>
      <c r="T2021" s="12">
        <f t="shared" si="127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8" t="s">
        <v>8319</v>
      </c>
      <c r="R2022" s="8" t="s">
        <v>8349</v>
      </c>
      <c r="S2022" s="12">
        <f t="shared" si="126"/>
        <v>41736.847499999996</v>
      </c>
      <c r="T2022" s="12">
        <f t="shared" si="127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8" t="s">
        <v>8319</v>
      </c>
      <c r="R2023" s="8" t="s">
        <v>8349</v>
      </c>
      <c r="S2023" s="12">
        <f t="shared" si="126"/>
        <v>41860.820567129631</v>
      </c>
      <c r="T2023" s="12">
        <f t="shared" si="127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8" t="s">
        <v>8319</v>
      </c>
      <c r="R2024" s="8" t="s">
        <v>8349</v>
      </c>
      <c r="S2024" s="12">
        <f t="shared" si="126"/>
        <v>42502.319120370375</v>
      </c>
      <c r="T2024" s="12">
        <f t="shared" si="127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8" t="s">
        <v>8319</v>
      </c>
      <c r="R2025" s="8" t="s">
        <v>8349</v>
      </c>
      <c r="S2025" s="12">
        <f t="shared" si="126"/>
        <v>42136.170752314814</v>
      </c>
      <c r="T2025" s="12">
        <f t="shared" si="127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8" t="s">
        <v>8319</v>
      </c>
      <c r="R2026" s="8" t="s">
        <v>8349</v>
      </c>
      <c r="S2026" s="12">
        <f t="shared" si="126"/>
        <v>41099.716944444444</v>
      </c>
      <c r="T2026" s="12">
        <f t="shared" si="127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8" t="s">
        <v>8319</v>
      </c>
      <c r="R2027" s="8" t="s">
        <v>8349</v>
      </c>
      <c r="S2027" s="12">
        <f t="shared" si="126"/>
        <v>42135.934560185182</v>
      </c>
      <c r="T2027" s="12">
        <f t="shared" si="127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8" t="s">
        <v>8319</v>
      </c>
      <c r="R2028" s="8" t="s">
        <v>8349</v>
      </c>
      <c r="S2028" s="12">
        <f t="shared" si="126"/>
        <v>41704.485937500001</v>
      </c>
      <c r="T2028" s="12">
        <f t="shared" si="127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8" t="s">
        <v>8319</v>
      </c>
      <c r="R2029" s="8" t="s">
        <v>8349</v>
      </c>
      <c r="S2029" s="12">
        <f t="shared" si="126"/>
        <v>42048.563877314817</v>
      </c>
      <c r="T2029" s="12">
        <f t="shared" si="127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8" t="s">
        <v>8319</v>
      </c>
      <c r="R2030" s="8" t="s">
        <v>8349</v>
      </c>
      <c r="S2030" s="12">
        <f t="shared" si="126"/>
        <v>40215.669050925928</v>
      </c>
      <c r="T2030" s="12">
        <f t="shared" si="127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8" t="s">
        <v>8319</v>
      </c>
      <c r="R2031" s="8" t="s">
        <v>8349</v>
      </c>
      <c r="S2031" s="12">
        <f t="shared" si="126"/>
        <v>41847.771770833337</v>
      </c>
      <c r="T2031" s="12">
        <f t="shared" si="127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8" t="s">
        <v>8319</v>
      </c>
      <c r="R2032" s="8" t="s">
        <v>8349</v>
      </c>
      <c r="S2032" s="12">
        <f t="shared" si="126"/>
        <v>41212.746481481481</v>
      </c>
      <c r="T2032" s="12">
        <f t="shared" si="127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8" t="s">
        <v>8319</v>
      </c>
      <c r="R2033" s="8" t="s">
        <v>8349</v>
      </c>
      <c r="S2033" s="12">
        <f t="shared" si="126"/>
        <v>41975.079317129625</v>
      </c>
      <c r="T2033" s="12">
        <f t="shared" si="127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8" t="s">
        <v>8319</v>
      </c>
      <c r="R2034" s="8" t="s">
        <v>8349</v>
      </c>
      <c r="S2034" s="12">
        <f t="shared" si="126"/>
        <v>42689.315671296295</v>
      </c>
      <c r="T2034" s="12">
        <f t="shared" si="127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8" t="s">
        <v>8319</v>
      </c>
      <c r="R2035" s="8" t="s">
        <v>8349</v>
      </c>
      <c r="S2035" s="12">
        <f t="shared" si="126"/>
        <v>41724.832384259258</v>
      </c>
      <c r="T2035" s="12">
        <f t="shared" si="127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8" t="s">
        <v>8319</v>
      </c>
      <c r="R2036" s="8" t="s">
        <v>8349</v>
      </c>
      <c r="S2036" s="12">
        <f t="shared" si="126"/>
        <v>42075.880011574074</v>
      </c>
      <c r="T2036" s="12">
        <f t="shared" si="127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8" t="s">
        <v>8319</v>
      </c>
      <c r="R2037" s="8" t="s">
        <v>8349</v>
      </c>
      <c r="S2037" s="12">
        <f t="shared" si="126"/>
        <v>42311.375081018516</v>
      </c>
      <c r="T2037" s="12">
        <f t="shared" si="127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8" t="s">
        <v>8319</v>
      </c>
      <c r="R2038" s="8" t="s">
        <v>8349</v>
      </c>
      <c r="S2038" s="12">
        <f t="shared" si="126"/>
        <v>41738.614803240744</v>
      </c>
      <c r="T2038" s="12">
        <f t="shared" si="127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8" t="s">
        <v>8319</v>
      </c>
      <c r="R2039" s="8" t="s">
        <v>8349</v>
      </c>
      <c r="S2039" s="12">
        <f t="shared" si="126"/>
        <v>41577.960104166668</v>
      </c>
      <c r="T2039" s="12">
        <f t="shared" si="127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8" t="s">
        <v>8319</v>
      </c>
      <c r="R2040" s="8" t="s">
        <v>8349</v>
      </c>
      <c r="S2040" s="12">
        <f t="shared" si="126"/>
        <v>41424.02107638889</v>
      </c>
      <c r="T2040" s="12">
        <f t="shared" si="127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8" t="s">
        <v>8319</v>
      </c>
      <c r="R2041" s="8" t="s">
        <v>8349</v>
      </c>
      <c r="S2041" s="12">
        <f t="shared" si="126"/>
        <v>42675.188946759255</v>
      </c>
      <c r="T2041" s="12">
        <f t="shared" si="127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8" t="s">
        <v>8319</v>
      </c>
      <c r="R2042" s="8" t="s">
        <v>8349</v>
      </c>
      <c r="S2042" s="12">
        <f t="shared" si="126"/>
        <v>41578.677118055559</v>
      </c>
      <c r="T2042" s="12">
        <f t="shared" si="127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8" t="s">
        <v>8319</v>
      </c>
      <c r="R2043" s="8" t="s">
        <v>8349</v>
      </c>
      <c r="S2043" s="12">
        <f t="shared" si="126"/>
        <v>42654.275775462964</v>
      </c>
      <c r="T2043" s="12">
        <f t="shared" si="127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8" t="s">
        <v>8319</v>
      </c>
      <c r="R2044" s="8" t="s">
        <v>8349</v>
      </c>
      <c r="S2044" s="12">
        <f t="shared" si="126"/>
        <v>42331.458032407405</v>
      </c>
      <c r="T2044" s="12">
        <f t="shared" si="127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8" t="s">
        <v>8319</v>
      </c>
      <c r="R2045" s="8" t="s">
        <v>8349</v>
      </c>
      <c r="S2045" s="12">
        <f t="shared" si="126"/>
        <v>42660.926817129628</v>
      </c>
      <c r="T2045" s="12">
        <f t="shared" si="127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8" t="s">
        <v>8319</v>
      </c>
      <c r="R2046" s="8" t="s">
        <v>8349</v>
      </c>
      <c r="S2046" s="12">
        <f t="shared" si="126"/>
        <v>42138.434189814812</v>
      </c>
      <c r="T2046" s="12">
        <f t="shared" si="127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8" t="s">
        <v>8319</v>
      </c>
      <c r="R2047" s="8" t="s">
        <v>8349</v>
      </c>
      <c r="S2047" s="12">
        <f t="shared" si="126"/>
        <v>41068.838506944441</v>
      </c>
      <c r="T2047" s="12">
        <f t="shared" si="127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8" t="s">
        <v>8319</v>
      </c>
      <c r="R2048" s="8" t="s">
        <v>8349</v>
      </c>
      <c r="S2048" s="12">
        <f t="shared" si="126"/>
        <v>41386.921805555554</v>
      </c>
      <c r="T2048" s="12">
        <f t="shared" si="127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8" t="s">
        <v>8319</v>
      </c>
      <c r="R2049" s="8" t="s">
        <v>8349</v>
      </c>
      <c r="S2049" s="12">
        <f t="shared" si="126"/>
        <v>42081.653587962966</v>
      </c>
      <c r="T2049" s="12">
        <f t="shared" si="127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8" t="s">
        <v>8319</v>
      </c>
      <c r="R2050" s="8" t="s">
        <v>8349</v>
      </c>
      <c r="S2050" s="12">
        <f t="shared" si="126"/>
        <v>41387.401516203703</v>
      </c>
      <c r="T2050" s="12">
        <f t="shared" si="127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8" t="s">
        <v>8319</v>
      </c>
      <c r="R2051" s="8" t="s">
        <v>8349</v>
      </c>
      <c r="S2051" s="12">
        <f t="shared" ref="S2051:S2114" si="130">(((J2051/60)/60)/24)+DATE(1970,1,1)+(-6/24)</f>
        <v>41575.277349537035</v>
      </c>
      <c r="T2051" s="12">
        <f t="shared" ref="T2051:T2114" si="131">(((I2051/60)/60)/24)+DATE(1970,1,1)+(-6/24)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8" t="s">
        <v>8319</v>
      </c>
      <c r="R2052" s="8" t="s">
        <v>8349</v>
      </c>
      <c r="S2052" s="12">
        <f t="shared" si="130"/>
        <v>42114.821504629625</v>
      </c>
      <c r="T2052" s="12">
        <f t="shared" si="131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8" t="s">
        <v>8319</v>
      </c>
      <c r="R2053" s="8" t="s">
        <v>8349</v>
      </c>
      <c r="S2053" s="12">
        <f t="shared" si="130"/>
        <v>41603.772418981483</v>
      </c>
      <c r="T2053" s="12">
        <f t="shared" si="131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8" t="s">
        <v>8319</v>
      </c>
      <c r="R2054" s="8" t="s">
        <v>8349</v>
      </c>
      <c r="S2054" s="12">
        <f t="shared" si="130"/>
        <v>42374.83394675926</v>
      </c>
      <c r="T2054" s="12">
        <f t="shared" si="131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8" t="s">
        <v>8319</v>
      </c>
      <c r="R2055" s="8" t="s">
        <v>8349</v>
      </c>
      <c r="S2055" s="12">
        <f t="shared" si="130"/>
        <v>42303.367488425924</v>
      </c>
      <c r="T2055" s="12">
        <f t="shared" si="131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8" t="s">
        <v>8319</v>
      </c>
      <c r="R2056" s="8" t="s">
        <v>8349</v>
      </c>
      <c r="S2056" s="12">
        <f t="shared" si="130"/>
        <v>41731.270949074074</v>
      </c>
      <c r="T2056" s="12">
        <f t="shared" si="131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8" t="s">
        <v>8319</v>
      </c>
      <c r="R2057" s="8" t="s">
        <v>8349</v>
      </c>
      <c r="S2057" s="12">
        <f t="shared" si="130"/>
        <v>41946.424108796295</v>
      </c>
      <c r="T2057" s="12">
        <f t="shared" si="131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8" t="s">
        <v>8319</v>
      </c>
      <c r="R2058" s="8" t="s">
        <v>8349</v>
      </c>
      <c r="S2058" s="12">
        <f t="shared" si="130"/>
        <v>41351.51090277778</v>
      </c>
      <c r="T2058" s="12">
        <f t="shared" si="131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8" t="s">
        <v>8319</v>
      </c>
      <c r="R2059" s="8" t="s">
        <v>8349</v>
      </c>
      <c r="S2059" s="12">
        <f t="shared" si="130"/>
        <v>42396.244583333333</v>
      </c>
      <c r="T2059" s="12">
        <f t="shared" si="131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8" t="s">
        <v>8319</v>
      </c>
      <c r="R2060" s="8" t="s">
        <v>8349</v>
      </c>
      <c r="S2060" s="12">
        <f t="shared" si="130"/>
        <v>42026.120717592596</v>
      </c>
      <c r="T2060" s="12">
        <f t="shared" si="131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8" t="s">
        <v>8319</v>
      </c>
      <c r="R2061" s="8" t="s">
        <v>8349</v>
      </c>
      <c r="S2061" s="12">
        <f t="shared" si="130"/>
        <v>42361.352476851855</v>
      </c>
      <c r="T2061" s="12">
        <f t="shared" si="131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8" t="s">
        <v>8319</v>
      </c>
      <c r="R2062" s="8" t="s">
        <v>8349</v>
      </c>
      <c r="S2062" s="12">
        <f t="shared" si="130"/>
        <v>41783.392939814818</v>
      </c>
      <c r="T2062" s="12">
        <f t="shared" si="131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8" t="s">
        <v>8319</v>
      </c>
      <c r="R2063" s="8" t="s">
        <v>8349</v>
      </c>
      <c r="S2063" s="12">
        <f t="shared" si="130"/>
        <v>42705.514513888891</v>
      </c>
      <c r="T2063" s="12">
        <f t="shared" si="131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8" t="s">
        <v>8319</v>
      </c>
      <c r="R2064" s="8" t="s">
        <v>8349</v>
      </c>
      <c r="S2064" s="12">
        <f t="shared" si="130"/>
        <v>42423.1330787037</v>
      </c>
      <c r="T2064" s="12">
        <f t="shared" si="131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8" t="s">
        <v>8319</v>
      </c>
      <c r="R2065" s="8" t="s">
        <v>8349</v>
      </c>
      <c r="S2065" s="12">
        <f t="shared" si="130"/>
        <v>42472.48265046296</v>
      </c>
      <c r="T2065" s="12">
        <f t="shared" si="131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8" t="s">
        <v>8319</v>
      </c>
      <c r="R2066" s="8" t="s">
        <v>8349</v>
      </c>
      <c r="S2066" s="12">
        <f t="shared" si="130"/>
        <v>41389.114849537036</v>
      </c>
      <c r="T2066" s="12">
        <f t="shared" si="131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8" t="s">
        <v>8319</v>
      </c>
      <c r="R2067" s="8" t="s">
        <v>8349</v>
      </c>
      <c r="S2067" s="12">
        <f t="shared" si="130"/>
        <v>41603.083668981482</v>
      </c>
      <c r="T2067" s="12">
        <f t="shared" si="131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8" t="s">
        <v>8319</v>
      </c>
      <c r="R2068" s="8" t="s">
        <v>8349</v>
      </c>
      <c r="S2068" s="12">
        <f t="shared" si="130"/>
        <v>41844.521793981483</v>
      </c>
      <c r="T2068" s="12">
        <f t="shared" si="131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8" t="s">
        <v>8319</v>
      </c>
      <c r="R2069" s="8" t="s">
        <v>8349</v>
      </c>
      <c r="S2069" s="12">
        <f t="shared" si="130"/>
        <v>42115.603888888887</v>
      </c>
      <c r="T2069" s="12">
        <f t="shared" si="131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8" t="s">
        <v>8319</v>
      </c>
      <c r="R2070" s="8" t="s">
        <v>8349</v>
      </c>
      <c r="S2070" s="12">
        <f t="shared" si="130"/>
        <v>42633.591608796298</v>
      </c>
      <c r="T2070" s="12">
        <f t="shared" si="131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8" t="s">
        <v>8319</v>
      </c>
      <c r="R2071" s="8" t="s">
        <v>8349</v>
      </c>
      <c r="S2071" s="12">
        <f t="shared" si="130"/>
        <v>42340.722118055557</v>
      </c>
      <c r="T2071" s="12">
        <f t="shared" si="131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8" t="s">
        <v>8319</v>
      </c>
      <c r="R2072" s="8" t="s">
        <v>8349</v>
      </c>
      <c r="S2072" s="12">
        <f t="shared" si="130"/>
        <v>42519.4065162037</v>
      </c>
      <c r="T2072" s="12">
        <f t="shared" si="131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8" t="s">
        <v>8319</v>
      </c>
      <c r="R2073" s="8" t="s">
        <v>8349</v>
      </c>
      <c r="S2073" s="12">
        <f t="shared" si="130"/>
        <v>42600.028749999998</v>
      </c>
      <c r="T2073" s="12">
        <f t="shared" si="131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8" t="s">
        <v>8319</v>
      </c>
      <c r="R2074" s="8" t="s">
        <v>8349</v>
      </c>
      <c r="S2074" s="12">
        <f t="shared" si="130"/>
        <v>42467.331388888888</v>
      </c>
      <c r="T2074" s="12">
        <f t="shared" si="131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8" t="s">
        <v>8319</v>
      </c>
      <c r="R2075" s="8" t="s">
        <v>8349</v>
      </c>
      <c r="S2075" s="12">
        <f t="shared" si="130"/>
        <v>42087.418032407411</v>
      </c>
      <c r="T2075" s="12">
        <f t="shared" si="131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8" t="s">
        <v>8319</v>
      </c>
      <c r="R2076" s="8" t="s">
        <v>8349</v>
      </c>
      <c r="S2076" s="12">
        <f t="shared" si="130"/>
        <v>42466.576180555552</v>
      </c>
      <c r="T2076" s="12">
        <f t="shared" si="131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8" t="s">
        <v>8319</v>
      </c>
      <c r="R2077" s="8" t="s">
        <v>8349</v>
      </c>
      <c r="S2077" s="12">
        <f t="shared" si="130"/>
        <v>41450.431574074071</v>
      </c>
      <c r="T2077" s="12">
        <f t="shared" si="131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8" t="s">
        <v>8319</v>
      </c>
      <c r="R2078" s="8" t="s">
        <v>8349</v>
      </c>
      <c r="S2078" s="12">
        <f t="shared" si="130"/>
        <v>41803.630659722221</v>
      </c>
      <c r="T2078" s="12">
        <f t="shared" si="131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8" t="s">
        <v>8319</v>
      </c>
      <c r="R2079" s="8" t="s">
        <v>8349</v>
      </c>
      <c r="S2079" s="12">
        <f t="shared" si="130"/>
        <v>42102.792546296296</v>
      </c>
      <c r="T2079" s="12">
        <f t="shared" si="131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8" t="s">
        <v>8319</v>
      </c>
      <c r="R2080" s="8" t="s">
        <v>8349</v>
      </c>
      <c r="S2080" s="12">
        <f t="shared" si="130"/>
        <v>42692.521493055552</v>
      </c>
      <c r="T2080" s="12">
        <f t="shared" si="131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8" t="s">
        <v>8319</v>
      </c>
      <c r="R2081" s="8" t="s">
        <v>8349</v>
      </c>
      <c r="S2081" s="12">
        <f t="shared" si="130"/>
        <v>42150.46056712963</v>
      </c>
      <c r="T2081" s="12">
        <f t="shared" si="131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8" t="s">
        <v>8319</v>
      </c>
      <c r="R2082" s="8" t="s">
        <v>8349</v>
      </c>
      <c r="S2082" s="12">
        <f t="shared" si="130"/>
        <v>42289.707175925927</v>
      </c>
      <c r="T2082" s="12">
        <f t="shared" si="131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8" t="s">
        <v>8325</v>
      </c>
      <c r="R2083" s="8" t="s">
        <v>8329</v>
      </c>
      <c r="S2083" s="12">
        <f t="shared" si="130"/>
        <v>41003.906886574077</v>
      </c>
      <c r="T2083" s="12">
        <f t="shared" si="131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8" t="s">
        <v>8325</v>
      </c>
      <c r="R2084" s="8" t="s">
        <v>8329</v>
      </c>
      <c r="S2084" s="12">
        <f t="shared" si="130"/>
        <v>40810.870324074072</v>
      </c>
      <c r="T2084" s="12">
        <f t="shared" si="131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8" t="s">
        <v>8325</v>
      </c>
      <c r="R2085" s="8" t="s">
        <v>8329</v>
      </c>
      <c r="S2085" s="12">
        <f t="shared" si="130"/>
        <v>41034.47216435185</v>
      </c>
      <c r="T2085" s="12">
        <f t="shared" si="131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8" t="s">
        <v>8325</v>
      </c>
      <c r="R2086" s="8" t="s">
        <v>8329</v>
      </c>
      <c r="S2086" s="12">
        <f t="shared" si="130"/>
        <v>41731.583124999997</v>
      </c>
      <c r="T2086" s="12">
        <f t="shared" si="131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8" t="s">
        <v>8325</v>
      </c>
      <c r="R2087" s="8" t="s">
        <v>8329</v>
      </c>
      <c r="S2087" s="12">
        <f t="shared" si="130"/>
        <v>41075.585497685184</v>
      </c>
      <c r="T2087" s="12">
        <f t="shared" si="131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8" t="s">
        <v>8325</v>
      </c>
      <c r="R2088" s="8" t="s">
        <v>8329</v>
      </c>
      <c r="S2088" s="12">
        <f t="shared" si="130"/>
        <v>40860.42050925926</v>
      </c>
      <c r="T2088" s="12">
        <f t="shared" si="131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8" t="s">
        <v>8325</v>
      </c>
      <c r="R2089" s="8" t="s">
        <v>8329</v>
      </c>
      <c r="S2089" s="12">
        <f t="shared" si="130"/>
        <v>40763.954375000001</v>
      </c>
      <c r="T2089" s="12">
        <f t="shared" si="131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8" t="s">
        <v>8325</v>
      </c>
      <c r="R2090" s="8" t="s">
        <v>8329</v>
      </c>
      <c r="S2090" s="12">
        <f t="shared" si="130"/>
        <v>40395.464722222219</v>
      </c>
      <c r="T2090" s="12">
        <f t="shared" si="131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8" t="s">
        <v>8325</v>
      </c>
      <c r="R2091" s="8" t="s">
        <v>8329</v>
      </c>
      <c r="S2091" s="12">
        <f t="shared" si="130"/>
        <v>41452.826319444444</v>
      </c>
      <c r="T2091" s="12">
        <f t="shared" si="131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8" t="s">
        <v>8325</v>
      </c>
      <c r="R2092" s="8" t="s">
        <v>8329</v>
      </c>
      <c r="S2092" s="12">
        <f t="shared" si="130"/>
        <v>41299.131423611114</v>
      </c>
      <c r="T2092" s="12">
        <f t="shared" si="131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8" t="s">
        <v>8325</v>
      </c>
      <c r="R2093" s="8" t="s">
        <v>8329</v>
      </c>
      <c r="S2093" s="12">
        <f t="shared" si="130"/>
        <v>40555.072662037033</v>
      </c>
      <c r="T2093" s="12">
        <f t="shared" si="131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8" t="s">
        <v>8325</v>
      </c>
      <c r="R2094" s="8" t="s">
        <v>8329</v>
      </c>
      <c r="S2094" s="12">
        <f t="shared" si="130"/>
        <v>40763.457546296297</v>
      </c>
      <c r="T2094" s="12">
        <f t="shared" si="131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8" t="s">
        <v>8325</v>
      </c>
      <c r="R2095" s="8" t="s">
        <v>8329</v>
      </c>
      <c r="S2095" s="12">
        <f t="shared" si="130"/>
        <v>41205.604537037041</v>
      </c>
      <c r="T2095" s="12">
        <f t="shared" si="131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8" t="s">
        <v>8325</v>
      </c>
      <c r="R2096" s="8" t="s">
        <v>8329</v>
      </c>
      <c r="S2096" s="12">
        <f t="shared" si="130"/>
        <v>40938.77002314815</v>
      </c>
      <c r="T2096" s="12">
        <f t="shared" si="131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8" t="s">
        <v>8325</v>
      </c>
      <c r="R2097" s="8" t="s">
        <v>8329</v>
      </c>
      <c r="S2097" s="12">
        <f t="shared" si="130"/>
        <v>40758.483483796292</v>
      </c>
      <c r="T2097" s="12">
        <f t="shared" si="131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8" t="s">
        <v>8325</v>
      </c>
      <c r="R2098" s="8" t="s">
        <v>8329</v>
      </c>
      <c r="S2098" s="12">
        <f t="shared" si="130"/>
        <v>41192.508506944447</v>
      </c>
      <c r="T2098" s="12">
        <f t="shared" si="131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8" t="s">
        <v>8325</v>
      </c>
      <c r="R2099" s="8" t="s">
        <v>8329</v>
      </c>
      <c r="S2099" s="12">
        <f t="shared" si="130"/>
        <v>40818.33489583333</v>
      </c>
      <c r="T2099" s="12">
        <f t="shared" si="131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8" t="s">
        <v>8325</v>
      </c>
      <c r="R2100" s="8" t="s">
        <v>8329</v>
      </c>
      <c r="S2100" s="12">
        <f t="shared" si="130"/>
        <v>40945.86383101852</v>
      </c>
      <c r="T2100" s="12">
        <f t="shared" si="131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8" t="s">
        <v>8325</v>
      </c>
      <c r="R2101" s="8" t="s">
        <v>8329</v>
      </c>
      <c r="S2101" s="12">
        <f t="shared" si="130"/>
        <v>42173.496342592596</v>
      </c>
      <c r="T2101" s="12">
        <f t="shared" si="131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8" t="s">
        <v>8325</v>
      </c>
      <c r="R2102" s="8" t="s">
        <v>8329</v>
      </c>
      <c r="S2102" s="12">
        <f t="shared" si="130"/>
        <v>41074.584965277776</v>
      </c>
      <c r="T2102" s="12">
        <f t="shared" si="131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8" t="s">
        <v>8325</v>
      </c>
      <c r="R2103" s="8" t="s">
        <v>8329</v>
      </c>
      <c r="S2103" s="12">
        <f t="shared" si="130"/>
        <v>40891.899467592593</v>
      </c>
      <c r="T2103" s="12">
        <f t="shared" si="131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8" t="s">
        <v>8325</v>
      </c>
      <c r="R2104" s="8" t="s">
        <v>8329</v>
      </c>
      <c r="S2104" s="12">
        <f t="shared" si="130"/>
        <v>40638.618611111109</v>
      </c>
      <c r="T2104" s="12">
        <f t="shared" si="131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8" t="s">
        <v>8325</v>
      </c>
      <c r="R2105" s="8" t="s">
        <v>8329</v>
      </c>
      <c r="S2105" s="12">
        <f t="shared" si="130"/>
        <v>41192.504942129628</v>
      </c>
      <c r="T2105" s="12">
        <f t="shared" si="131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8" t="s">
        <v>8325</v>
      </c>
      <c r="R2106" s="8" t="s">
        <v>8329</v>
      </c>
      <c r="S2106" s="12">
        <f t="shared" si="130"/>
        <v>41393.824467592596</v>
      </c>
      <c r="T2106" s="12">
        <f t="shared" si="131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8" t="s">
        <v>8325</v>
      </c>
      <c r="R2107" s="8" t="s">
        <v>8329</v>
      </c>
      <c r="S2107" s="12">
        <f t="shared" si="130"/>
        <v>41951.538807870369</v>
      </c>
      <c r="T2107" s="12">
        <f t="shared" si="131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8" t="s">
        <v>8325</v>
      </c>
      <c r="R2108" s="8" t="s">
        <v>8329</v>
      </c>
      <c r="S2108" s="12">
        <f t="shared" si="130"/>
        <v>41269.96497685185</v>
      </c>
      <c r="T2108" s="12">
        <f t="shared" si="131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8" t="s">
        <v>8325</v>
      </c>
      <c r="R2109" s="8" t="s">
        <v>8329</v>
      </c>
      <c r="S2109" s="12">
        <f t="shared" si="130"/>
        <v>41934.46056712963</v>
      </c>
      <c r="T2109" s="12">
        <f t="shared" si="131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8" t="s">
        <v>8325</v>
      </c>
      <c r="R2110" s="8" t="s">
        <v>8329</v>
      </c>
      <c r="S2110" s="12">
        <f t="shared" si="130"/>
        <v>41134.925694444442</v>
      </c>
      <c r="T2110" s="12">
        <f t="shared" si="131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8" t="s">
        <v>8325</v>
      </c>
      <c r="R2111" s="8" t="s">
        <v>8329</v>
      </c>
      <c r="S2111" s="12">
        <f t="shared" si="130"/>
        <v>42160.458530092597</v>
      </c>
      <c r="T2111" s="12">
        <f t="shared" si="131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8" t="s">
        <v>8325</v>
      </c>
      <c r="R2112" s="8" t="s">
        <v>8329</v>
      </c>
      <c r="S2112" s="12">
        <f t="shared" si="130"/>
        <v>41759.420937499999</v>
      </c>
      <c r="T2112" s="12">
        <f t="shared" si="131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8" t="s">
        <v>8325</v>
      </c>
      <c r="R2113" s="8" t="s">
        <v>8329</v>
      </c>
      <c r="S2113" s="12">
        <f t="shared" si="130"/>
        <v>40702.947048611109</v>
      </c>
      <c r="T2113" s="12">
        <f t="shared" si="131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8" t="s">
        <v>8325</v>
      </c>
      <c r="R2114" s="8" t="s">
        <v>8329</v>
      </c>
      <c r="S2114" s="12">
        <f t="shared" si="130"/>
        <v>41365.678159722222</v>
      </c>
      <c r="T2114" s="12">
        <f t="shared" si="131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8" t="s">
        <v>8325</v>
      </c>
      <c r="R2115" s="8" t="s">
        <v>8329</v>
      </c>
      <c r="S2115" s="12">
        <f t="shared" ref="S2115:S2178" si="134">(((J2115/60)/60)/24)+DATE(1970,1,1)+(-6/24)</f>
        <v>41870.61546296296</v>
      </c>
      <c r="T2115" s="12">
        <f t="shared" ref="T2115:T2178" si="135">(((I2115/60)/60)/24)+DATE(1970,1,1)+(-6/24)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8" t="s">
        <v>8325</v>
      </c>
      <c r="R2116" s="8" t="s">
        <v>8329</v>
      </c>
      <c r="S2116" s="12">
        <f t="shared" si="134"/>
        <v>40458.565625000003</v>
      </c>
      <c r="T2116" s="12">
        <f t="shared" si="135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8" t="s">
        <v>8325</v>
      </c>
      <c r="R2117" s="8" t="s">
        <v>8329</v>
      </c>
      <c r="S2117" s="12">
        <f t="shared" si="134"/>
        <v>40563.831030092595</v>
      </c>
      <c r="T2117" s="12">
        <f t="shared" si="135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8" t="s">
        <v>8325</v>
      </c>
      <c r="R2118" s="8" t="s">
        <v>8329</v>
      </c>
      <c r="S2118" s="12">
        <f t="shared" si="134"/>
        <v>41136.527812500004</v>
      </c>
      <c r="T2118" s="12">
        <f t="shared" si="135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8" t="s">
        <v>8325</v>
      </c>
      <c r="R2119" s="8" t="s">
        <v>8329</v>
      </c>
      <c r="S2119" s="12">
        <f t="shared" si="134"/>
        <v>42289.809594907405</v>
      </c>
      <c r="T2119" s="12">
        <f t="shared" si="135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8" t="s">
        <v>8325</v>
      </c>
      <c r="R2120" s="8" t="s">
        <v>8329</v>
      </c>
      <c r="S2120" s="12">
        <f t="shared" si="134"/>
        <v>40718.589537037034</v>
      </c>
      <c r="T2120" s="12">
        <f t="shared" si="135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8" t="s">
        <v>8325</v>
      </c>
      <c r="R2121" s="8" t="s">
        <v>8329</v>
      </c>
      <c r="S2121" s="12">
        <f t="shared" si="134"/>
        <v>41106.880150462966</v>
      </c>
      <c r="T2121" s="12">
        <f t="shared" si="135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8" t="s">
        <v>8325</v>
      </c>
      <c r="R2122" s="8" t="s">
        <v>8329</v>
      </c>
      <c r="S2122" s="12">
        <f t="shared" si="134"/>
        <v>41591.714537037034</v>
      </c>
      <c r="T2122" s="12">
        <f t="shared" si="135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8" t="s">
        <v>8333</v>
      </c>
      <c r="R2123" s="8" t="s">
        <v>8334</v>
      </c>
      <c r="S2123" s="12">
        <f t="shared" si="134"/>
        <v>42716.4924537037</v>
      </c>
      <c r="T2123" s="12">
        <f t="shared" si="135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8" t="s">
        <v>8333</v>
      </c>
      <c r="R2124" s="8" t="s">
        <v>8334</v>
      </c>
      <c r="S2124" s="12">
        <f t="shared" si="134"/>
        <v>42712.050567129627</v>
      </c>
      <c r="T2124" s="12">
        <f t="shared" si="135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8" t="s">
        <v>8333</v>
      </c>
      <c r="R2125" s="8" t="s">
        <v>8334</v>
      </c>
      <c r="S2125" s="12">
        <f t="shared" si="134"/>
        <v>40198.174849537041</v>
      </c>
      <c r="T2125" s="12">
        <f t="shared" si="135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8" t="s">
        <v>8333</v>
      </c>
      <c r="R2126" s="8" t="s">
        <v>8334</v>
      </c>
      <c r="S2126" s="12">
        <f t="shared" si="134"/>
        <v>40463.778182870366</v>
      </c>
      <c r="T2126" s="12">
        <f t="shared" si="135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8" t="s">
        <v>8333</v>
      </c>
      <c r="R2127" s="8" t="s">
        <v>8334</v>
      </c>
      <c r="S2127" s="12">
        <f t="shared" si="134"/>
        <v>42190.773530092592</v>
      </c>
      <c r="T2127" s="12">
        <f t="shared" si="135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8" t="s">
        <v>8333</v>
      </c>
      <c r="R2128" s="8" t="s">
        <v>8334</v>
      </c>
      <c r="S2128" s="12">
        <f t="shared" si="134"/>
        <v>41951.723229166666</v>
      </c>
      <c r="T2128" s="12">
        <f t="shared" si="135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8" t="s">
        <v>8333</v>
      </c>
      <c r="R2129" s="8" t="s">
        <v>8334</v>
      </c>
      <c r="S2129" s="12">
        <f t="shared" si="134"/>
        <v>42045.25535879629</v>
      </c>
      <c r="T2129" s="12">
        <f t="shared" si="135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8" t="s">
        <v>8333</v>
      </c>
      <c r="R2130" s="8" t="s">
        <v>8334</v>
      </c>
      <c r="S2130" s="12">
        <f t="shared" si="134"/>
        <v>41843.522789351853</v>
      </c>
      <c r="T2130" s="12">
        <f t="shared" si="135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8" t="s">
        <v>8333</v>
      </c>
      <c r="R2131" s="8" t="s">
        <v>8334</v>
      </c>
      <c r="S2131" s="12">
        <f t="shared" si="134"/>
        <v>42408.774305555555</v>
      </c>
      <c r="T2131" s="12">
        <f t="shared" si="135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8" t="s">
        <v>8333</v>
      </c>
      <c r="R2132" s="8" t="s">
        <v>8334</v>
      </c>
      <c r="S2132" s="12">
        <f t="shared" si="134"/>
        <v>41831.836377314816</v>
      </c>
      <c r="T2132" s="12">
        <f t="shared" si="135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8" t="s">
        <v>8333</v>
      </c>
      <c r="R2133" s="8" t="s">
        <v>8334</v>
      </c>
      <c r="S2133" s="12">
        <f t="shared" si="134"/>
        <v>42166.957071759258</v>
      </c>
      <c r="T2133" s="12">
        <f t="shared" si="135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8" t="s">
        <v>8333</v>
      </c>
      <c r="R2134" s="8" t="s">
        <v>8334</v>
      </c>
      <c r="S2134" s="12">
        <f t="shared" si="134"/>
        <v>41643.237175925926</v>
      </c>
      <c r="T2134" s="12">
        <f t="shared" si="135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8" t="s">
        <v>8333</v>
      </c>
      <c r="R2135" s="8" t="s">
        <v>8334</v>
      </c>
      <c r="S2135" s="12">
        <f t="shared" si="134"/>
        <v>40618.847210648149</v>
      </c>
      <c r="T2135" s="12">
        <f t="shared" si="135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8" t="s">
        <v>8333</v>
      </c>
      <c r="R2136" s="8" t="s">
        <v>8334</v>
      </c>
      <c r="S2136" s="12">
        <f t="shared" si="134"/>
        <v>41361.636469907404</v>
      </c>
      <c r="T2136" s="12">
        <f t="shared" si="135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8" t="s">
        <v>8333</v>
      </c>
      <c r="R2137" s="8" t="s">
        <v>8334</v>
      </c>
      <c r="S2137" s="12">
        <f t="shared" si="134"/>
        <v>41156.713344907403</v>
      </c>
      <c r="T2137" s="12">
        <f t="shared" si="135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8" t="s">
        <v>8333</v>
      </c>
      <c r="R2138" s="8" t="s">
        <v>8334</v>
      </c>
      <c r="S2138" s="12">
        <f t="shared" si="134"/>
        <v>41536.259097222224</v>
      </c>
      <c r="T2138" s="12">
        <f t="shared" si="135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8" t="s">
        <v>8333</v>
      </c>
      <c r="R2139" s="8" t="s">
        <v>8334</v>
      </c>
      <c r="S2139" s="12">
        <f t="shared" si="134"/>
        <v>41948.521168981482</v>
      </c>
      <c r="T2139" s="12">
        <f t="shared" si="135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8" t="s">
        <v>8333</v>
      </c>
      <c r="R2140" s="8" t="s">
        <v>8334</v>
      </c>
      <c r="S2140" s="12">
        <f t="shared" si="134"/>
        <v>41556.763182870374</v>
      </c>
      <c r="T2140" s="12">
        <f t="shared" si="135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8" t="s">
        <v>8333</v>
      </c>
      <c r="R2141" s="8" t="s">
        <v>8334</v>
      </c>
      <c r="S2141" s="12">
        <f t="shared" si="134"/>
        <v>42647.500092592592</v>
      </c>
      <c r="T2141" s="12">
        <f t="shared" si="135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8" t="s">
        <v>8333</v>
      </c>
      <c r="R2142" s="8" t="s">
        <v>8334</v>
      </c>
      <c r="S2142" s="12">
        <f t="shared" si="134"/>
        <v>41255.583611111113</v>
      </c>
      <c r="T2142" s="12">
        <f t="shared" si="135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8" t="s">
        <v>8333</v>
      </c>
      <c r="R2143" s="8" t="s">
        <v>8334</v>
      </c>
      <c r="S2143" s="12">
        <f t="shared" si="134"/>
        <v>41926.985636574071</v>
      </c>
      <c r="T2143" s="12">
        <f t="shared" si="135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8" t="s">
        <v>8333</v>
      </c>
      <c r="R2144" s="8" t="s">
        <v>8334</v>
      </c>
      <c r="S2144" s="12">
        <f t="shared" si="134"/>
        <v>42340.451504629629</v>
      </c>
      <c r="T2144" s="12">
        <f t="shared" si="135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8" t="s">
        <v>8333</v>
      </c>
      <c r="R2145" s="8" t="s">
        <v>8334</v>
      </c>
      <c r="S2145" s="12">
        <f t="shared" si="134"/>
        <v>40332.636712962965</v>
      </c>
      <c r="T2145" s="12">
        <f t="shared" si="135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8" t="s">
        <v>8333</v>
      </c>
      <c r="R2146" s="8" t="s">
        <v>8334</v>
      </c>
      <c r="S2146" s="12">
        <f t="shared" si="134"/>
        <v>41499.296759259261</v>
      </c>
      <c r="T2146" s="12">
        <f t="shared" si="135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8" t="s">
        <v>8333</v>
      </c>
      <c r="R2147" s="8" t="s">
        <v>8334</v>
      </c>
      <c r="S2147" s="12">
        <f t="shared" si="134"/>
        <v>41574.987430555557</v>
      </c>
      <c r="T2147" s="12">
        <f t="shared" si="135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8" t="s">
        <v>8333</v>
      </c>
      <c r="R2148" s="8" t="s">
        <v>8334</v>
      </c>
      <c r="S2148" s="12">
        <f t="shared" si="134"/>
        <v>42397.429513888885</v>
      </c>
      <c r="T2148" s="12">
        <f t="shared" si="135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8" t="s">
        <v>8333</v>
      </c>
      <c r="R2149" s="8" t="s">
        <v>8334</v>
      </c>
      <c r="S2149" s="12">
        <f t="shared" si="134"/>
        <v>41927.045694444445</v>
      </c>
      <c r="T2149" s="12">
        <f t="shared" si="135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8" t="s">
        <v>8333</v>
      </c>
      <c r="R2150" s="8" t="s">
        <v>8334</v>
      </c>
      <c r="S2150" s="12">
        <f t="shared" si="134"/>
        <v>42066.483587962968</v>
      </c>
      <c r="T2150" s="12">
        <f t="shared" si="135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8" t="s">
        <v>8333</v>
      </c>
      <c r="R2151" s="8" t="s">
        <v>8334</v>
      </c>
      <c r="S2151" s="12">
        <f t="shared" si="134"/>
        <v>40354.774953703702</v>
      </c>
      <c r="T2151" s="12">
        <f t="shared" si="135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8" t="s">
        <v>8333</v>
      </c>
      <c r="R2152" s="8" t="s">
        <v>8334</v>
      </c>
      <c r="S2152" s="12">
        <f t="shared" si="134"/>
        <v>42534.034710648149</v>
      </c>
      <c r="T2152" s="12">
        <f t="shared" si="135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8" t="s">
        <v>8333</v>
      </c>
      <c r="R2153" s="8" t="s">
        <v>8334</v>
      </c>
      <c r="S2153" s="12">
        <f t="shared" si="134"/>
        <v>42520.597384259265</v>
      </c>
      <c r="T2153" s="12">
        <f t="shared" si="135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8" t="s">
        <v>8333</v>
      </c>
      <c r="R2154" s="8" t="s">
        <v>8334</v>
      </c>
      <c r="S2154" s="12">
        <f t="shared" si="134"/>
        <v>41683.582280092596</v>
      </c>
      <c r="T2154" s="12">
        <f t="shared" si="135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8" t="s">
        <v>8333</v>
      </c>
      <c r="R2155" s="8" t="s">
        <v>8334</v>
      </c>
      <c r="S2155" s="12">
        <f t="shared" si="134"/>
        <v>41974.661087962959</v>
      </c>
      <c r="T2155" s="12">
        <f t="shared" si="135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8" t="s">
        <v>8333</v>
      </c>
      <c r="R2156" s="8" t="s">
        <v>8334</v>
      </c>
      <c r="S2156" s="12">
        <f t="shared" si="134"/>
        <v>41647.382256944446</v>
      </c>
      <c r="T2156" s="12">
        <f t="shared" si="135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8" t="s">
        <v>8333</v>
      </c>
      <c r="R2157" s="8" t="s">
        <v>8334</v>
      </c>
      <c r="S2157" s="12">
        <f t="shared" si="134"/>
        <v>42430.497511574074</v>
      </c>
      <c r="T2157" s="12">
        <f t="shared" si="135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8" t="s">
        <v>8333</v>
      </c>
      <c r="R2158" s="8" t="s">
        <v>8334</v>
      </c>
      <c r="S2158" s="12">
        <f t="shared" si="134"/>
        <v>41488.60423611111</v>
      </c>
      <c r="T2158" s="12">
        <f t="shared" si="135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8" t="s">
        <v>8333</v>
      </c>
      <c r="R2159" s="8" t="s">
        <v>8334</v>
      </c>
      <c r="S2159" s="12">
        <f t="shared" si="134"/>
        <v>42694.73128472222</v>
      </c>
      <c r="T2159" s="12">
        <f t="shared" si="135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8" t="s">
        <v>8333</v>
      </c>
      <c r="R2160" s="8" t="s">
        <v>8334</v>
      </c>
      <c r="S2160" s="12">
        <f t="shared" si="134"/>
        <v>41264.603865740741</v>
      </c>
      <c r="T2160" s="12">
        <f t="shared" si="135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8" t="s">
        <v>8333</v>
      </c>
      <c r="R2161" s="8" t="s">
        <v>8334</v>
      </c>
      <c r="S2161" s="12">
        <f t="shared" si="134"/>
        <v>40710.481180555551</v>
      </c>
      <c r="T2161" s="12">
        <f t="shared" si="135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8" t="s">
        <v>8333</v>
      </c>
      <c r="R2162" s="8" t="s">
        <v>8334</v>
      </c>
      <c r="S2162" s="12">
        <f t="shared" si="134"/>
        <v>41018.461863425924</v>
      </c>
      <c r="T2162" s="12">
        <f t="shared" si="135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8" t="s">
        <v>8325</v>
      </c>
      <c r="R2163" s="8" t="s">
        <v>8326</v>
      </c>
      <c r="S2163" s="12">
        <f t="shared" si="134"/>
        <v>42240.602534722217</v>
      </c>
      <c r="T2163" s="12">
        <f t="shared" si="135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8" t="s">
        <v>8325</v>
      </c>
      <c r="R2164" s="8" t="s">
        <v>8326</v>
      </c>
      <c r="S2164" s="12">
        <f t="shared" si="134"/>
        <v>41813.516099537039</v>
      </c>
      <c r="T2164" s="12">
        <f t="shared" si="135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8" t="s">
        <v>8325</v>
      </c>
      <c r="R2165" s="8" t="s">
        <v>8326</v>
      </c>
      <c r="S2165" s="12">
        <f t="shared" si="134"/>
        <v>42111.649537037039</v>
      </c>
      <c r="T2165" s="12">
        <f t="shared" si="135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8" t="s">
        <v>8325</v>
      </c>
      <c r="R2166" s="8" t="s">
        <v>8326</v>
      </c>
      <c r="S2166" s="12">
        <f t="shared" si="134"/>
        <v>42515.46775462963</v>
      </c>
      <c r="T2166" s="12">
        <f t="shared" si="135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8" t="s">
        <v>8325</v>
      </c>
      <c r="R2167" s="8" t="s">
        <v>8326</v>
      </c>
      <c r="S2167" s="12">
        <f t="shared" si="134"/>
        <v>42438.417071759264</v>
      </c>
      <c r="T2167" s="12">
        <f t="shared" si="135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8" t="s">
        <v>8325</v>
      </c>
      <c r="R2168" s="8" t="s">
        <v>8326</v>
      </c>
      <c r="S2168" s="12">
        <f t="shared" si="134"/>
        <v>41933.588171296295</v>
      </c>
      <c r="T2168" s="12">
        <f t="shared" si="135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8" t="s">
        <v>8325</v>
      </c>
      <c r="R2169" s="8" t="s">
        <v>8326</v>
      </c>
      <c r="S2169" s="12">
        <f t="shared" si="134"/>
        <v>41152.816400462965</v>
      </c>
      <c r="T2169" s="12">
        <f t="shared" si="135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8" t="s">
        <v>8325</v>
      </c>
      <c r="R2170" s="8" t="s">
        <v>8326</v>
      </c>
      <c r="S2170" s="12">
        <f t="shared" si="134"/>
        <v>42745.350243055553</v>
      </c>
      <c r="T2170" s="12">
        <f t="shared" si="135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8" t="s">
        <v>8325</v>
      </c>
      <c r="R2171" s="8" t="s">
        <v>8326</v>
      </c>
      <c r="S2171" s="12">
        <f t="shared" si="134"/>
        <v>42793.450821759259</v>
      </c>
      <c r="T2171" s="12">
        <f t="shared" si="135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8" t="s">
        <v>8325</v>
      </c>
      <c r="R2172" s="8" t="s">
        <v>8326</v>
      </c>
      <c r="S2172" s="12">
        <f t="shared" si="134"/>
        <v>42198.500254629631</v>
      </c>
      <c r="T2172" s="12">
        <f t="shared" si="135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8" t="s">
        <v>8325</v>
      </c>
      <c r="R2173" s="8" t="s">
        <v>8326</v>
      </c>
      <c r="S2173" s="12">
        <f t="shared" si="134"/>
        <v>42141.70711805555</v>
      </c>
      <c r="T2173" s="12">
        <f t="shared" si="135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8" t="s">
        <v>8325</v>
      </c>
      <c r="R2174" s="8" t="s">
        <v>8326</v>
      </c>
      <c r="S2174" s="12">
        <f t="shared" si="134"/>
        <v>42082.330092592587</v>
      </c>
      <c r="T2174" s="12">
        <f t="shared" si="135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8" t="s">
        <v>8325</v>
      </c>
      <c r="R2175" s="8" t="s">
        <v>8326</v>
      </c>
      <c r="S2175" s="12">
        <f t="shared" si="134"/>
        <v>41495.442627314813</v>
      </c>
      <c r="T2175" s="12">
        <f t="shared" si="135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8" t="s">
        <v>8325</v>
      </c>
      <c r="R2176" s="8" t="s">
        <v>8326</v>
      </c>
      <c r="S2176" s="12">
        <f t="shared" si="134"/>
        <v>42465.292905092589</v>
      </c>
      <c r="T2176" s="12">
        <f t="shared" si="135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8" t="s">
        <v>8325</v>
      </c>
      <c r="R2177" s="8" t="s">
        <v>8326</v>
      </c>
      <c r="S2177" s="12">
        <f t="shared" si="134"/>
        <v>42564.759097222224</v>
      </c>
      <c r="T2177" s="12">
        <f t="shared" si="135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8" t="s">
        <v>8325</v>
      </c>
      <c r="R2178" s="8" t="s">
        <v>8326</v>
      </c>
      <c r="S2178" s="12">
        <f t="shared" si="134"/>
        <v>42096.383206018523</v>
      </c>
      <c r="T2178" s="12">
        <f t="shared" si="135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10" si="136">E2179/D2179</f>
        <v>1.0012000000000001</v>
      </c>
      <c r="P2179" s="6">
        <f t="shared" ref="P2179:P2242" si="137">E2179/L2179</f>
        <v>65.868421052631575</v>
      </c>
      <c r="Q2179" s="8" t="s">
        <v>8325</v>
      </c>
      <c r="R2179" s="8" t="s">
        <v>8326</v>
      </c>
      <c r="S2179" s="12">
        <f t="shared" ref="S2179:S2242" si="138">(((J2179/60)/60)/24)+DATE(1970,1,1)+(-6/24)</f>
        <v>42502.000775462962</v>
      </c>
      <c r="T2179" s="12">
        <f t="shared" ref="T2179:T2242" si="139"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8" t="s">
        <v>8325</v>
      </c>
      <c r="R2180" s="8" t="s">
        <v>8326</v>
      </c>
      <c r="S2180" s="12">
        <f t="shared" si="138"/>
        <v>42723.38653935185</v>
      </c>
      <c r="T2180" s="12">
        <f t="shared" si="13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8" t="s">
        <v>8325</v>
      </c>
      <c r="R2181" s="8" t="s">
        <v>8326</v>
      </c>
      <c r="S2181" s="12">
        <f t="shared" si="138"/>
        <v>42074.921203703707</v>
      </c>
      <c r="T2181" s="12">
        <f t="shared" si="13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8" t="s">
        <v>8325</v>
      </c>
      <c r="R2182" s="8" t="s">
        <v>8326</v>
      </c>
      <c r="S2182" s="12">
        <f t="shared" si="138"/>
        <v>42279.419768518521</v>
      </c>
      <c r="T2182" s="12">
        <f t="shared" si="13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8" t="s">
        <v>8333</v>
      </c>
      <c r="R2183" s="8" t="s">
        <v>8351</v>
      </c>
      <c r="S2183" s="12">
        <f t="shared" si="138"/>
        <v>42772.755243055552</v>
      </c>
      <c r="T2183" s="12">
        <f t="shared" si="13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8" t="s">
        <v>8333</v>
      </c>
      <c r="R2184" s="8" t="s">
        <v>8351</v>
      </c>
      <c r="S2184" s="12">
        <f t="shared" si="138"/>
        <v>41879.650752314818</v>
      </c>
      <c r="T2184" s="12">
        <f t="shared" si="13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8" t="s">
        <v>8333</v>
      </c>
      <c r="R2185" s="8" t="s">
        <v>8351</v>
      </c>
      <c r="S2185" s="12">
        <f t="shared" si="138"/>
        <v>42745.115474537044</v>
      </c>
      <c r="T2185" s="12">
        <f t="shared" si="13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8" t="s">
        <v>8333</v>
      </c>
      <c r="R2186" s="8" t="s">
        <v>8351</v>
      </c>
      <c r="S2186" s="12">
        <f t="shared" si="138"/>
        <v>42380.440289351856</v>
      </c>
      <c r="T2186" s="12">
        <f t="shared" si="13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8" t="s">
        <v>8333</v>
      </c>
      <c r="R2187" s="8" t="s">
        <v>8351</v>
      </c>
      <c r="S2187" s="12">
        <f t="shared" si="138"/>
        <v>41319.099988425929</v>
      </c>
      <c r="T2187" s="12">
        <f t="shared" si="139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8" t="s">
        <v>8333</v>
      </c>
      <c r="R2188" s="8" t="s">
        <v>8351</v>
      </c>
      <c r="S2188" s="12">
        <f t="shared" si="138"/>
        <v>42583.365081018521</v>
      </c>
      <c r="T2188" s="12">
        <f t="shared" si="13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8" t="s">
        <v>8333</v>
      </c>
      <c r="R2189" s="8" t="s">
        <v>8351</v>
      </c>
      <c r="S2189" s="12">
        <f t="shared" si="138"/>
        <v>42067.959097222221</v>
      </c>
      <c r="T2189" s="12">
        <f t="shared" si="13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8" t="s">
        <v>8333</v>
      </c>
      <c r="R2190" s="8" t="s">
        <v>8351</v>
      </c>
      <c r="S2190" s="12">
        <f t="shared" si="138"/>
        <v>42633.336122685185</v>
      </c>
      <c r="T2190" s="12">
        <f t="shared" si="13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8" t="s">
        <v>8333</v>
      </c>
      <c r="R2191" s="8" t="s">
        <v>8351</v>
      </c>
      <c r="S2191" s="12">
        <f t="shared" si="138"/>
        <v>42467.538194444445</v>
      </c>
      <c r="T2191" s="12">
        <f t="shared" si="13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8" t="s">
        <v>8333</v>
      </c>
      <c r="R2192" s="8" t="s">
        <v>8351</v>
      </c>
      <c r="S2192" s="12">
        <f t="shared" si="138"/>
        <v>42417.375046296293</v>
      </c>
      <c r="T2192" s="12">
        <f t="shared" si="13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8" t="s">
        <v>8333</v>
      </c>
      <c r="R2193" s="8" t="s">
        <v>8351</v>
      </c>
      <c r="S2193" s="12">
        <f t="shared" si="138"/>
        <v>42768.583645833336</v>
      </c>
      <c r="T2193" s="12">
        <f t="shared" si="13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8" t="s">
        <v>8333</v>
      </c>
      <c r="R2194" s="8" t="s">
        <v>8351</v>
      </c>
      <c r="S2194" s="12">
        <f t="shared" si="138"/>
        <v>42691.6012037037</v>
      </c>
      <c r="T2194" s="12">
        <f t="shared" si="13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8" t="s">
        <v>8333</v>
      </c>
      <c r="R2195" s="8" t="s">
        <v>8351</v>
      </c>
      <c r="S2195" s="12">
        <f t="shared" si="138"/>
        <v>42664.155925925923</v>
      </c>
      <c r="T2195" s="12">
        <f t="shared" si="13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8" t="s">
        <v>8333</v>
      </c>
      <c r="R2196" s="8" t="s">
        <v>8351</v>
      </c>
      <c r="S2196" s="12">
        <f t="shared" si="138"/>
        <v>42425.507986111115</v>
      </c>
      <c r="T2196" s="12">
        <f t="shared" si="13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8" t="s">
        <v>8333</v>
      </c>
      <c r="R2197" s="8" t="s">
        <v>8351</v>
      </c>
      <c r="S2197" s="12">
        <f t="shared" si="138"/>
        <v>42197.521990740745</v>
      </c>
      <c r="T2197" s="12">
        <f t="shared" si="13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8" t="s">
        <v>8333</v>
      </c>
      <c r="R2198" s="8" t="s">
        <v>8351</v>
      </c>
      <c r="S2198" s="12">
        <f t="shared" si="138"/>
        <v>42675.237291666665</v>
      </c>
      <c r="T2198" s="12">
        <f t="shared" si="13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8" t="s">
        <v>8333</v>
      </c>
      <c r="R2199" s="8" t="s">
        <v>8351</v>
      </c>
      <c r="S2199" s="12">
        <f t="shared" si="138"/>
        <v>42033.334016203706</v>
      </c>
      <c r="T2199" s="12">
        <f t="shared" si="13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8" t="s">
        <v>8333</v>
      </c>
      <c r="R2200" s="8" t="s">
        <v>8351</v>
      </c>
      <c r="S2200" s="12">
        <f t="shared" si="138"/>
        <v>42292.263888888891</v>
      </c>
      <c r="T2200" s="12">
        <f t="shared" si="13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8" t="s">
        <v>8333</v>
      </c>
      <c r="R2201" s="8" t="s">
        <v>8351</v>
      </c>
      <c r="S2201" s="12">
        <f t="shared" si="138"/>
        <v>42262.166643518518</v>
      </c>
      <c r="T2201" s="12">
        <f t="shared" si="13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8" t="s">
        <v>8333</v>
      </c>
      <c r="R2202" s="8" t="s">
        <v>8351</v>
      </c>
      <c r="S2202" s="12">
        <f t="shared" si="138"/>
        <v>42163.375787037032</v>
      </c>
      <c r="T2202" s="12">
        <f t="shared" si="13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8" t="s">
        <v>8325</v>
      </c>
      <c r="R2203" s="8" t="s">
        <v>8330</v>
      </c>
      <c r="S2203" s="12">
        <f t="shared" si="138"/>
        <v>41276.596817129634</v>
      </c>
      <c r="T2203" s="12">
        <f t="shared" si="139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8" t="s">
        <v>8325</v>
      </c>
      <c r="R2204" s="8" t="s">
        <v>8330</v>
      </c>
      <c r="S2204" s="12">
        <f t="shared" si="138"/>
        <v>41184.599166666667</v>
      </c>
      <c r="T2204" s="12">
        <f t="shared" si="13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8" t="s">
        <v>8325</v>
      </c>
      <c r="R2205" s="8" t="s">
        <v>8330</v>
      </c>
      <c r="S2205" s="12">
        <f t="shared" si="138"/>
        <v>42241.60974537037</v>
      </c>
      <c r="T2205" s="12">
        <f t="shared" si="13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8" t="s">
        <v>8325</v>
      </c>
      <c r="R2206" s="8" t="s">
        <v>8330</v>
      </c>
      <c r="S2206" s="12">
        <f t="shared" si="138"/>
        <v>41312.061562499999</v>
      </c>
      <c r="T2206" s="12">
        <f t="shared" si="13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8" t="s">
        <v>8325</v>
      </c>
      <c r="R2207" s="8" t="s">
        <v>8330</v>
      </c>
      <c r="S2207" s="12">
        <f t="shared" si="138"/>
        <v>41031.57163194444</v>
      </c>
      <c r="T2207" s="12">
        <f t="shared" si="139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8" t="s">
        <v>8325</v>
      </c>
      <c r="R2208" s="8" t="s">
        <v>8330</v>
      </c>
      <c r="S2208" s="12">
        <f t="shared" si="138"/>
        <v>40997.007222222222</v>
      </c>
      <c r="T2208" s="12">
        <f t="shared" si="13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8" t="s">
        <v>8325</v>
      </c>
      <c r="R2209" s="8" t="s">
        <v>8330</v>
      </c>
      <c r="S2209" s="12">
        <f t="shared" si="138"/>
        <v>41563.944131944445</v>
      </c>
      <c r="T2209" s="12">
        <f t="shared" si="13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8" t="s">
        <v>8325</v>
      </c>
      <c r="R2210" s="8" t="s">
        <v>8330</v>
      </c>
      <c r="S2210" s="12">
        <f t="shared" si="138"/>
        <v>40946.632245370369</v>
      </c>
      <c r="T2210" s="12">
        <f t="shared" si="13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 t="shared" si="137"/>
        <v>50.266666666666666</v>
      </c>
      <c r="Q2211" s="8" t="s">
        <v>8325</v>
      </c>
      <c r="R2211" s="8" t="s">
        <v>8330</v>
      </c>
      <c r="S2211" s="12">
        <f t="shared" si="138"/>
        <v>41732.229675925926</v>
      </c>
      <c r="T2211" s="12">
        <f t="shared" si="13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ref="O2212:O2275" si="140">E2212/D2212</f>
        <v>1.11425</v>
      </c>
      <c r="P2212" s="6">
        <f t="shared" si="137"/>
        <v>61.902777777777779</v>
      </c>
      <c r="Q2212" s="8" t="s">
        <v>8325</v>
      </c>
      <c r="R2212" s="8" t="s">
        <v>8330</v>
      </c>
      <c r="S2212" s="12">
        <f t="shared" si="138"/>
        <v>40955.816087962965</v>
      </c>
      <c r="T2212" s="12">
        <f t="shared" si="139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40"/>
        <v>1.956</v>
      </c>
      <c r="P2213" s="6">
        <f t="shared" si="137"/>
        <v>40.75</v>
      </c>
      <c r="Q2213" s="8" t="s">
        <v>8325</v>
      </c>
      <c r="R2213" s="8" t="s">
        <v>8330</v>
      </c>
      <c r="S2213" s="12">
        <f t="shared" si="138"/>
        <v>41716.535011574073</v>
      </c>
      <c r="T2213" s="12">
        <f t="shared" si="13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40"/>
        <v>1.1438333333333333</v>
      </c>
      <c r="P2214" s="6">
        <f t="shared" si="137"/>
        <v>55.796747967479675</v>
      </c>
      <c r="Q2214" s="8" t="s">
        <v>8325</v>
      </c>
      <c r="R2214" s="8" t="s">
        <v>8330</v>
      </c>
      <c r="S2214" s="12">
        <f t="shared" si="138"/>
        <v>41548.497418981482</v>
      </c>
      <c r="T2214" s="12">
        <f t="shared" si="13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40"/>
        <v>2</v>
      </c>
      <c r="P2215" s="6">
        <f t="shared" si="137"/>
        <v>10</v>
      </c>
      <c r="Q2215" s="8" t="s">
        <v>8325</v>
      </c>
      <c r="R2215" s="8" t="s">
        <v>8330</v>
      </c>
      <c r="S2215" s="12">
        <f t="shared" si="138"/>
        <v>42109.576145833329</v>
      </c>
      <c r="T2215" s="12">
        <f t="shared" si="13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40"/>
        <v>2.9250166666666666</v>
      </c>
      <c r="P2216" s="6">
        <f t="shared" si="137"/>
        <v>73.125416666666666</v>
      </c>
      <c r="Q2216" s="8" t="s">
        <v>8325</v>
      </c>
      <c r="R2216" s="8" t="s">
        <v>8330</v>
      </c>
      <c r="S2216" s="12">
        <f t="shared" si="138"/>
        <v>41646.542222222226</v>
      </c>
      <c r="T2216" s="12">
        <f t="shared" si="13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40"/>
        <v>1.5636363636363637</v>
      </c>
      <c r="P2217" s="6">
        <f t="shared" si="137"/>
        <v>26.060606060606062</v>
      </c>
      <c r="Q2217" s="8" t="s">
        <v>8325</v>
      </c>
      <c r="R2217" s="8" t="s">
        <v>8330</v>
      </c>
      <c r="S2217" s="12">
        <f t="shared" si="138"/>
        <v>40958.467268518521</v>
      </c>
      <c r="T2217" s="12">
        <f t="shared" si="13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40"/>
        <v>1.0566666666666666</v>
      </c>
      <c r="P2218" s="6">
        <f t="shared" si="137"/>
        <v>22.642857142857142</v>
      </c>
      <c r="Q2218" s="8" t="s">
        <v>8325</v>
      </c>
      <c r="R2218" s="8" t="s">
        <v>8330</v>
      </c>
      <c r="S2218" s="12">
        <f t="shared" si="138"/>
        <v>42194.501678240747</v>
      </c>
      <c r="T2218" s="12">
        <f t="shared" si="139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40"/>
        <v>1.0119047619047619</v>
      </c>
      <c r="P2219" s="6">
        <f t="shared" si="137"/>
        <v>47.222222222222221</v>
      </c>
      <c r="Q2219" s="8" t="s">
        <v>8325</v>
      </c>
      <c r="R2219" s="8" t="s">
        <v>8330</v>
      </c>
      <c r="S2219" s="12">
        <f t="shared" si="138"/>
        <v>42299.526770833334</v>
      </c>
      <c r="T2219" s="12">
        <f t="shared" si="13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40"/>
        <v>1.2283299999999999</v>
      </c>
      <c r="P2220" s="6">
        <f t="shared" si="137"/>
        <v>32.324473684210524</v>
      </c>
      <c r="Q2220" s="8" t="s">
        <v>8325</v>
      </c>
      <c r="R2220" s="8" t="s">
        <v>8330</v>
      </c>
      <c r="S2220" s="12">
        <f t="shared" si="138"/>
        <v>41127.562303240738</v>
      </c>
      <c r="T2220" s="12">
        <f t="shared" si="13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40"/>
        <v>1.0149999999999999</v>
      </c>
      <c r="P2221" s="6">
        <f t="shared" si="137"/>
        <v>53.421052631578945</v>
      </c>
      <c r="Q2221" s="8" t="s">
        <v>8325</v>
      </c>
      <c r="R2221" s="8" t="s">
        <v>8330</v>
      </c>
      <c r="S2221" s="12">
        <f t="shared" si="138"/>
        <v>42205.468888888892</v>
      </c>
      <c r="T2221" s="12">
        <f t="shared" si="13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40"/>
        <v>1.0114285714285713</v>
      </c>
      <c r="P2222" s="6">
        <f t="shared" si="137"/>
        <v>51.304347826086953</v>
      </c>
      <c r="Q2222" s="8" t="s">
        <v>8325</v>
      </c>
      <c r="R2222" s="8" t="s">
        <v>8330</v>
      </c>
      <c r="S2222" s="12">
        <f t="shared" si="138"/>
        <v>41451.810601851852</v>
      </c>
      <c r="T2222" s="12">
        <f t="shared" si="13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40"/>
        <v>1.0811999999999999</v>
      </c>
      <c r="P2223" s="6">
        <f t="shared" si="137"/>
        <v>37.197247706422019</v>
      </c>
      <c r="Q2223" s="8" t="s">
        <v>8333</v>
      </c>
      <c r="R2223" s="8" t="s">
        <v>8351</v>
      </c>
      <c r="S2223" s="12">
        <f t="shared" si="138"/>
        <v>42452.416770833333</v>
      </c>
      <c r="T2223" s="12">
        <f t="shared" si="13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40"/>
        <v>1.6259999999999999</v>
      </c>
      <c r="P2224" s="6">
        <f t="shared" si="137"/>
        <v>27.1</v>
      </c>
      <c r="Q2224" s="8" t="s">
        <v>8333</v>
      </c>
      <c r="R2224" s="8" t="s">
        <v>8351</v>
      </c>
      <c r="S2224" s="12">
        <f t="shared" si="138"/>
        <v>40906.537581018521</v>
      </c>
      <c r="T2224" s="12">
        <f t="shared" si="13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40"/>
        <v>1.0580000000000001</v>
      </c>
      <c r="P2225" s="6">
        <f t="shared" si="137"/>
        <v>206.31</v>
      </c>
      <c r="Q2225" s="8" t="s">
        <v>8333</v>
      </c>
      <c r="R2225" s="8" t="s">
        <v>8351</v>
      </c>
      <c r="S2225" s="12">
        <f t="shared" si="138"/>
        <v>42152.390833333338</v>
      </c>
      <c r="T2225" s="12">
        <f t="shared" si="13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40"/>
        <v>2.4315000000000002</v>
      </c>
      <c r="P2226" s="6">
        <f t="shared" si="137"/>
        <v>82.145270270270274</v>
      </c>
      <c r="Q2226" s="8" t="s">
        <v>8333</v>
      </c>
      <c r="R2226" s="8" t="s">
        <v>8351</v>
      </c>
      <c r="S2226" s="12">
        <f t="shared" si="138"/>
        <v>42644.417534722219</v>
      </c>
      <c r="T2226" s="12">
        <f t="shared" si="13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40"/>
        <v>9.4483338095238096</v>
      </c>
      <c r="P2227" s="6">
        <f t="shared" si="137"/>
        <v>164.79651993355483</v>
      </c>
      <c r="Q2227" s="8" t="s">
        <v>8333</v>
      </c>
      <c r="R2227" s="8" t="s">
        <v>8351</v>
      </c>
      <c r="S2227" s="12">
        <f t="shared" si="138"/>
        <v>41873.54184027778</v>
      </c>
      <c r="T2227" s="12">
        <f t="shared" si="13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40"/>
        <v>1.0846283333333333</v>
      </c>
      <c r="P2228" s="6">
        <f t="shared" si="137"/>
        <v>60.820280373831778</v>
      </c>
      <c r="Q2228" s="8" t="s">
        <v>8333</v>
      </c>
      <c r="R2228" s="8" t="s">
        <v>8351</v>
      </c>
      <c r="S2228" s="12">
        <f t="shared" si="138"/>
        <v>42381.54886574074</v>
      </c>
      <c r="T2228" s="12">
        <f t="shared" si="13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40"/>
        <v>1.5737692307692308</v>
      </c>
      <c r="P2229" s="6">
        <f t="shared" si="137"/>
        <v>67.970099667774093</v>
      </c>
      <c r="Q2229" s="8" t="s">
        <v>8333</v>
      </c>
      <c r="R2229" s="8" t="s">
        <v>8351</v>
      </c>
      <c r="S2229" s="12">
        <f t="shared" si="138"/>
        <v>41561.557349537034</v>
      </c>
      <c r="T2229" s="12">
        <f t="shared" si="13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40"/>
        <v>11.744899999999999</v>
      </c>
      <c r="P2230" s="6">
        <f t="shared" si="137"/>
        <v>81.561805555555551</v>
      </c>
      <c r="Q2230" s="8" t="s">
        <v>8333</v>
      </c>
      <c r="R2230" s="8" t="s">
        <v>8351</v>
      </c>
      <c r="S2230" s="12">
        <f t="shared" si="138"/>
        <v>42202.028194444443</v>
      </c>
      <c r="T2230" s="12">
        <f t="shared" si="13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40"/>
        <v>1.7104755366949576</v>
      </c>
      <c r="P2231" s="6">
        <f t="shared" si="137"/>
        <v>25.42547309833024</v>
      </c>
      <c r="Q2231" s="8" t="s">
        <v>8333</v>
      </c>
      <c r="R2231" s="8" t="s">
        <v>8351</v>
      </c>
      <c r="S2231" s="12">
        <f t="shared" si="138"/>
        <v>41484.414247685185</v>
      </c>
      <c r="T2231" s="12">
        <f t="shared" si="13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40"/>
        <v>1.2595294117647058</v>
      </c>
      <c r="P2232" s="6">
        <f t="shared" si="137"/>
        <v>21.497991967871485</v>
      </c>
      <c r="Q2232" s="8" t="s">
        <v>8333</v>
      </c>
      <c r="R2232" s="8" t="s">
        <v>8351</v>
      </c>
      <c r="S2232" s="12">
        <f t="shared" si="138"/>
        <v>41724.631099537037</v>
      </c>
      <c r="T2232" s="12">
        <f t="shared" si="13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40"/>
        <v>12.121296000000001</v>
      </c>
      <c r="P2233" s="6">
        <f t="shared" si="137"/>
        <v>27.226630727762803</v>
      </c>
      <c r="Q2233" s="8" t="s">
        <v>8333</v>
      </c>
      <c r="R2233" s="8" t="s">
        <v>8351</v>
      </c>
      <c r="S2233" s="12">
        <f t="shared" si="138"/>
        <v>41423.660891203705</v>
      </c>
      <c r="T2233" s="12">
        <f t="shared" si="13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40"/>
        <v>4.9580000000000002</v>
      </c>
      <c r="P2234" s="6">
        <f t="shared" si="137"/>
        <v>25.091093117408906</v>
      </c>
      <c r="Q2234" s="8" t="s">
        <v>8333</v>
      </c>
      <c r="R2234" s="8" t="s">
        <v>8351</v>
      </c>
      <c r="S2234" s="12">
        <f t="shared" si="138"/>
        <v>41806.544074074074</v>
      </c>
      <c r="T2234" s="12">
        <f t="shared" si="13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40"/>
        <v>3.3203999999999998</v>
      </c>
      <c r="P2235" s="6">
        <f t="shared" si="137"/>
        <v>21.230179028132991</v>
      </c>
      <c r="Q2235" s="8" t="s">
        <v>8333</v>
      </c>
      <c r="R2235" s="8" t="s">
        <v>8351</v>
      </c>
      <c r="S2235" s="12">
        <f t="shared" si="138"/>
        <v>42331.128923611104</v>
      </c>
      <c r="T2235" s="12">
        <f t="shared" si="13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40"/>
        <v>11.65</v>
      </c>
      <c r="P2236" s="6">
        <f t="shared" si="137"/>
        <v>41.607142857142854</v>
      </c>
      <c r="Q2236" s="8" t="s">
        <v>8333</v>
      </c>
      <c r="R2236" s="8" t="s">
        <v>8351</v>
      </c>
      <c r="S2236" s="12">
        <f t="shared" si="138"/>
        <v>42710.574618055558</v>
      </c>
      <c r="T2236" s="12">
        <f t="shared" si="13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40"/>
        <v>1.5331538461538461</v>
      </c>
      <c r="P2237" s="6">
        <f t="shared" si="137"/>
        <v>135.58503401360545</v>
      </c>
      <c r="Q2237" s="8" t="s">
        <v>8333</v>
      </c>
      <c r="R2237" s="8" t="s">
        <v>8351</v>
      </c>
      <c r="S2237" s="12">
        <f t="shared" si="138"/>
        <v>42061.772118055553</v>
      </c>
      <c r="T2237" s="12">
        <f t="shared" si="139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40"/>
        <v>5.3710714285714287</v>
      </c>
      <c r="P2238" s="6">
        <f t="shared" si="137"/>
        <v>22.116176470588236</v>
      </c>
      <c r="Q2238" s="8" t="s">
        <v>8333</v>
      </c>
      <c r="R2238" s="8" t="s">
        <v>8351</v>
      </c>
      <c r="S2238" s="12">
        <f t="shared" si="138"/>
        <v>42371.367164351846</v>
      </c>
      <c r="T2238" s="12">
        <f t="shared" si="13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40"/>
        <v>3.5292777777777777</v>
      </c>
      <c r="P2239" s="6">
        <f t="shared" si="137"/>
        <v>64.625635808748726</v>
      </c>
      <c r="Q2239" s="8" t="s">
        <v>8333</v>
      </c>
      <c r="R2239" s="8" t="s">
        <v>8351</v>
      </c>
      <c r="S2239" s="12">
        <f t="shared" si="138"/>
        <v>41914.753275462965</v>
      </c>
      <c r="T2239" s="12">
        <f t="shared" si="13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40"/>
        <v>1.3740000000000001</v>
      </c>
      <c r="P2240" s="6">
        <f t="shared" si="137"/>
        <v>69.569620253164558</v>
      </c>
      <c r="Q2240" s="8" t="s">
        <v>8333</v>
      </c>
      <c r="R2240" s="8" t="s">
        <v>8351</v>
      </c>
      <c r="S2240" s="12">
        <f t="shared" si="138"/>
        <v>42774.371712962966</v>
      </c>
      <c r="T2240" s="12">
        <f t="shared" si="13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40"/>
        <v>1.2802667999999999</v>
      </c>
      <c r="P2241" s="6">
        <f t="shared" si="137"/>
        <v>75.133028169014082</v>
      </c>
      <c r="Q2241" s="8" t="s">
        <v>8333</v>
      </c>
      <c r="R2241" s="8" t="s">
        <v>8351</v>
      </c>
      <c r="S2241" s="12">
        <f t="shared" si="138"/>
        <v>41572.708495370374</v>
      </c>
      <c r="T2241" s="12">
        <f t="shared" si="13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40"/>
        <v>2.7067999999999999</v>
      </c>
      <c r="P2242" s="6">
        <f t="shared" si="137"/>
        <v>140.97916666666666</v>
      </c>
      <c r="Q2242" s="8" t="s">
        <v>8333</v>
      </c>
      <c r="R2242" s="8" t="s">
        <v>8351</v>
      </c>
      <c r="S2242" s="12">
        <f t="shared" si="138"/>
        <v>42452.575740740736</v>
      </c>
      <c r="T2242" s="12">
        <f t="shared" si="13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ref="P2243:P2306" si="141">E2243/L2243</f>
        <v>49.472392638036808</v>
      </c>
      <c r="Q2243" s="8" t="s">
        <v>8333</v>
      </c>
      <c r="R2243" s="8" t="s">
        <v>8351</v>
      </c>
      <c r="S2243" s="12">
        <f t="shared" ref="S2243:S2306" si="142">(((J2243/60)/60)/24)+DATE(1970,1,1)+(-6/24)</f>
        <v>42766.577546296292</v>
      </c>
      <c r="T2243" s="12">
        <f t="shared" ref="T2243:T2306" si="143"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8" t="s">
        <v>8333</v>
      </c>
      <c r="R2244" s="8" t="s">
        <v>8351</v>
      </c>
      <c r="S2244" s="12">
        <f t="shared" si="142"/>
        <v>41569.325613425928</v>
      </c>
      <c r="T2244" s="12">
        <f t="shared" si="143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8" t="s">
        <v>8333</v>
      </c>
      <c r="R2245" s="8" t="s">
        <v>8351</v>
      </c>
      <c r="S2245" s="12">
        <f t="shared" si="142"/>
        <v>42800.501041666663</v>
      </c>
      <c r="T2245" s="12">
        <f t="shared" si="143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8" t="s">
        <v>8333</v>
      </c>
      <c r="R2246" s="8" t="s">
        <v>8351</v>
      </c>
      <c r="S2246" s="12">
        <f t="shared" si="142"/>
        <v>42647.568819444445</v>
      </c>
      <c r="T2246" s="12">
        <f t="shared" si="143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8" t="s">
        <v>8333</v>
      </c>
      <c r="R2247" s="8" t="s">
        <v>8351</v>
      </c>
      <c r="S2247" s="12">
        <f t="shared" si="142"/>
        <v>41660.458530092597</v>
      </c>
      <c r="T2247" s="12">
        <f t="shared" si="143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8" t="s">
        <v>8333</v>
      </c>
      <c r="R2248" s="8" t="s">
        <v>8351</v>
      </c>
      <c r="S2248" s="12">
        <f t="shared" si="142"/>
        <v>42221.54178240741</v>
      </c>
      <c r="T2248" s="12">
        <f t="shared" si="143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8" t="s">
        <v>8333</v>
      </c>
      <c r="R2249" s="8" t="s">
        <v>8351</v>
      </c>
      <c r="S2249" s="12">
        <f t="shared" si="142"/>
        <v>42200.416261574079</v>
      </c>
      <c r="T2249" s="12">
        <f t="shared" si="143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8" t="s">
        <v>8333</v>
      </c>
      <c r="R2250" s="8" t="s">
        <v>8351</v>
      </c>
      <c r="S2250" s="12">
        <f t="shared" si="142"/>
        <v>42688.625902777778</v>
      </c>
      <c r="T2250" s="12">
        <f t="shared" si="143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8" t="s">
        <v>8333</v>
      </c>
      <c r="R2251" s="8" t="s">
        <v>8351</v>
      </c>
      <c r="S2251" s="12">
        <f t="shared" si="142"/>
        <v>41336.453298611108</v>
      </c>
      <c r="T2251" s="12">
        <f t="shared" si="143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8" t="s">
        <v>8333</v>
      </c>
      <c r="R2252" s="8" t="s">
        <v>8351</v>
      </c>
      <c r="S2252" s="12">
        <f t="shared" si="142"/>
        <v>42676.755474537036</v>
      </c>
      <c r="T2252" s="12">
        <f t="shared" si="143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8" t="s">
        <v>8333</v>
      </c>
      <c r="R2253" s="8" t="s">
        <v>8351</v>
      </c>
      <c r="S2253" s="12">
        <f t="shared" si="142"/>
        <v>41846.09579861111</v>
      </c>
      <c r="T2253" s="12">
        <f t="shared" si="143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8" t="s">
        <v>8333</v>
      </c>
      <c r="R2254" s="8" t="s">
        <v>8351</v>
      </c>
      <c r="S2254" s="12">
        <f t="shared" si="142"/>
        <v>42573.077986111108</v>
      </c>
      <c r="T2254" s="12">
        <f t="shared" si="143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8" t="s">
        <v>8333</v>
      </c>
      <c r="R2255" s="8" t="s">
        <v>8351</v>
      </c>
      <c r="S2255" s="12">
        <f t="shared" si="142"/>
        <v>42296.381331018521</v>
      </c>
      <c r="T2255" s="12">
        <f t="shared" si="143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8" t="s">
        <v>8333</v>
      </c>
      <c r="R2256" s="8" t="s">
        <v>8351</v>
      </c>
      <c r="S2256" s="12">
        <f t="shared" si="142"/>
        <v>42752.397777777776</v>
      </c>
      <c r="T2256" s="12">
        <f t="shared" si="143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8" t="s">
        <v>8333</v>
      </c>
      <c r="R2257" s="8" t="s">
        <v>8351</v>
      </c>
      <c r="S2257" s="12">
        <f t="shared" si="142"/>
        <v>42467.701979166668</v>
      </c>
      <c r="T2257" s="12">
        <f t="shared" si="143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8" t="s">
        <v>8333</v>
      </c>
      <c r="R2258" s="8" t="s">
        <v>8351</v>
      </c>
      <c r="S2258" s="12">
        <f t="shared" si="142"/>
        <v>42682.201921296291</v>
      </c>
      <c r="T2258" s="12">
        <f t="shared" si="143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8" t="s">
        <v>8333</v>
      </c>
      <c r="R2259" s="8" t="s">
        <v>8351</v>
      </c>
      <c r="S2259" s="12">
        <f t="shared" si="142"/>
        <v>42505.686678240745</v>
      </c>
      <c r="T2259" s="12">
        <f t="shared" si="143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8" t="s">
        <v>8333</v>
      </c>
      <c r="R2260" s="8" t="s">
        <v>8351</v>
      </c>
      <c r="S2260" s="12">
        <f t="shared" si="142"/>
        <v>42136.50100694444</v>
      </c>
      <c r="T2260" s="12">
        <f t="shared" si="143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8" t="s">
        <v>8333</v>
      </c>
      <c r="R2261" s="8" t="s">
        <v>8351</v>
      </c>
      <c r="S2261" s="12">
        <f t="shared" si="142"/>
        <v>42702.554814814815</v>
      </c>
      <c r="T2261" s="12">
        <f t="shared" si="143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8" t="s">
        <v>8333</v>
      </c>
      <c r="R2262" s="8" t="s">
        <v>8351</v>
      </c>
      <c r="S2262" s="12">
        <f t="shared" si="142"/>
        <v>41694.766782407409</v>
      </c>
      <c r="T2262" s="12">
        <f t="shared" si="143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8" t="s">
        <v>8333</v>
      </c>
      <c r="R2263" s="8" t="s">
        <v>8351</v>
      </c>
      <c r="S2263" s="12">
        <f t="shared" si="142"/>
        <v>42759.474768518514</v>
      </c>
      <c r="T2263" s="12">
        <f t="shared" si="143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8" t="s">
        <v>8333</v>
      </c>
      <c r="R2264" s="8" t="s">
        <v>8351</v>
      </c>
      <c r="S2264" s="12">
        <f t="shared" si="142"/>
        <v>41926.335162037038</v>
      </c>
      <c r="T2264" s="12">
        <f t="shared" si="143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8" t="s">
        <v>8333</v>
      </c>
      <c r="R2265" s="8" t="s">
        <v>8351</v>
      </c>
      <c r="S2265" s="12">
        <f t="shared" si="142"/>
        <v>42014.582326388889</v>
      </c>
      <c r="T2265" s="12">
        <f t="shared" si="143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8" t="s">
        <v>8333</v>
      </c>
      <c r="R2266" s="8" t="s">
        <v>8351</v>
      </c>
      <c r="S2266" s="12">
        <f t="shared" si="142"/>
        <v>42496.332337962958</v>
      </c>
      <c r="T2266" s="12">
        <f t="shared" si="143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8" t="s">
        <v>8333</v>
      </c>
      <c r="R2267" s="8" t="s">
        <v>8351</v>
      </c>
      <c r="S2267" s="12">
        <f t="shared" si="142"/>
        <v>42689.603090277778</v>
      </c>
      <c r="T2267" s="12">
        <f t="shared" si="143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8" t="s">
        <v>8333</v>
      </c>
      <c r="R2268" s="8" t="s">
        <v>8351</v>
      </c>
      <c r="S2268" s="12">
        <f t="shared" si="142"/>
        <v>42469.624907407408</v>
      </c>
      <c r="T2268" s="12">
        <f t="shared" si="143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8" t="s">
        <v>8333</v>
      </c>
      <c r="R2269" s="8" t="s">
        <v>8351</v>
      </c>
      <c r="S2269" s="12">
        <f t="shared" si="142"/>
        <v>41968.579826388886</v>
      </c>
      <c r="T2269" s="12">
        <f t="shared" si="143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8" t="s">
        <v>8333</v>
      </c>
      <c r="R2270" s="8" t="s">
        <v>8351</v>
      </c>
      <c r="S2270" s="12">
        <f t="shared" si="142"/>
        <v>42775.832349537035</v>
      </c>
      <c r="T2270" s="12">
        <f t="shared" si="143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8" t="s">
        <v>8333</v>
      </c>
      <c r="R2271" s="8" t="s">
        <v>8351</v>
      </c>
      <c r="S2271" s="12">
        <f t="shared" si="142"/>
        <v>42776.454432870371</v>
      </c>
      <c r="T2271" s="12">
        <f t="shared" si="143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8" t="s">
        <v>8333</v>
      </c>
      <c r="R2272" s="8" t="s">
        <v>8351</v>
      </c>
      <c r="S2272" s="12">
        <f t="shared" si="142"/>
        <v>42725.619363425925</v>
      </c>
      <c r="T2272" s="12">
        <f t="shared" si="143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8" t="s">
        <v>8333</v>
      </c>
      <c r="R2273" s="8" t="s">
        <v>8351</v>
      </c>
      <c r="S2273" s="12">
        <f t="shared" si="142"/>
        <v>42683.750046296293</v>
      </c>
      <c r="T2273" s="12">
        <f t="shared" si="143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8" t="s">
        <v>8333</v>
      </c>
      <c r="R2274" s="8" t="s">
        <v>8351</v>
      </c>
      <c r="S2274" s="12">
        <f t="shared" si="142"/>
        <v>42315.449490740735</v>
      </c>
      <c r="T2274" s="12">
        <f t="shared" si="143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8" t="s">
        <v>8333</v>
      </c>
      <c r="R2275" s="8" t="s">
        <v>8351</v>
      </c>
      <c r="S2275" s="12">
        <f t="shared" si="142"/>
        <v>42781.299097222218</v>
      </c>
      <c r="T2275" s="12">
        <f t="shared" si="143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ref="O2276:O2339" si="144">E2276/D2276</f>
        <v>1.196</v>
      </c>
      <c r="P2276" s="6">
        <f t="shared" si="141"/>
        <v>30.202020202020201</v>
      </c>
      <c r="Q2276" s="8" t="s">
        <v>8333</v>
      </c>
      <c r="R2276" s="8" t="s">
        <v>8351</v>
      </c>
      <c r="S2276" s="12">
        <f t="shared" si="142"/>
        <v>41663.250659722224</v>
      </c>
      <c r="T2276" s="12">
        <f t="shared" si="143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4"/>
        <v>4.0776923076923079</v>
      </c>
      <c r="P2277" s="6">
        <f t="shared" si="141"/>
        <v>33.550632911392405</v>
      </c>
      <c r="Q2277" s="8" t="s">
        <v>8333</v>
      </c>
      <c r="R2277" s="8" t="s">
        <v>8351</v>
      </c>
      <c r="S2277" s="12">
        <f t="shared" si="142"/>
        <v>41965.366655092599</v>
      </c>
      <c r="T2277" s="12">
        <f t="shared" si="143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4"/>
        <v>1.0581826105905425</v>
      </c>
      <c r="P2278" s="6">
        <f t="shared" si="141"/>
        <v>64.74666666666667</v>
      </c>
      <c r="Q2278" s="8" t="s">
        <v>8333</v>
      </c>
      <c r="R2278" s="8" t="s">
        <v>8351</v>
      </c>
      <c r="S2278" s="12">
        <f t="shared" si="142"/>
        <v>41614.401493055557</v>
      </c>
      <c r="T2278" s="12">
        <f t="shared" si="143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4"/>
        <v>1.4108235294117648</v>
      </c>
      <c r="P2279" s="6">
        <f t="shared" si="141"/>
        <v>57.932367149758456</v>
      </c>
      <c r="Q2279" s="8" t="s">
        <v>8333</v>
      </c>
      <c r="R2279" s="8" t="s">
        <v>8351</v>
      </c>
      <c r="S2279" s="12">
        <f t="shared" si="142"/>
        <v>40936.428506944445</v>
      </c>
      <c r="T2279" s="12">
        <f t="shared" si="143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4"/>
        <v>2.7069999999999999</v>
      </c>
      <c r="P2280" s="6">
        <f t="shared" si="141"/>
        <v>53.078431372549019</v>
      </c>
      <c r="Q2280" s="8" t="s">
        <v>8333</v>
      </c>
      <c r="R2280" s="8" t="s">
        <v>8351</v>
      </c>
      <c r="S2280" s="12">
        <f t="shared" si="142"/>
        <v>42338.459108796291</v>
      </c>
      <c r="T2280" s="12">
        <f t="shared" si="143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4"/>
        <v>1.538</v>
      </c>
      <c r="P2281" s="6">
        <f t="shared" si="141"/>
        <v>48.0625</v>
      </c>
      <c r="Q2281" s="8" t="s">
        <v>8333</v>
      </c>
      <c r="R2281" s="8" t="s">
        <v>8351</v>
      </c>
      <c r="S2281" s="12">
        <f t="shared" si="142"/>
        <v>42020.556701388887</v>
      </c>
      <c r="T2281" s="12">
        <f t="shared" si="143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4"/>
        <v>4.0357653061224488</v>
      </c>
      <c r="P2282" s="6">
        <f t="shared" si="141"/>
        <v>82.396874999999994</v>
      </c>
      <c r="Q2282" s="8" t="s">
        <v>8333</v>
      </c>
      <c r="R2282" s="8" t="s">
        <v>8351</v>
      </c>
      <c r="S2282" s="12">
        <f t="shared" si="142"/>
        <v>42234.374895833331</v>
      </c>
      <c r="T2282" s="12">
        <f t="shared" si="143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4"/>
        <v>1.85</v>
      </c>
      <c r="P2283" s="6">
        <f t="shared" si="141"/>
        <v>50.454545454545453</v>
      </c>
      <c r="Q2283" s="8" t="s">
        <v>8325</v>
      </c>
      <c r="R2283" s="8" t="s">
        <v>8326</v>
      </c>
      <c r="S2283" s="12">
        <f t="shared" si="142"/>
        <v>40687.035844907405</v>
      </c>
      <c r="T2283" s="12">
        <f t="shared" si="143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4"/>
        <v>1.8533333333333333</v>
      </c>
      <c r="P2284" s="6">
        <f t="shared" si="141"/>
        <v>115.83333333333333</v>
      </c>
      <c r="Q2284" s="8" t="s">
        <v>8325</v>
      </c>
      <c r="R2284" s="8" t="s">
        <v>8326</v>
      </c>
      <c r="S2284" s="12">
        <f t="shared" si="142"/>
        <v>42322.92460648148</v>
      </c>
      <c r="T2284" s="12">
        <f t="shared" si="143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4"/>
        <v>1.0085533333333332</v>
      </c>
      <c r="P2285" s="6">
        <f t="shared" si="141"/>
        <v>63.03458333333333</v>
      </c>
      <c r="Q2285" s="8" t="s">
        <v>8325</v>
      </c>
      <c r="R2285" s="8" t="s">
        <v>8326</v>
      </c>
      <c r="S2285" s="12">
        <f t="shared" si="142"/>
        <v>40977.875046296293</v>
      </c>
      <c r="T2285" s="12">
        <f t="shared" si="143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4"/>
        <v>1.0622116666666668</v>
      </c>
      <c r="P2286" s="6">
        <f t="shared" si="141"/>
        <v>108.02152542372882</v>
      </c>
      <c r="Q2286" s="8" t="s">
        <v>8325</v>
      </c>
      <c r="R2286" s="8" t="s">
        <v>8326</v>
      </c>
      <c r="S2286" s="12">
        <f t="shared" si="142"/>
        <v>40585.546817129631</v>
      </c>
      <c r="T2286" s="12">
        <f t="shared" si="143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4"/>
        <v>1.2136666666666667</v>
      </c>
      <c r="P2287" s="6">
        <f t="shared" si="141"/>
        <v>46.088607594936711</v>
      </c>
      <c r="Q2287" s="8" t="s">
        <v>8325</v>
      </c>
      <c r="R2287" s="8" t="s">
        <v>8326</v>
      </c>
      <c r="S2287" s="12">
        <f t="shared" si="142"/>
        <v>41058.935682870368</v>
      </c>
      <c r="T2287" s="12">
        <f t="shared" si="143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4"/>
        <v>1.0006666666666666</v>
      </c>
      <c r="P2288" s="6">
        <f t="shared" si="141"/>
        <v>107.21428571428571</v>
      </c>
      <c r="Q2288" s="8" t="s">
        <v>8325</v>
      </c>
      <c r="R2288" s="8" t="s">
        <v>8326</v>
      </c>
      <c r="S2288" s="12">
        <f t="shared" si="142"/>
        <v>41494.713587962964</v>
      </c>
      <c r="T2288" s="12">
        <f t="shared" si="143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4"/>
        <v>1.1997755555555556</v>
      </c>
      <c r="P2289" s="6">
        <f t="shared" si="141"/>
        <v>50.9338679245283</v>
      </c>
      <c r="Q2289" s="8" t="s">
        <v>8325</v>
      </c>
      <c r="R2289" s="8" t="s">
        <v>8326</v>
      </c>
      <c r="S2289" s="12">
        <f t="shared" si="142"/>
        <v>41792.417361111111</v>
      </c>
      <c r="T2289" s="12">
        <f t="shared" si="143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4"/>
        <v>1.0009999999999999</v>
      </c>
      <c r="P2290" s="6">
        <f t="shared" si="141"/>
        <v>40.04</v>
      </c>
      <c r="Q2290" s="8" t="s">
        <v>8325</v>
      </c>
      <c r="R2290" s="8" t="s">
        <v>8326</v>
      </c>
      <c r="S2290" s="12">
        <f t="shared" si="142"/>
        <v>41067.577418981484</v>
      </c>
      <c r="T2290" s="12">
        <f t="shared" si="143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4"/>
        <v>1.0740000000000001</v>
      </c>
      <c r="P2291" s="6">
        <f t="shared" si="141"/>
        <v>64.44</v>
      </c>
      <c r="Q2291" s="8" t="s">
        <v>8325</v>
      </c>
      <c r="R2291" s="8" t="s">
        <v>8326</v>
      </c>
      <c r="S2291" s="12">
        <f t="shared" si="142"/>
        <v>41571.748379629629</v>
      </c>
      <c r="T2291" s="12">
        <f t="shared" si="143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4"/>
        <v>1.0406666666666666</v>
      </c>
      <c r="P2292" s="6">
        <f t="shared" si="141"/>
        <v>53.827586206896555</v>
      </c>
      <c r="Q2292" s="8" t="s">
        <v>8325</v>
      </c>
      <c r="R2292" s="8" t="s">
        <v>8326</v>
      </c>
      <c r="S2292" s="12">
        <f t="shared" si="142"/>
        <v>40070.003819444442</v>
      </c>
      <c r="T2292" s="12">
        <f t="shared" si="143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4"/>
        <v>1.728</v>
      </c>
      <c r="P2293" s="6">
        <f t="shared" si="141"/>
        <v>100.46511627906976</v>
      </c>
      <c r="Q2293" s="8" t="s">
        <v>8325</v>
      </c>
      <c r="R2293" s="8" t="s">
        <v>8326</v>
      </c>
      <c r="S2293" s="12">
        <f t="shared" si="142"/>
        <v>40987.727060185185</v>
      </c>
      <c r="T2293" s="12">
        <f t="shared" si="143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4"/>
        <v>1.072505</v>
      </c>
      <c r="P2294" s="6">
        <f t="shared" si="141"/>
        <v>46.630652173913049</v>
      </c>
      <c r="Q2294" s="8" t="s">
        <v>8325</v>
      </c>
      <c r="R2294" s="8" t="s">
        <v>8326</v>
      </c>
      <c r="S2294" s="12">
        <f t="shared" si="142"/>
        <v>40987.447638888887</v>
      </c>
      <c r="T2294" s="12">
        <f t="shared" si="143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4"/>
        <v>1.0823529411764705</v>
      </c>
      <c r="P2295" s="6">
        <f t="shared" si="141"/>
        <v>34.074074074074076</v>
      </c>
      <c r="Q2295" s="8" t="s">
        <v>8325</v>
      </c>
      <c r="R2295" s="8" t="s">
        <v>8326</v>
      </c>
      <c r="S2295" s="12">
        <f t="shared" si="142"/>
        <v>41151.458321759259</v>
      </c>
      <c r="T2295" s="12">
        <f t="shared" si="143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4"/>
        <v>1.4608079999999999</v>
      </c>
      <c r="P2296" s="6">
        <f t="shared" si="141"/>
        <v>65.214642857142863</v>
      </c>
      <c r="Q2296" s="8" t="s">
        <v>8325</v>
      </c>
      <c r="R2296" s="8" t="s">
        <v>8326</v>
      </c>
      <c r="S2296" s="12">
        <f t="shared" si="142"/>
        <v>41264.47314814815</v>
      </c>
      <c r="T2296" s="12">
        <f t="shared" si="143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4"/>
        <v>1.2524999999999999</v>
      </c>
      <c r="P2297" s="6">
        <f t="shared" si="141"/>
        <v>44.205882352941174</v>
      </c>
      <c r="Q2297" s="8" t="s">
        <v>8325</v>
      </c>
      <c r="R2297" s="8" t="s">
        <v>8326</v>
      </c>
      <c r="S2297" s="12">
        <f t="shared" si="142"/>
        <v>41270.704351851848</v>
      </c>
      <c r="T2297" s="12">
        <f t="shared" si="143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4"/>
        <v>1.4907142857142857</v>
      </c>
      <c r="P2298" s="6">
        <f t="shared" si="141"/>
        <v>71.965517241379317</v>
      </c>
      <c r="Q2298" s="8" t="s">
        <v>8325</v>
      </c>
      <c r="R2298" s="8" t="s">
        <v>8326</v>
      </c>
      <c r="S2298" s="12">
        <f t="shared" si="142"/>
        <v>40927.481782407405</v>
      </c>
      <c r="T2298" s="12">
        <f t="shared" si="143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4"/>
        <v>1.006</v>
      </c>
      <c r="P2299" s="6">
        <f t="shared" si="141"/>
        <v>52.94736842105263</v>
      </c>
      <c r="Q2299" s="8" t="s">
        <v>8325</v>
      </c>
      <c r="R2299" s="8" t="s">
        <v>8326</v>
      </c>
      <c r="S2299" s="12">
        <f t="shared" si="142"/>
        <v>40947.792233796295</v>
      </c>
      <c r="T2299" s="12">
        <f t="shared" si="143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4"/>
        <v>1.0507333333333333</v>
      </c>
      <c r="P2300" s="6">
        <f t="shared" si="141"/>
        <v>109.45138888888889</v>
      </c>
      <c r="Q2300" s="8" t="s">
        <v>8325</v>
      </c>
      <c r="R2300" s="8" t="s">
        <v>8326</v>
      </c>
      <c r="S2300" s="12">
        <f t="shared" si="142"/>
        <v>41694.59065972222</v>
      </c>
      <c r="T2300" s="12">
        <f t="shared" si="143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4"/>
        <v>3.5016666666666665</v>
      </c>
      <c r="P2301" s="6">
        <f t="shared" si="141"/>
        <v>75.035714285714292</v>
      </c>
      <c r="Q2301" s="8" t="s">
        <v>8325</v>
      </c>
      <c r="R2301" s="8" t="s">
        <v>8326</v>
      </c>
      <c r="S2301" s="12">
        <f t="shared" si="142"/>
        <v>40564.782511574071</v>
      </c>
      <c r="T2301" s="12">
        <f t="shared" si="143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4"/>
        <v>1.0125</v>
      </c>
      <c r="P2302" s="6">
        <f t="shared" si="141"/>
        <v>115.71428571428571</v>
      </c>
      <c r="Q2302" s="8" t="s">
        <v>8325</v>
      </c>
      <c r="R2302" s="8" t="s">
        <v>8326</v>
      </c>
      <c r="S2302" s="12">
        <f t="shared" si="142"/>
        <v>41074.477037037039</v>
      </c>
      <c r="T2302" s="12">
        <f t="shared" si="143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4"/>
        <v>1.336044</v>
      </c>
      <c r="P2303" s="6">
        <f t="shared" si="141"/>
        <v>31.659810426540286</v>
      </c>
      <c r="Q2303" s="8" t="s">
        <v>8325</v>
      </c>
      <c r="R2303" s="8" t="s">
        <v>8329</v>
      </c>
      <c r="S2303" s="12">
        <f t="shared" si="142"/>
        <v>41415.896944444445</v>
      </c>
      <c r="T2303" s="12">
        <f t="shared" si="143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4"/>
        <v>1.7065217391304348</v>
      </c>
      <c r="P2304" s="6">
        <f t="shared" si="141"/>
        <v>46.176470588235297</v>
      </c>
      <c r="Q2304" s="8" t="s">
        <v>8325</v>
      </c>
      <c r="R2304" s="8" t="s">
        <v>8329</v>
      </c>
      <c r="S2304" s="12">
        <f t="shared" si="142"/>
        <v>41605.618449074071</v>
      </c>
      <c r="T2304" s="12">
        <f t="shared" si="143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4"/>
        <v>1.0935829457364341</v>
      </c>
      <c r="P2305" s="6">
        <f t="shared" si="141"/>
        <v>68.481650485436887</v>
      </c>
      <c r="Q2305" s="8" t="s">
        <v>8325</v>
      </c>
      <c r="R2305" s="8" t="s">
        <v>8329</v>
      </c>
      <c r="S2305" s="12">
        <f t="shared" si="142"/>
        <v>40849.861064814817</v>
      </c>
      <c r="T2305" s="12">
        <f t="shared" si="143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4"/>
        <v>1.0070033333333335</v>
      </c>
      <c r="P2306" s="6">
        <f t="shared" si="141"/>
        <v>53.469203539823013</v>
      </c>
      <c r="Q2306" s="8" t="s">
        <v>8325</v>
      </c>
      <c r="R2306" s="8" t="s">
        <v>8329</v>
      </c>
      <c r="S2306" s="12">
        <f t="shared" si="142"/>
        <v>40502.565868055557</v>
      </c>
      <c r="T2306" s="12">
        <f t="shared" si="143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ref="P2307:P2370" si="145">E2307/L2307</f>
        <v>109.10778443113773</v>
      </c>
      <c r="Q2307" s="8" t="s">
        <v>8325</v>
      </c>
      <c r="R2307" s="8" t="s">
        <v>8329</v>
      </c>
      <c r="S2307" s="12">
        <f t="shared" ref="S2307:S2370" si="146">(((J2307/60)/60)/24)+DATE(1970,1,1)+(-6/24)</f>
        <v>41834.445277777777</v>
      </c>
      <c r="T2307" s="12">
        <f t="shared" ref="T2307:T2370" si="147"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8" t="s">
        <v>8325</v>
      </c>
      <c r="R2308" s="8" t="s">
        <v>8329</v>
      </c>
      <c r="S2308" s="12">
        <f t="shared" si="146"/>
        <v>40947.91815972222</v>
      </c>
      <c r="T2308" s="12">
        <f t="shared" si="147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8" t="s">
        <v>8325</v>
      </c>
      <c r="R2309" s="8" t="s">
        <v>8329</v>
      </c>
      <c r="S2309" s="12">
        <f t="shared" si="146"/>
        <v>41004.552465277775</v>
      </c>
      <c r="T2309" s="12">
        <f t="shared" si="147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8" t="s">
        <v>8325</v>
      </c>
      <c r="R2310" s="8" t="s">
        <v>8329</v>
      </c>
      <c r="S2310" s="12">
        <f t="shared" si="146"/>
        <v>41851.712916666671</v>
      </c>
      <c r="T2310" s="12">
        <f t="shared" si="147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8" t="s">
        <v>8325</v>
      </c>
      <c r="R2311" s="8" t="s">
        <v>8329</v>
      </c>
      <c r="S2311" s="12">
        <f t="shared" si="146"/>
        <v>41307.737696759257</v>
      </c>
      <c r="T2311" s="12">
        <f t="shared" si="147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8" t="s">
        <v>8325</v>
      </c>
      <c r="R2312" s="8" t="s">
        <v>8329</v>
      </c>
      <c r="S2312" s="12">
        <f t="shared" si="146"/>
        <v>41324.54415509259</v>
      </c>
      <c r="T2312" s="12">
        <f t="shared" si="147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8" t="s">
        <v>8325</v>
      </c>
      <c r="R2313" s="8" t="s">
        <v>8329</v>
      </c>
      <c r="S2313" s="12">
        <f t="shared" si="146"/>
        <v>41735.754502314812</v>
      </c>
      <c r="T2313" s="12">
        <f t="shared" si="147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8" t="s">
        <v>8325</v>
      </c>
      <c r="R2314" s="8" t="s">
        <v>8329</v>
      </c>
      <c r="S2314" s="12">
        <f t="shared" si="146"/>
        <v>41716.382847222223</v>
      </c>
      <c r="T2314" s="12">
        <f t="shared" si="147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8" t="s">
        <v>8325</v>
      </c>
      <c r="R2315" s="8" t="s">
        <v>8329</v>
      </c>
      <c r="S2315" s="12">
        <f t="shared" si="146"/>
        <v>41002.708634259259</v>
      </c>
      <c r="T2315" s="12">
        <f t="shared" si="147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8" t="s">
        <v>8325</v>
      </c>
      <c r="R2316" s="8" t="s">
        <v>8329</v>
      </c>
      <c r="S2316" s="12">
        <f t="shared" si="146"/>
        <v>41037.301585648151</v>
      </c>
      <c r="T2316" s="12">
        <f t="shared" si="147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8" t="s">
        <v>8325</v>
      </c>
      <c r="R2317" s="8" t="s">
        <v>8329</v>
      </c>
      <c r="S2317" s="12">
        <f t="shared" si="146"/>
        <v>41004.47619212963</v>
      </c>
      <c r="T2317" s="12">
        <f t="shared" si="147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8" t="s">
        <v>8325</v>
      </c>
      <c r="R2318" s="8" t="s">
        <v>8329</v>
      </c>
      <c r="S2318" s="12">
        <f t="shared" si="146"/>
        <v>40079.475115740745</v>
      </c>
      <c r="T2318" s="12">
        <f t="shared" si="147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8" t="s">
        <v>8325</v>
      </c>
      <c r="R2319" s="8" t="s">
        <v>8329</v>
      </c>
      <c r="S2319" s="12">
        <f t="shared" si="146"/>
        <v>40192.292233796295</v>
      </c>
      <c r="T2319" s="12">
        <f t="shared" si="147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8" t="s">
        <v>8325</v>
      </c>
      <c r="R2320" s="8" t="s">
        <v>8329</v>
      </c>
      <c r="S2320" s="12">
        <f t="shared" si="146"/>
        <v>40050.393680555557</v>
      </c>
      <c r="T2320" s="12">
        <f t="shared" si="147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8" t="s">
        <v>8325</v>
      </c>
      <c r="R2321" s="8" t="s">
        <v>8329</v>
      </c>
      <c r="S2321" s="12">
        <f t="shared" si="146"/>
        <v>41592.832002314812</v>
      </c>
      <c r="T2321" s="12">
        <f t="shared" si="147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8" t="s">
        <v>8325</v>
      </c>
      <c r="R2322" s="8" t="s">
        <v>8329</v>
      </c>
      <c r="S2322" s="12">
        <f t="shared" si="146"/>
        <v>41696.567129629628</v>
      </c>
      <c r="T2322" s="12">
        <f t="shared" si="147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8" t="s">
        <v>8336</v>
      </c>
      <c r="R2323" s="8" t="s">
        <v>8352</v>
      </c>
      <c r="S2323" s="12">
        <f t="shared" si="146"/>
        <v>42799.010428240741</v>
      </c>
      <c r="T2323" s="12">
        <f t="shared" si="147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8" t="s">
        <v>8336</v>
      </c>
      <c r="R2324" s="8" t="s">
        <v>8352</v>
      </c>
      <c r="S2324" s="12">
        <f t="shared" si="146"/>
        <v>42804.645474537043</v>
      </c>
      <c r="T2324" s="12">
        <f t="shared" si="147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8" t="s">
        <v>8336</v>
      </c>
      <c r="R2325" s="8" t="s">
        <v>8352</v>
      </c>
      <c r="S2325" s="12">
        <f t="shared" si="146"/>
        <v>42807.505173611105</v>
      </c>
      <c r="T2325" s="12">
        <f t="shared" si="147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8" t="s">
        <v>8336</v>
      </c>
      <c r="R2326" s="8" t="s">
        <v>8352</v>
      </c>
      <c r="S2326" s="12">
        <f t="shared" si="146"/>
        <v>42790.635243055556</v>
      </c>
      <c r="T2326" s="12">
        <f t="shared" si="147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8" t="s">
        <v>8336</v>
      </c>
      <c r="R2327" s="8" t="s">
        <v>8352</v>
      </c>
      <c r="S2327" s="12">
        <f t="shared" si="146"/>
        <v>42793.772349537037</v>
      </c>
      <c r="T2327" s="12">
        <f t="shared" si="147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8" t="s">
        <v>8336</v>
      </c>
      <c r="R2328" s="8" t="s">
        <v>8352</v>
      </c>
      <c r="S2328" s="12">
        <f t="shared" si="146"/>
        <v>42803.784120370372</v>
      </c>
      <c r="T2328" s="12">
        <f t="shared" si="147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8" t="s">
        <v>8336</v>
      </c>
      <c r="R2329" s="8" t="s">
        <v>8352</v>
      </c>
      <c r="S2329" s="12">
        <f t="shared" si="146"/>
        <v>41842.667129629634</v>
      </c>
      <c r="T2329" s="12">
        <f t="shared" si="147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8" t="s">
        <v>8336</v>
      </c>
      <c r="R2330" s="8" t="s">
        <v>8352</v>
      </c>
      <c r="S2330" s="12">
        <f t="shared" si="146"/>
        <v>42139.531678240746</v>
      </c>
      <c r="T2330" s="12">
        <f t="shared" si="147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8" t="s">
        <v>8336</v>
      </c>
      <c r="R2331" s="8" t="s">
        <v>8352</v>
      </c>
      <c r="S2331" s="12">
        <f t="shared" si="146"/>
        <v>41807.374374999999</v>
      </c>
      <c r="T2331" s="12">
        <f t="shared" si="147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8" t="s">
        <v>8336</v>
      </c>
      <c r="R2332" s="8" t="s">
        <v>8352</v>
      </c>
      <c r="S2332" s="12">
        <f t="shared" si="146"/>
        <v>42332.64980324074</v>
      </c>
      <c r="T2332" s="12">
        <f t="shared" si="147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8" t="s">
        <v>8336</v>
      </c>
      <c r="R2333" s="8" t="s">
        <v>8352</v>
      </c>
      <c r="S2333" s="12">
        <f t="shared" si="146"/>
        <v>41838.755671296298</v>
      </c>
      <c r="T2333" s="12">
        <f t="shared" si="147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8" t="s">
        <v>8336</v>
      </c>
      <c r="R2334" s="8" t="s">
        <v>8352</v>
      </c>
      <c r="S2334" s="12">
        <f t="shared" si="146"/>
        <v>42011.378136574072</v>
      </c>
      <c r="T2334" s="12">
        <f t="shared" si="147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8" t="s">
        <v>8336</v>
      </c>
      <c r="R2335" s="8" t="s">
        <v>8352</v>
      </c>
      <c r="S2335" s="12">
        <f t="shared" si="146"/>
        <v>41767.400347222225</v>
      </c>
      <c r="T2335" s="12">
        <f t="shared" si="147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8" t="s">
        <v>8336</v>
      </c>
      <c r="R2336" s="8" t="s">
        <v>8352</v>
      </c>
      <c r="S2336" s="12">
        <f t="shared" si="146"/>
        <v>41918.420115740737</v>
      </c>
      <c r="T2336" s="12">
        <f t="shared" si="147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8" t="s">
        <v>8336</v>
      </c>
      <c r="R2337" s="8" t="s">
        <v>8352</v>
      </c>
      <c r="S2337" s="12">
        <f t="shared" si="146"/>
        <v>41771.322256944448</v>
      </c>
      <c r="T2337" s="12">
        <f t="shared" si="147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8" t="s">
        <v>8336</v>
      </c>
      <c r="R2338" s="8" t="s">
        <v>8352</v>
      </c>
      <c r="S2338" s="12">
        <f t="shared" si="146"/>
        <v>41666.674710648149</v>
      </c>
      <c r="T2338" s="12">
        <f t="shared" si="147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8" t="s">
        <v>8336</v>
      </c>
      <c r="R2339" s="8" t="s">
        <v>8352</v>
      </c>
      <c r="S2339" s="12">
        <f t="shared" si="146"/>
        <v>41786.390543981484</v>
      </c>
      <c r="T2339" s="12">
        <f t="shared" si="147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ref="O2340:O2403" si="148">E2340/D2340</f>
        <v>1.0114333333333334</v>
      </c>
      <c r="P2340" s="6">
        <f t="shared" si="145"/>
        <v>123.34552845528455</v>
      </c>
      <c r="Q2340" s="8" t="s">
        <v>8336</v>
      </c>
      <c r="R2340" s="8" t="s">
        <v>8352</v>
      </c>
      <c r="S2340" s="12">
        <f t="shared" si="146"/>
        <v>41789.646805555552</v>
      </c>
      <c r="T2340" s="12">
        <f t="shared" si="147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8"/>
        <v>2.9420799999999998</v>
      </c>
      <c r="P2341" s="6">
        <f t="shared" si="145"/>
        <v>66.623188405797094</v>
      </c>
      <c r="Q2341" s="8" t="s">
        <v>8336</v>
      </c>
      <c r="R2341" s="8" t="s">
        <v>8352</v>
      </c>
      <c r="S2341" s="12">
        <f t="shared" si="146"/>
        <v>42692.54987268518</v>
      </c>
      <c r="T2341" s="12">
        <f t="shared" si="147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8"/>
        <v>1.0577749999999999</v>
      </c>
      <c r="P2342" s="6">
        <f t="shared" si="145"/>
        <v>104.99007444168734</v>
      </c>
      <c r="Q2342" s="8" t="s">
        <v>8336</v>
      </c>
      <c r="R2342" s="8" t="s">
        <v>8352</v>
      </c>
      <c r="S2342" s="12">
        <f t="shared" si="146"/>
        <v>42643.392800925925</v>
      </c>
      <c r="T2342" s="12">
        <f t="shared" si="147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8"/>
        <v>0</v>
      </c>
      <c r="P2343" s="6" t="e">
        <f t="shared" si="145"/>
        <v>#DIV/0!</v>
      </c>
      <c r="Q2343" s="8" t="s">
        <v>8319</v>
      </c>
      <c r="R2343" s="8" t="s">
        <v>8320</v>
      </c>
      <c r="S2343" s="12">
        <f t="shared" si="146"/>
        <v>42167.563703703709</v>
      </c>
      <c r="T2343" s="12">
        <f t="shared" si="147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8"/>
        <v>0</v>
      </c>
      <c r="P2344" s="6" t="e">
        <f t="shared" si="145"/>
        <v>#DIV/0!</v>
      </c>
      <c r="Q2344" s="8" t="s">
        <v>8319</v>
      </c>
      <c r="R2344" s="8" t="s">
        <v>8320</v>
      </c>
      <c r="S2344" s="12">
        <f t="shared" si="146"/>
        <v>41897.452199074076</v>
      </c>
      <c r="T2344" s="12">
        <f t="shared" si="147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8"/>
        <v>0.03</v>
      </c>
      <c r="P2345" s="6">
        <f t="shared" si="145"/>
        <v>300</v>
      </c>
      <c r="Q2345" s="8" t="s">
        <v>8319</v>
      </c>
      <c r="R2345" s="8" t="s">
        <v>8320</v>
      </c>
      <c r="S2345" s="12">
        <f t="shared" si="146"/>
        <v>42327.575289351851</v>
      </c>
      <c r="T2345" s="12">
        <f t="shared" si="147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8"/>
        <v>1E-3</v>
      </c>
      <c r="P2346" s="6">
        <f t="shared" si="145"/>
        <v>1</v>
      </c>
      <c r="Q2346" s="8" t="s">
        <v>8319</v>
      </c>
      <c r="R2346" s="8" t="s">
        <v>8320</v>
      </c>
      <c r="S2346" s="12">
        <f t="shared" si="146"/>
        <v>42515.477650462963</v>
      </c>
      <c r="T2346" s="12">
        <f t="shared" si="147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8"/>
        <v>0</v>
      </c>
      <c r="P2347" s="6" t="e">
        <f t="shared" si="145"/>
        <v>#DIV/0!</v>
      </c>
      <c r="Q2347" s="8" t="s">
        <v>8319</v>
      </c>
      <c r="R2347" s="8" t="s">
        <v>8320</v>
      </c>
      <c r="S2347" s="12">
        <f t="shared" si="146"/>
        <v>42059.751805555556</v>
      </c>
      <c r="T2347" s="12">
        <f t="shared" si="147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8"/>
        <v>6.4999999999999997E-4</v>
      </c>
      <c r="P2348" s="6">
        <f t="shared" si="145"/>
        <v>13</v>
      </c>
      <c r="Q2348" s="8" t="s">
        <v>8319</v>
      </c>
      <c r="R2348" s="8" t="s">
        <v>8320</v>
      </c>
      <c r="S2348" s="12">
        <f t="shared" si="146"/>
        <v>42615.54896990741</v>
      </c>
      <c r="T2348" s="12">
        <f t="shared" si="147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8"/>
        <v>1.4999999999999999E-2</v>
      </c>
      <c r="P2349" s="6">
        <f t="shared" si="145"/>
        <v>15</v>
      </c>
      <c r="Q2349" s="8" t="s">
        <v>8319</v>
      </c>
      <c r="R2349" s="8" t="s">
        <v>8320</v>
      </c>
      <c r="S2349" s="12">
        <f t="shared" si="146"/>
        <v>42577.357361111113</v>
      </c>
      <c r="T2349" s="12">
        <f t="shared" si="147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8"/>
        <v>3.8571428571428572E-3</v>
      </c>
      <c r="P2350" s="6">
        <f t="shared" si="145"/>
        <v>54</v>
      </c>
      <c r="Q2350" s="8" t="s">
        <v>8319</v>
      </c>
      <c r="R2350" s="8" t="s">
        <v>8320</v>
      </c>
      <c r="S2350" s="12">
        <f t="shared" si="146"/>
        <v>42360.682152777779</v>
      </c>
      <c r="T2350" s="12">
        <f t="shared" si="147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8"/>
        <v>0</v>
      </c>
      <c r="P2351" s="6" t="e">
        <f t="shared" si="145"/>
        <v>#DIV/0!</v>
      </c>
      <c r="Q2351" s="8" t="s">
        <v>8319</v>
      </c>
      <c r="R2351" s="8" t="s">
        <v>8320</v>
      </c>
      <c r="S2351" s="12">
        <f t="shared" si="146"/>
        <v>42198.525787037041</v>
      </c>
      <c r="T2351" s="12">
        <f t="shared" si="147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8"/>
        <v>0</v>
      </c>
      <c r="P2352" s="6" t="e">
        <f t="shared" si="145"/>
        <v>#DIV/0!</v>
      </c>
      <c r="Q2352" s="8" t="s">
        <v>8319</v>
      </c>
      <c r="R2352" s="8" t="s">
        <v>8320</v>
      </c>
      <c r="S2352" s="12">
        <f t="shared" si="146"/>
        <v>42708.592245370368</v>
      </c>
      <c r="T2352" s="12">
        <f t="shared" si="147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8"/>
        <v>5.7142857142857143E-3</v>
      </c>
      <c r="P2353" s="6">
        <f t="shared" si="145"/>
        <v>15.428571428571429</v>
      </c>
      <c r="Q2353" s="8" t="s">
        <v>8319</v>
      </c>
      <c r="R2353" s="8" t="s">
        <v>8320</v>
      </c>
      <c r="S2353" s="12">
        <f t="shared" si="146"/>
        <v>42093.851145833338</v>
      </c>
      <c r="T2353" s="12">
        <f t="shared" si="147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8"/>
        <v>0</v>
      </c>
      <c r="P2354" s="6" t="e">
        <f t="shared" si="145"/>
        <v>#DIV/0!</v>
      </c>
      <c r="Q2354" s="8" t="s">
        <v>8319</v>
      </c>
      <c r="R2354" s="8" t="s">
        <v>8320</v>
      </c>
      <c r="S2354" s="12">
        <f t="shared" si="146"/>
        <v>42101.383703703701</v>
      </c>
      <c r="T2354" s="12">
        <f t="shared" si="147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8"/>
        <v>0</v>
      </c>
      <c r="P2355" s="6" t="e">
        <f t="shared" si="145"/>
        <v>#DIV/0!</v>
      </c>
      <c r="Q2355" s="8" t="s">
        <v>8319</v>
      </c>
      <c r="R2355" s="8" t="s">
        <v>8320</v>
      </c>
      <c r="S2355" s="12">
        <f t="shared" si="146"/>
        <v>42103.426180555558</v>
      </c>
      <c r="T2355" s="12">
        <f t="shared" si="147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8"/>
        <v>7.1428571428571429E-4</v>
      </c>
      <c r="P2356" s="6">
        <f t="shared" si="145"/>
        <v>25</v>
      </c>
      <c r="Q2356" s="8" t="s">
        <v>8319</v>
      </c>
      <c r="R2356" s="8" t="s">
        <v>8320</v>
      </c>
      <c r="S2356" s="12">
        <f t="shared" si="146"/>
        <v>41954.472916666666</v>
      </c>
      <c r="T2356" s="12">
        <f t="shared" si="147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8"/>
        <v>6.875E-3</v>
      </c>
      <c r="P2357" s="6">
        <f t="shared" si="145"/>
        <v>27.5</v>
      </c>
      <c r="Q2357" s="8" t="s">
        <v>8319</v>
      </c>
      <c r="R2357" s="8" t="s">
        <v>8320</v>
      </c>
      <c r="S2357" s="12">
        <f t="shared" si="146"/>
        <v>42096.668240740735</v>
      </c>
      <c r="T2357" s="12">
        <f t="shared" si="147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8"/>
        <v>0</v>
      </c>
      <c r="P2358" s="6" t="e">
        <f t="shared" si="145"/>
        <v>#DIV/0!</v>
      </c>
      <c r="Q2358" s="8" t="s">
        <v>8319</v>
      </c>
      <c r="R2358" s="8" t="s">
        <v>8320</v>
      </c>
      <c r="S2358" s="12">
        <f t="shared" si="146"/>
        <v>42130.53361111111</v>
      </c>
      <c r="T2358" s="12">
        <f t="shared" si="147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8"/>
        <v>0</v>
      </c>
      <c r="P2359" s="6" t="e">
        <f t="shared" si="145"/>
        <v>#DIV/0!</v>
      </c>
      <c r="Q2359" s="8" t="s">
        <v>8319</v>
      </c>
      <c r="R2359" s="8" t="s">
        <v>8320</v>
      </c>
      <c r="S2359" s="12">
        <f t="shared" si="146"/>
        <v>42264.370115740734</v>
      </c>
      <c r="T2359" s="12">
        <f t="shared" si="147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8"/>
        <v>0</v>
      </c>
      <c r="P2360" s="6" t="e">
        <f t="shared" si="145"/>
        <v>#DIV/0!</v>
      </c>
      <c r="Q2360" s="8" t="s">
        <v>8319</v>
      </c>
      <c r="R2360" s="8" t="s">
        <v>8320</v>
      </c>
      <c r="S2360" s="12">
        <f t="shared" si="146"/>
        <v>41978.680972222224</v>
      </c>
      <c r="T2360" s="12">
        <f t="shared" si="147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8"/>
        <v>0.14680000000000001</v>
      </c>
      <c r="P2361" s="6">
        <f t="shared" si="145"/>
        <v>367</v>
      </c>
      <c r="Q2361" s="8" t="s">
        <v>8319</v>
      </c>
      <c r="R2361" s="8" t="s">
        <v>8320</v>
      </c>
      <c r="S2361" s="12">
        <f t="shared" si="146"/>
        <v>42159.399583333332</v>
      </c>
      <c r="T2361" s="12">
        <f t="shared" si="147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8"/>
        <v>4.0000000000000002E-4</v>
      </c>
      <c r="P2362" s="6">
        <f t="shared" si="145"/>
        <v>2</v>
      </c>
      <c r="Q2362" s="8" t="s">
        <v>8319</v>
      </c>
      <c r="R2362" s="8" t="s">
        <v>8320</v>
      </c>
      <c r="S2362" s="12">
        <f t="shared" si="146"/>
        <v>42377.45694444445</v>
      </c>
      <c r="T2362" s="12">
        <f t="shared" si="147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8"/>
        <v>0</v>
      </c>
      <c r="P2363" s="6" t="e">
        <f t="shared" si="145"/>
        <v>#DIV/0!</v>
      </c>
      <c r="Q2363" s="8" t="s">
        <v>8319</v>
      </c>
      <c r="R2363" s="8" t="s">
        <v>8320</v>
      </c>
      <c r="S2363" s="12">
        <f t="shared" si="146"/>
        <v>42466.608888888892</v>
      </c>
      <c r="T2363" s="12">
        <f t="shared" si="147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8"/>
        <v>0.2857142857142857</v>
      </c>
      <c r="P2364" s="6">
        <f t="shared" si="145"/>
        <v>60</v>
      </c>
      <c r="Q2364" s="8" t="s">
        <v>8319</v>
      </c>
      <c r="R2364" s="8" t="s">
        <v>8320</v>
      </c>
      <c r="S2364" s="12">
        <f t="shared" si="146"/>
        <v>41954.438310185185</v>
      </c>
      <c r="T2364" s="12">
        <f t="shared" si="147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8"/>
        <v>0</v>
      </c>
      <c r="P2365" s="6" t="e">
        <f t="shared" si="145"/>
        <v>#DIV/0!</v>
      </c>
      <c r="Q2365" s="8" t="s">
        <v>8319</v>
      </c>
      <c r="R2365" s="8" t="s">
        <v>8320</v>
      </c>
      <c r="S2365" s="12">
        <f t="shared" si="146"/>
        <v>42321.761574074073</v>
      </c>
      <c r="T2365" s="12">
        <f t="shared" si="147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8"/>
        <v>0</v>
      </c>
      <c r="P2366" s="6" t="e">
        <f t="shared" si="145"/>
        <v>#DIV/0!</v>
      </c>
      <c r="Q2366" s="8" t="s">
        <v>8319</v>
      </c>
      <c r="R2366" s="8" t="s">
        <v>8320</v>
      </c>
      <c r="S2366" s="12">
        <f t="shared" si="146"/>
        <v>42248.684675925921</v>
      </c>
      <c r="T2366" s="12">
        <f t="shared" si="147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8"/>
        <v>0</v>
      </c>
      <c r="P2367" s="6" t="e">
        <f t="shared" si="145"/>
        <v>#DIV/0!</v>
      </c>
      <c r="Q2367" s="8" t="s">
        <v>8319</v>
      </c>
      <c r="R2367" s="8" t="s">
        <v>8320</v>
      </c>
      <c r="S2367" s="12">
        <f t="shared" si="146"/>
        <v>42346.486400462964</v>
      </c>
      <c r="T2367" s="12">
        <f t="shared" si="147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8"/>
        <v>0.1052</v>
      </c>
      <c r="P2368" s="6">
        <f t="shared" si="145"/>
        <v>97.407407407407405</v>
      </c>
      <c r="Q2368" s="8" t="s">
        <v>8319</v>
      </c>
      <c r="R2368" s="8" t="s">
        <v>8320</v>
      </c>
      <c r="S2368" s="12">
        <f t="shared" si="146"/>
        <v>42268.281631944439</v>
      </c>
      <c r="T2368" s="12">
        <f t="shared" si="147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8"/>
        <v>1.34E-2</v>
      </c>
      <c r="P2369" s="6">
        <f t="shared" si="145"/>
        <v>47.857142857142854</v>
      </c>
      <c r="Q2369" s="8" t="s">
        <v>8319</v>
      </c>
      <c r="R2369" s="8" t="s">
        <v>8320</v>
      </c>
      <c r="S2369" s="12">
        <f t="shared" si="146"/>
        <v>42425.720092592594</v>
      </c>
      <c r="T2369" s="12">
        <f t="shared" si="147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8"/>
        <v>2.5000000000000001E-3</v>
      </c>
      <c r="P2370" s="6">
        <f t="shared" si="145"/>
        <v>50</v>
      </c>
      <c r="Q2370" s="8" t="s">
        <v>8319</v>
      </c>
      <c r="R2370" s="8" t="s">
        <v>8320</v>
      </c>
      <c r="S2370" s="12">
        <f t="shared" si="146"/>
        <v>42063.471817129626</v>
      </c>
      <c r="T2370" s="12">
        <f t="shared" si="147"/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ref="P2371:P2434" si="149">E2371/L2371</f>
        <v>#DIV/0!</v>
      </c>
      <c r="Q2371" s="8" t="s">
        <v>8319</v>
      </c>
      <c r="R2371" s="8" t="s">
        <v>8320</v>
      </c>
      <c r="S2371" s="12">
        <f t="shared" ref="S2371:S2434" si="150">(((J2371/60)/60)/24)+DATE(1970,1,1)+(-6/24)</f>
        <v>42380.562627314815</v>
      </c>
      <c r="T2371" s="12">
        <f t="shared" ref="T2371:T2434" si="151">(((I2371/60)/60)/24)+DATE(1970,1,1)+(-6/24)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8" t="s">
        <v>8319</v>
      </c>
      <c r="R2372" s="8" t="s">
        <v>8320</v>
      </c>
      <c r="S2372" s="12">
        <f t="shared" si="150"/>
        <v>41960.93913194444</v>
      </c>
      <c r="T2372" s="12">
        <f t="shared" si="151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8" t="s">
        <v>8319</v>
      </c>
      <c r="R2373" s="8" t="s">
        <v>8320</v>
      </c>
      <c r="S2373" s="12">
        <f t="shared" si="150"/>
        <v>42150.527731481481</v>
      </c>
      <c r="T2373" s="12">
        <f t="shared" si="151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8" t="s">
        <v>8319</v>
      </c>
      <c r="R2374" s="8" t="s">
        <v>8320</v>
      </c>
      <c r="S2374" s="12">
        <f t="shared" si="150"/>
        <v>42087.819108796291</v>
      </c>
      <c r="T2374" s="12">
        <f t="shared" si="151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8" t="s">
        <v>8319</v>
      </c>
      <c r="R2375" s="8" t="s">
        <v>8320</v>
      </c>
      <c r="S2375" s="12">
        <f t="shared" si="150"/>
        <v>42215.412314814821</v>
      </c>
      <c r="T2375" s="12">
        <f t="shared" si="151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8" t="s">
        <v>8319</v>
      </c>
      <c r="R2376" s="8" t="s">
        <v>8320</v>
      </c>
      <c r="S2376" s="12">
        <f t="shared" si="150"/>
        <v>42017.593287037031</v>
      </c>
      <c r="T2376" s="12">
        <f t="shared" si="151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8" t="s">
        <v>8319</v>
      </c>
      <c r="R2377" s="8" t="s">
        <v>8320</v>
      </c>
      <c r="S2377" s="12">
        <f t="shared" si="150"/>
        <v>42592.586076388892</v>
      </c>
      <c r="T2377" s="12">
        <f t="shared" si="151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8" t="s">
        <v>8319</v>
      </c>
      <c r="R2378" s="8" t="s">
        <v>8320</v>
      </c>
      <c r="S2378" s="12">
        <f t="shared" si="150"/>
        <v>42318.675532407404</v>
      </c>
      <c r="T2378" s="12">
        <f t="shared" si="151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8" t="s">
        <v>8319</v>
      </c>
      <c r="R2379" s="8" t="s">
        <v>8320</v>
      </c>
      <c r="S2379" s="12">
        <f t="shared" si="150"/>
        <v>42669.620173611111</v>
      </c>
      <c r="T2379" s="12">
        <f t="shared" si="151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8" t="s">
        <v>8319</v>
      </c>
      <c r="R2380" s="8" t="s">
        <v>8320</v>
      </c>
      <c r="S2380" s="12">
        <f t="shared" si="150"/>
        <v>42212.763078703705</v>
      </c>
      <c r="T2380" s="12">
        <f t="shared" si="151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8" t="s">
        <v>8319</v>
      </c>
      <c r="R2381" s="8" t="s">
        <v>8320</v>
      </c>
      <c r="S2381" s="12">
        <f t="shared" si="150"/>
        <v>42236.766388888893</v>
      </c>
      <c r="T2381" s="12">
        <f t="shared" si="151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8" t="s">
        <v>8319</v>
      </c>
      <c r="R2382" s="8" t="s">
        <v>8320</v>
      </c>
      <c r="S2382" s="12">
        <f t="shared" si="150"/>
        <v>42248.543310185181</v>
      </c>
      <c r="T2382" s="12">
        <f t="shared" si="151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8" t="s">
        <v>8319</v>
      </c>
      <c r="R2383" s="8" t="s">
        <v>8320</v>
      </c>
      <c r="S2383" s="12">
        <f t="shared" si="150"/>
        <v>42074.685740740737</v>
      </c>
      <c r="T2383" s="12">
        <f t="shared" si="151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8" t="s">
        <v>8319</v>
      </c>
      <c r="R2384" s="8" t="s">
        <v>8320</v>
      </c>
      <c r="S2384" s="12">
        <f t="shared" si="150"/>
        <v>42194.937534722223</v>
      </c>
      <c r="T2384" s="12">
        <f t="shared" si="151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8" t="s">
        <v>8319</v>
      </c>
      <c r="R2385" s="8" t="s">
        <v>8320</v>
      </c>
      <c r="S2385" s="12">
        <f t="shared" si="150"/>
        <v>42026.806793981479</v>
      </c>
      <c r="T2385" s="12">
        <f t="shared" si="151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8" t="s">
        <v>8319</v>
      </c>
      <c r="R2386" s="8" t="s">
        <v>8320</v>
      </c>
      <c r="S2386" s="12">
        <f t="shared" si="150"/>
        <v>41926.817627314813</v>
      </c>
      <c r="T2386" s="12">
        <f t="shared" si="151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8" t="s">
        <v>8319</v>
      </c>
      <c r="R2387" s="8" t="s">
        <v>8320</v>
      </c>
      <c r="S2387" s="12">
        <f t="shared" si="150"/>
        <v>42191.45175925926</v>
      </c>
      <c r="T2387" s="12">
        <f t="shared" si="151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8" t="s">
        <v>8319</v>
      </c>
      <c r="R2388" s="8" t="s">
        <v>8320</v>
      </c>
      <c r="S2388" s="12">
        <f t="shared" si="150"/>
        <v>41954.588240740741</v>
      </c>
      <c r="T2388" s="12">
        <f t="shared" si="151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8" t="s">
        <v>8319</v>
      </c>
      <c r="R2389" s="8" t="s">
        <v>8320</v>
      </c>
      <c r="S2389" s="12">
        <f t="shared" si="150"/>
        <v>42528.376620370371</v>
      </c>
      <c r="T2389" s="12">
        <f t="shared" si="151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8" t="s">
        <v>8319</v>
      </c>
      <c r="R2390" s="8" t="s">
        <v>8320</v>
      </c>
      <c r="S2390" s="12">
        <f t="shared" si="150"/>
        <v>41989.603692129633</v>
      </c>
      <c r="T2390" s="12">
        <f t="shared" si="151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8" t="s">
        <v>8319</v>
      </c>
      <c r="R2391" s="8" t="s">
        <v>8320</v>
      </c>
      <c r="S2391" s="12">
        <f t="shared" si="150"/>
        <v>42179.403379629628</v>
      </c>
      <c r="T2391" s="12">
        <f t="shared" si="151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8" t="s">
        <v>8319</v>
      </c>
      <c r="R2392" s="8" t="s">
        <v>8320</v>
      </c>
      <c r="S2392" s="12">
        <f t="shared" si="150"/>
        <v>41968.012314814812</v>
      </c>
      <c r="T2392" s="12">
        <f t="shared" si="151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8" t="s">
        <v>8319</v>
      </c>
      <c r="R2393" s="8" t="s">
        <v>8320</v>
      </c>
      <c r="S2393" s="12">
        <f t="shared" si="150"/>
        <v>42064.544490740736</v>
      </c>
      <c r="T2393" s="12">
        <f t="shared" si="151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8" t="s">
        <v>8319</v>
      </c>
      <c r="R2394" s="8" t="s">
        <v>8320</v>
      </c>
      <c r="S2394" s="12">
        <f t="shared" si="150"/>
        <v>42275.870636574073</v>
      </c>
      <c r="T2394" s="12">
        <f t="shared" si="151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8" t="s">
        <v>8319</v>
      </c>
      <c r="R2395" s="8" t="s">
        <v>8320</v>
      </c>
      <c r="S2395" s="12">
        <f t="shared" si="150"/>
        <v>42194.398344907408</v>
      </c>
      <c r="T2395" s="12">
        <f t="shared" si="151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8" t="s">
        <v>8319</v>
      </c>
      <c r="R2396" s="8" t="s">
        <v>8320</v>
      </c>
      <c r="S2396" s="12">
        <f t="shared" si="150"/>
        <v>42031.112187499995</v>
      </c>
      <c r="T2396" s="12">
        <f t="shared" si="151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8" t="s">
        <v>8319</v>
      </c>
      <c r="R2397" s="8" t="s">
        <v>8320</v>
      </c>
      <c r="S2397" s="12">
        <f t="shared" si="150"/>
        <v>42716.871377314819</v>
      </c>
      <c r="T2397" s="12">
        <f t="shared" si="151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8" t="s">
        <v>8319</v>
      </c>
      <c r="R2398" s="8" t="s">
        <v>8320</v>
      </c>
      <c r="S2398" s="12">
        <f t="shared" si="150"/>
        <v>42262.599050925928</v>
      </c>
      <c r="T2398" s="12">
        <f t="shared" si="151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8" t="s">
        <v>8319</v>
      </c>
      <c r="R2399" s="8" t="s">
        <v>8320</v>
      </c>
      <c r="S2399" s="12">
        <f t="shared" si="150"/>
        <v>41976.63490740741</v>
      </c>
      <c r="T2399" s="12">
        <f t="shared" si="151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8" t="s">
        <v>8319</v>
      </c>
      <c r="R2400" s="8" t="s">
        <v>8320</v>
      </c>
      <c r="S2400" s="12">
        <f t="shared" si="150"/>
        <v>42157.666481481487</v>
      </c>
      <c r="T2400" s="12">
        <f t="shared" si="151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8" t="s">
        <v>8319</v>
      </c>
      <c r="R2401" s="8" t="s">
        <v>8320</v>
      </c>
      <c r="S2401" s="12">
        <f t="shared" si="150"/>
        <v>41956.603078703702</v>
      </c>
      <c r="T2401" s="12">
        <f t="shared" si="151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8" t="s">
        <v>8319</v>
      </c>
      <c r="R2402" s="8" t="s">
        <v>8320</v>
      </c>
      <c r="S2402" s="12">
        <f t="shared" si="150"/>
        <v>42444.018101851849</v>
      </c>
      <c r="T2402" s="12">
        <f t="shared" si="151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8" t="s">
        <v>8336</v>
      </c>
      <c r="R2403" s="8" t="s">
        <v>8337</v>
      </c>
      <c r="S2403" s="12">
        <f t="shared" si="150"/>
        <v>42374.572870370372</v>
      </c>
      <c r="T2403" s="12">
        <f t="shared" si="151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ref="O2404:O2467" si="152">E2404/D2404</f>
        <v>4.3333333333333331E-3</v>
      </c>
      <c r="P2404" s="6">
        <f t="shared" si="149"/>
        <v>52</v>
      </c>
      <c r="Q2404" s="8" t="s">
        <v>8336</v>
      </c>
      <c r="R2404" s="8" t="s">
        <v>8337</v>
      </c>
      <c r="S2404" s="12">
        <f t="shared" si="150"/>
        <v>42107.429756944446</v>
      </c>
      <c r="T2404" s="12">
        <f t="shared" si="151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2"/>
        <v>0.16833333333333333</v>
      </c>
      <c r="P2405" s="6">
        <f t="shared" si="149"/>
        <v>16.833333333333332</v>
      </c>
      <c r="Q2405" s="8" t="s">
        <v>8336</v>
      </c>
      <c r="R2405" s="8" t="s">
        <v>8337</v>
      </c>
      <c r="S2405" s="12">
        <f t="shared" si="150"/>
        <v>42399.632615740738</v>
      </c>
      <c r="T2405" s="12">
        <f t="shared" si="151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2"/>
        <v>0</v>
      </c>
      <c r="P2406" s="6" t="e">
        <f t="shared" si="149"/>
        <v>#DIV/0!</v>
      </c>
      <c r="Q2406" s="8" t="s">
        <v>8336</v>
      </c>
      <c r="R2406" s="8" t="s">
        <v>8337</v>
      </c>
      <c r="S2406" s="12">
        <f t="shared" si="150"/>
        <v>42341.78943287037</v>
      </c>
      <c r="T2406" s="12">
        <f t="shared" si="151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2"/>
        <v>0.22520000000000001</v>
      </c>
      <c r="P2407" s="6">
        <f t="shared" si="149"/>
        <v>56.3</v>
      </c>
      <c r="Q2407" s="8" t="s">
        <v>8336</v>
      </c>
      <c r="R2407" s="8" t="s">
        <v>8337</v>
      </c>
      <c r="S2407" s="12">
        <f t="shared" si="150"/>
        <v>42595.335358796292</v>
      </c>
      <c r="T2407" s="12">
        <f t="shared" si="151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2"/>
        <v>0.41384615384615386</v>
      </c>
      <c r="P2408" s="6">
        <f t="shared" si="149"/>
        <v>84.0625</v>
      </c>
      <c r="Q2408" s="8" t="s">
        <v>8336</v>
      </c>
      <c r="R2408" s="8" t="s">
        <v>8337</v>
      </c>
      <c r="S2408" s="12">
        <f t="shared" si="150"/>
        <v>41982.860995370371</v>
      </c>
      <c r="T2408" s="12">
        <f t="shared" si="151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2"/>
        <v>0.25259090909090909</v>
      </c>
      <c r="P2409" s="6">
        <f t="shared" si="149"/>
        <v>168.39393939393941</v>
      </c>
      <c r="Q2409" s="8" t="s">
        <v>8336</v>
      </c>
      <c r="R2409" s="8" t="s">
        <v>8337</v>
      </c>
      <c r="S2409" s="12">
        <f t="shared" si="150"/>
        <v>42082.325555555552</v>
      </c>
      <c r="T2409" s="12">
        <f t="shared" si="151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2"/>
        <v>2E-3</v>
      </c>
      <c r="P2410" s="6">
        <f t="shared" si="149"/>
        <v>15</v>
      </c>
      <c r="Q2410" s="8" t="s">
        <v>8336</v>
      </c>
      <c r="R2410" s="8" t="s">
        <v>8337</v>
      </c>
      <c r="S2410" s="12">
        <f t="shared" si="150"/>
        <v>41918.890706018516</v>
      </c>
      <c r="T2410" s="12">
        <f t="shared" si="151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2"/>
        <v>1.84E-2</v>
      </c>
      <c r="P2411" s="6">
        <f t="shared" si="149"/>
        <v>76.666666666666671</v>
      </c>
      <c r="Q2411" s="8" t="s">
        <v>8336</v>
      </c>
      <c r="R2411" s="8" t="s">
        <v>8337</v>
      </c>
      <c r="S2411" s="12">
        <f t="shared" si="150"/>
        <v>42204.625868055555</v>
      </c>
      <c r="T2411" s="12">
        <f t="shared" si="151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2"/>
        <v>0</v>
      </c>
      <c r="P2412" s="6" t="e">
        <f t="shared" si="149"/>
        <v>#DIV/0!</v>
      </c>
      <c r="Q2412" s="8" t="s">
        <v>8336</v>
      </c>
      <c r="R2412" s="8" t="s">
        <v>8337</v>
      </c>
      <c r="S2412" s="12">
        <f t="shared" si="150"/>
        <v>42224.158275462964</v>
      </c>
      <c r="T2412" s="12">
        <f t="shared" si="151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2"/>
        <v>6.0400000000000002E-3</v>
      </c>
      <c r="P2413" s="6">
        <f t="shared" si="149"/>
        <v>50.333333333333336</v>
      </c>
      <c r="Q2413" s="8" t="s">
        <v>8336</v>
      </c>
      <c r="R2413" s="8" t="s">
        <v>8337</v>
      </c>
      <c r="S2413" s="12">
        <f t="shared" si="150"/>
        <v>42211.482430555552</v>
      </c>
      <c r="T2413" s="12">
        <f t="shared" si="151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2"/>
        <v>0</v>
      </c>
      <c r="P2414" s="6" t="e">
        <f t="shared" si="149"/>
        <v>#DIV/0!</v>
      </c>
      <c r="Q2414" s="8" t="s">
        <v>8336</v>
      </c>
      <c r="R2414" s="8" t="s">
        <v>8337</v>
      </c>
      <c r="S2414" s="12">
        <f t="shared" si="150"/>
        <v>42655.486956018518</v>
      </c>
      <c r="T2414" s="12">
        <f t="shared" si="151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2"/>
        <v>8.3333333333333332E-3</v>
      </c>
      <c r="P2415" s="6">
        <f t="shared" si="149"/>
        <v>8.3333333333333339</v>
      </c>
      <c r="Q2415" s="8" t="s">
        <v>8336</v>
      </c>
      <c r="R2415" s="8" t="s">
        <v>8337</v>
      </c>
      <c r="S2415" s="12">
        <f t="shared" si="150"/>
        <v>41759.85974537037</v>
      </c>
      <c r="T2415" s="12">
        <f t="shared" si="151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2"/>
        <v>3.0666666666666665E-2</v>
      </c>
      <c r="P2416" s="6">
        <f t="shared" si="149"/>
        <v>35.384615384615387</v>
      </c>
      <c r="Q2416" s="8" t="s">
        <v>8336</v>
      </c>
      <c r="R2416" s="8" t="s">
        <v>8337</v>
      </c>
      <c r="S2416" s="12">
        <f t="shared" si="150"/>
        <v>42198.445138888885</v>
      </c>
      <c r="T2416" s="12">
        <f t="shared" si="151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2"/>
        <v>5.5833333333333334E-3</v>
      </c>
      <c r="P2417" s="6">
        <f t="shared" si="149"/>
        <v>55.833333333333336</v>
      </c>
      <c r="Q2417" s="8" t="s">
        <v>8336</v>
      </c>
      <c r="R2417" s="8" t="s">
        <v>8337</v>
      </c>
      <c r="S2417" s="12">
        <f t="shared" si="150"/>
        <v>42536.612800925926</v>
      </c>
      <c r="T2417" s="12">
        <f t="shared" si="151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2"/>
        <v>2.5000000000000001E-4</v>
      </c>
      <c r="P2418" s="6">
        <f t="shared" si="149"/>
        <v>5</v>
      </c>
      <c r="Q2418" s="8" t="s">
        <v>8336</v>
      </c>
      <c r="R2418" s="8" t="s">
        <v>8337</v>
      </c>
      <c r="S2418" s="12">
        <f t="shared" si="150"/>
        <v>42019.487766203703</v>
      </c>
      <c r="T2418" s="12">
        <f t="shared" si="151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2"/>
        <v>0</v>
      </c>
      <c r="P2419" s="6" t="e">
        <f t="shared" si="149"/>
        <v>#DIV/0!</v>
      </c>
      <c r="Q2419" s="8" t="s">
        <v>8336</v>
      </c>
      <c r="R2419" s="8" t="s">
        <v>8337</v>
      </c>
      <c r="S2419" s="12">
        <f t="shared" si="150"/>
        <v>41831.634108796294</v>
      </c>
      <c r="T2419" s="12">
        <f t="shared" si="151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2"/>
        <v>2.0000000000000001E-4</v>
      </c>
      <c r="P2420" s="6">
        <f t="shared" si="149"/>
        <v>1</v>
      </c>
      <c r="Q2420" s="8" t="s">
        <v>8336</v>
      </c>
      <c r="R2420" s="8" t="s">
        <v>8337</v>
      </c>
      <c r="S2420" s="12">
        <f t="shared" si="150"/>
        <v>42027.606990740736</v>
      </c>
      <c r="T2420" s="12">
        <f t="shared" si="151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2"/>
        <v>0</v>
      </c>
      <c r="P2421" s="6" t="e">
        <f t="shared" si="149"/>
        <v>#DIV/0!</v>
      </c>
      <c r="Q2421" s="8" t="s">
        <v>8336</v>
      </c>
      <c r="R2421" s="8" t="s">
        <v>8337</v>
      </c>
      <c r="S2421" s="12">
        <f t="shared" si="150"/>
        <v>41993.488298611104</v>
      </c>
      <c r="T2421" s="12">
        <f t="shared" si="151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2"/>
        <v>0.14825133372851215</v>
      </c>
      <c r="P2422" s="6">
        <f t="shared" si="149"/>
        <v>69.472222222222229</v>
      </c>
      <c r="Q2422" s="8" t="s">
        <v>8336</v>
      </c>
      <c r="R2422" s="8" t="s">
        <v>8337</v>
      </c>
      <c r="S2422" s="12">
        <f t="shared" si="150"/>
        <v>41892.778877314813</v>
      </c>
      <c r="T2422" s="12">
        <f t="shared" si="151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2"/>
        <v>1.6666666666666666E-4</v>
      </c>
      <c r="P2423" s="6">
        <f t="shared" si="149"/>
        <v>1</v>
      </c>
      <c r="Q2423" s="8" t="s">
        <v>8336</v>
      </c>
      <c r="R2423" s="8" t="s">
        <v>8337</v>
      </c>
      <c r="S2423" s="12">
        <f t="shared" si="150"/>
        <v>42026.437453703707</v>
      </c>
      <c r="T2423" s="12">
        <f t="shared" si="151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2"/>
        <v>2E-3</v>
      </c>
      <c r="P2424" s="6">
        <f t="shared" si="149"/>
        <v>1</v>
      </c>
      <c r="Q2424" s="8" t="s">
        <v>8336</v>
      </c>
      <c r="R2424" s="8" t="s">
        <v>8337</v>
      </c>
      <c r="S2424" s="12">
        <f t="shared" si="150"/>
        <v>42044.474953703699</v>
      </c>
      <c r="T2424" s="12">
        <f t="shared" si="151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2"/>
        <v>1.3333333333333334E-4</v>
      </c>
      <c r="P2425" s="6">
        <f t="shared" si="149"/>
        <v>8</v>
      </c>
      <c r="Q2425" s="8" t="s">
        <v>8336</v>
      </c>
      <c r="R2425" s="8" t="s">
        <v>8337</v>
      </c>
      <c r="S2425" s="12">
        <f t="shared" si="150"/>
        <v>41974.454745370371</v>
      </c>
      <c r="T2425" s="12">
        <f t="shared" si="151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2"/>
        <v>1.24E-2</v>
      </c>
      <c r="P2426" s="6">
        <f t="shared" si="149"/>
        <v>34.444444444444443</v>
      </c>
      <c r="Q2426" s="8" t="s">
        <v>8336</v>
      </c>
      <c r="R2426" s="8" t="s">
        <v>8337</v>
      </c>
      <c r="S2426" s="12">
        <f t="shared" si="150"/>
        <v>41909.642453703702</v>
      </c>
      <c r="T2426" s="12">
        <f t="shared" si="151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2"/>
        <v>2.8571428571428574E-4</v>
      </c>
      <c r="P2427" s="6">
        <f t="shared" si="149"/>
        <v>1</v>
      </c>
      <c r="Q2427" s="8" t="s">
        <v>8336</v>
      </c>
      <c r="R2427" s="8" t="s">
        <v>8337</v>
      </c>
      <c r="S2427" s="12">
        <f t="shared" si="150"/>
        <v>42502.663761574076</v>
      </c>
      <c r="T2427" s="12">
        <f t="shared" si="151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2"/>
        <v>0</v>
      </c>
      <c r="P2428" s="6" t="e">
        <f t="shared" si="149"/>
        <v>#DIV/0!</v>
      </c>
      <c r="Q2428" s="8" t="s">
        <v>8336</v>
      </c>
      <c r="R2428" s="8" t="s">
        <v>8337</v>
      </c>
      <c r="S2428" s="12">
        <f t="shared" si="150"/>
        <v>42163.920046296291</v>
      </c>
      <c r="T2428" s="12">
        <f t="shared" si="151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2"/>
        <v>2.0000000000000002E-5</v>
      </c>
      <c r="P2429" s="6">
        <f t="shared" si="149"/>
        <v>1</v>
      </c>
      <c r="Q2429" s="8" t="s">
        <v>8336</v>
      </c>
      <c r="R2429" s="8" t="s">
        <v>8337</v>
      </c>
      <c r="S2429" s="12">
        <f t="shared" si="150"/>
        <v>42412.068668981476</v>
      </c>
      <c r="T2429" s="12">
        <f t="shared" si="151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2"/>
        <v>2.8571428571428571E-5</v>
      </c>
      <c r="P2430" s="6">
        <f t="shared" si="149"/>
        <v>1</v>
      </c>
      <c r="Q2430" s="8" t="s">
        <v>8336</v>
      </c>
      <c r="R2430" s="8" t="s">
        <v>8337</v>
      </c>
      <c r="S2430" s="12">
        <f t="shared" si="150"/>
        <v>42045.534155092595</v>
      </c>
      <c r="T2430" s="12">
        <f t="shared" si="151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2"/>
        <v>1.4321428571428572E-2</v>
      </c>
      <c r="P2431" s="6">
        <f t="shared" si="149"/>
        <v>501.25</v>
      </c>
      <c r="Q2431" s="8" t="s">
        <v>8336</v>
      </c>
      <c r="R2431" s="8" t="s">
        <v>8337</v>
      </c>
      <c r="S2431" s="12">
        <f t="shared" si="150"/>
        <v>42734.629236111112</v>
      </c>
      <c r="T2431" s="12">
        <f t="shared" si="151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2"/>
        <v>7.0000000000000001E-3</v>
      </c>
      <c r="P2432" s="6">
        <f t="shared" si="149"/>
        <v>10.5</v>
      </c>
      <c r="Q2432" s="8" t="s">
        <v>8336</v>
      </c>
      <c r="R2432" s="8" t="s">
        <v>8337</v>
      </c>
      <c r="S2432" s="12">
        <f t="shared" si="150"/>
        <v>42381.880833333329</v>
      </c>
      <c r="T2432" s="12">
        <f t="shared" si="151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2"/>
        <v>2.0000000000000002E-5</v>
      </c>
      <c r="P2433" s="6">
        <f t="shared" si="149"/>
        <v>1</v>
      </c>
      <c r="Q2433" s="8" t="s">
        <v>8336</v>
      </c>
      <c r="R2433" s="8" t="s">
        <v>8337</v>
      </c>
      <c r="S2433" s="12">
        <f t="shared" si="150"/>
        <v>42488.849687499998</v>
      </c>
      <c r="T2433" s="12">
        <f t="shared" si="151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2"/>
        <v>1.4285714285714287E-4</v>
      </c>
      <c r="P2434" s="6">
        <f t="shared" si="149"/>
        <v>1</v>
      </c>
      <c r="Q2434" s="8" t="s">
        <v>8336</v>
      </c>
      <c r="R2434" s="8" t="s">
        <v>8337</v>
      </c>
      <c r="S2434" s="12">
        <f t="shared" si="150"/>
        <v>42040.968715277777</v>
      </c>
      <c r="T2434" s="12">
        <f t="shared" si="151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ref="P2435:P2498" si="153">E2435/L2435</f>
        <v>#DIV/0!</v>
      </c>
      <c r="Q2435" s="8" t="s">
        <v>8336</v>
      </c>
      <c r="R2435" s="8" t="s">
        <v>8337</v>
      </c>
      <c r="S2435" s="12">
        <f t="shared" ref="S2435:S2498" si="154">(((J2435/60)/60)/24)+DATE(1970,1,1)+(-6/24)</f>
        <v>42397.64980324074</v>
      </c>
      <c r="T2435" s="12">
        <f t="shared" ref="T2435:T2498" si="155">(((I2435/60)/60)/24)+DATE(1970,1,1)+(-6/24)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8" t="s">
        <v>8336</v>
      </c>
      <c r="R2436" s="8" t="s">
        <v>8337</v>
      </c>
      <c r="S2436" s="12">
        <f t="shared" si="154"/>
        <v>42179.93604166666</v>
      </c>
      <c r="T2436" s="12">
        <f t="shared" si="155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8" t="s">
        <v>8336</v>
      </c>
      <c r="R2437" s="8" t="s">
        <v>8337</v>
      </c>
      <c r="S2437" s="12">
        <f t="shared" si="154"/>
        <v>42252.027615740735</v>
      </c>
      <c r="T2437" s="12">
        <f t="shared" si="155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8" t="s">
        <v>8336</v>
      </c>
      <c r="R2438" s="8" t="s">
        <v>8337</v>
      </c>
      <c r="S2438" s="12">
        <f t="shared" si="154"/>
        <v>42338.365393518514</v>
      </c>
      <c r="T2438" s="12">
        <f t="shared" si="155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8" t="s">
        <v>8336</v>
      </c>
      <c r="R2439" s="8" t="s">
        <v>8337</v>
      </c>
      <c r="S2439" s="12">
        <f t="shared" si="154"/>
        <v>42031.715138888889</v>
      </c>
      <c r="T2439" s="12">
        <f t="shared" si="155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8" t="s">
        <v>8336</v>
      </c>
      <c r="R2440" s="8" t="s">
        <v>8337</v>
      </c>
      <c r="S2440" s="12">
        <f t="shared" si="154"/>
        <v>42285.66506944444</v>
      </c>
      <c r="T2440" s="12">
        <f t="shared" si="155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8" t="s">
        <v>8336</v>
      </c>
      <c r="R2441" s="8" t="s">
        <v>8337</v>
      </c>
      <c r="S2441" s="12">
        <f t="shared" si="154"/>
        <v>42265.568622685183</v>
      </c>
      <c r="T2441" s="12">
        <f t="shared" si="155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8" t="s">
        <v>8336</v>
      </c>
      <c r="R2442" s="8" t="s">
        <v>8337</v>
      </c>
      <c r="S2442" s="12">
        <f t="shared" si="154"/>
        <v>42383.649456018517</v>
      </c>
      <c r="T2442" s="12">
        <f t="shared" si="155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8" t="s">
        <v>8336</v>
      </c>
      <c r="R2443" s="8" t="s">
        <v>8352</v>
      </c>
      <c r="S2443" s="12">
        <f t="shared" si="154"/>
        <v>42186.875625000001</v>
      </c>
      <c r="T2443" s="12">
        <f t="shared" si="155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8" t="s">
        <v>8336</v>
      </c>
      <c r="R2444" s="8" t="s">
        <v>8352</v>
      </c>
      <c r="S2444" s="12">
        <f t="shared" si="154"/>
        <v>42052.416990740734</v>
      </c>
      <c r="T2444" s="12">
        <f t="shared" si="155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8" t="s">
        <v>8336</v>
      </c>
      <c r="R2445" s="8" t="s">
        <v>8352</v>
      </c>
      <c r="S2445" s="12">
        <f t="shared" si="154"/>
        <v>41836.375254629631</v>
      </c>
      <c r="T2445" s="12">
        <f t="shared" si="155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8" t="s">
        <v>8336</v>
      </c>
      <c r="R2446" s="8" t="s">
        <v>8352</v>
      </c>
      <c r="S2446" s="12">
        <f t="shared" si="154"/>
        <v>42485.504525462966</v>
      </c>
      <c r="T2446" s="12">
        <f t="shared" si="155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8" t="s">
        <v>8336</v>
      </c>
      <c r="R2447" s="8" t="s">
        <v>8352</v>
      </c>
      <c r="S2447" s="12">
        <f t="shared" si="154"/>
        <v>42242.940057870372</v>
      </c>
      <c r="T2447" s="12">
        <f t="shared" si="155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8" t="s">
        <v>8336</v>
      </c>
      <c r="R2448" s="8" t="s">
        <v>8352</v>
      </c>
      <c r="S2448" s="12">
        <f t="shared" si="154"/>
        <v>42670.352673611109</v>
      </c>
      <c r="T2448" s="12">
        <f t="shared" si="155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8" t="s">
        <v>8336</v>
      </c>
      <c r="R2449" s="8" t="s">
        <v>8352</v>
      </c>
      <c r="S2449" s="12">
        <f t="shared" si="154"/>
        <v>42654.219826388886</v>
      </c>
      <c r="T2449" s="12">
        <f t="shared" si="155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8" t="s">
        <v>8336</v>
      </c>
      <c r="R2450" s="8" t="s">
        <v>8352</v>
      </c>
      <c r="S2450" s="12">
        <f t="shared" si="154"/>
        <v>42607.066122685181</v>
      </c>
      <c r="T2450" s="12">
        <f t="shared" si="155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8" t="s">
        <v>8336</v>
      </c>
      <c r="R2451" s="8" t="s">
        <v>8352</v>
      </c>
      <c r="S2451" s="12">
        <f t="shared" si="154"/>
        <v>41942.892534722225</v>
      </c>
      <c r="T2451" s="12">
        <f t="shared" si="155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8" t="s">
        <v>8336</v>
      </c>
      <c r="R2452" s="8" t="s">
        <v>8352</v>
      </c>
      <c r="S2452" s="12">
        <f t="shared" si="154"/>
        <v>41901.82240740741</v>
      </c>
      <c r="T2452" s="12">
        <f t="shared" si="155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8" t="s">
        <v>8336</v>
      </c>
      <c r="R2453" s="8" t="s">
        <v>8352</v>
      </c>
      <c r="S2453" s="12">
        <f t="shared" si="154"/>
        <v>42779.658449074079</v>
      </c>
      <c r="T2453" s="12">
        <f t="shared" si="155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8" t="s">
        <v>8336</v>
      </c>
      <c r="R2454" s="8" t="s">
        <v>8352</v>
      </c>
      <c r="S2454" s="12">
        <f t="shared" si="154"/>
        <v>42338.59375</v>
      </c>
      <c r="T2454" s="12">
        <f t="shared" si="155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8" t="s">
        <v>8336</v>
      </c>
      <c r="R2455" s="8" t="s">
        <v>8352</v>
      </c>
      <c r="S2455" s="12">
        <f t="shared" si="154"/>
        <v>42738.442233796297</v>
      </c>
      <c r="T2455" s="12">
        <f t="shared" si="155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8" t="s">
        <v>8336</v>
      </c>
      <c r="R2456" s="8" t="s">
        <v>8352</v>
      </c>
      <c r="S2456" s="12">
        <f t="shared" si="154"/>
        <v>42769.951481481476</v>
      </c>
      <c r="T2456" s="12">
        <f t="shared" si="155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8" t="s">
        <v>8336</v>
      </c>
      <c r="R2457" s="8" t="s">
        <v>8352</v>
      </c>
      <c r="S2457" s="12">
        <f t="shared" si="154"/>
        <v>42452.531828703708</v>
      </c>
      <c r="T2457" s="12">
        <f t="shared" si="155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8" t="s">
        <v>8336</v>
      </c>
      <c r="R2458" s="8" t="s">
        <v>8352</v>
      </c>
      <c r="S2458" s="12">
        <f t="shared" si="154"/>
        <v>42761.711099537039</v>
      </c>
      <c r="T2458" s="12">
        <f t="shared" si="155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8" t="s">
        <v>8336</v>
      </c>
      <c r="R2459" s="8" t="s">
        <v>8352</v>
      </c>
      <c r="S2459" s="12">
        <f t="shared" si="154"/>
        <v>42423.352500000001</v>
      </c>
      <c r="T2459" s="12">
        <f t="shared" si="155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8" t="s">
        <v>8336</v>
      </c>
      <c r="R2460" s="8" t="s">
        <v>8352</v>
      </c>
      <c r="S2460" s="12">
        <f t="shared" si="154"/>
        <v>42495.621736111112</v>
      </c>
      <c r="T2460" s="12">
        <f t="shared" si="155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8" t="s">
        <v>8336</v>
      </c>
      <c r="R2461" s="8" t="s">
        <v>8352</v>
      </c>
      <c r="S2461" s="12">
        <f t="shared" si="154"/>
        <v>42407.387557870374</v>
      </c>
      <c r="T2461" s="12">
        <f t="shared" si="155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8" t="s">
        <v>8336</v>
      </c>
      <c r="R2462" s="8" t="s">
        <v>8352</v>
      </c>
      <c r="S2462" s="12">
        <f t="shared" si="154"/>
        <v>42703.937118055561</v>
      </c>
      <c r="T2462" s="12">
        <f t="shared" si="155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8" t="s">
        <v>8325</v>
      </c>
      <c r="R2463" s="8" t="s">
        <v>8329</v>
      </c>
      <c r="S2463" s="12">
        <f t="shared" si="154"/>
        <v>40783.762696759259</v>
      </c>
      <c r="T2463" s="12">
        <f t="shared" si="155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8" t="s">
        <v>8325</v>
      </c>
      <c r="R2464" s="8" t="s">
        <v>8329</v>
      </c>
      <c r="S2464" s="12">
        <f t="shared" si="154"/>
        <v>41088.936296296299</v>
      </c>
      <c r="T2464" s="12">
        <f t="shared" si="155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8" t="s">
        <v>8325</v>
      </c>
      <c r="R2465" s="8" t="s">
        <v>8329</v>
      </c>
      <c r="S2465" s="12">
        <f t="shared" si="154"/>
        <v>41340.861400462964</v>
      </c>
      <c r="T2465" s="12">
        <f t="shared" si="155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8" t="s">
        <v>8325</v>
      </c>
      <c r="R2466" s="8" t="s">
        <v>8329</v>
      </c>
      <c r="S2466" s="12">
        <f t="shared" si="154"/>
        <v>42248.65042824074</v>
      </c>
      <c r="T2466" s="12">
        <f t="shared" si="155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8" t="s">
        <v>8325</v>
      </c>
      <c r="R2467" s="8" t="s">
        <v>8329</v>
      </c>
      <c r="S2467" s="12">
        <f t="shared" si="154"/>
        <v>41145.469305555554</v>
      </c>
      <c r="T2467" s="12">
        <f t="shared" si="155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ref="O2468:O2531" si="156">E2468/D2468</f>
        <v>1</v>
      </c>
      <c r="P2468" s="6">
        <f t="shared" si="153"/>
        <v>48.07692307692308</v>
      </c>
      <c r="Q2468" s="8" t="s">
        <v>8325</v>
      </c>
      <c r="R2468" s="8" t="s">
        <v>8329</v>
      </c>
      <c r="S2468" s="12">
        <f t="shared" si="154"/>
        <v>41372.852465277778</v>
      </c>
      <c r="T2468" s="12">
        <f t="shared" si="155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6"/>
        <v>1.1850000000000001</v>
      </c>
      <c r="P2469" s="6">
        <f t="shared" si="153"/>
        <v>27.558139534883722</v>
      </c>
      <c r="Q2469" s="8" t="s">
        <v>8325</v>
      </c>
      <c r="R2469" s="8" t="s">
        <v>8329</v>
      </c>
      <c r="S2469" s="12">
        <f t="shared" si="154"/>
        <v>41025.624201388891</v>
      </c>
      <c r="T2469" s="12">
        <f t="shared" si="155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6"/>
        <v>1.0721700000000001</v>
      </c>
      <c r="P2470" s="6">
        <f t="shared" si="153"/>
        <v>36.97137931034483</v>
      </c>
      <c r="Q2470" s="8" t="s">
        <v>8325</v>
      </c>
      <c r="R2470" s="8" t="s">
        <v>8329</v>
      </c>
      <c r="S2470" s="12">
        <f t="shared" si="154"/>
        <v>41173.904178240737</v>
      </c>
      <c r="T2470" s="12">
        <f t="shared" si="155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6"/>
        <v>1.1366666666666667</v>
      </c>
      <c r="P2471" s="6">
        <f t="shared" si="153"/>
        <v>29.021276595744681</v>
      </c>
      <c r="Q2471" s="8" t="s">
        <v>8325</v>
      </c>
      <c r="R2471" s="8" t="s">
        <v>8329</v>
      </c>
      <c r="S2471" s="12">
        <f t="shared" si="154"/>
        <v>40557.179733796293</v>
      </c>
      <c r="T2471" s="12">
        <f t="shared" si="155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6"/>
        <v>1.0316400000000001</v>
      </c>
      <c r="P2472" s="6">
        <f t="shared" si="153"/>
        <v>28.65666666666667</v>
      </c>
      <c r="Q2472" s="8" t="s">
        <v>8325</v>
      </c>
      <c r="R2472" s="8" t="s">
        <v>8329</v>
      </c>
      <c r="S2472" s="12">
        <f t="shared" si="154"/>
        <v>41022.82471064815</v>
      </c>
      <c r="T2472" s="12">
        <f t="shared" si="155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6"/>
        <v>1.28</v>
      </c>
      <c r="P2473" s="6">
        <f t="shared" si="153"/>
        <v>37.647058823529413</v>
      </c>
      <c r="Q2473" s="8" t="s">
        <v>8325</v>
      </c>
      <c r="R2473" s="8" t="s">
        <v>8329</v>
      </c>
      <c r="S2473" s="12">
        <f t="shared" si="154"/>
        <v>40893.742962962962</v>
      </c>
      <c r="T2473" s="12">
        <f t="shared" si="155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6"/>
        <v>1.3576026666666667</v>
      </c>
      <c r="P2474" s="6">
        <f t="shared" si="153"/>
        <v>97.904038461538462</v>
      </c>
      <c r="Q2474" s="8" t="s">
        <v>8325</v>
      </c>
      <c r="R2474" s="8" t="s">
        <v>8329</v>
      </c>
      <c r="S2474" s="12">
        <f t="shared" si="154"/>
        <v>40353.86550925926</v>
      </c>
      <c r="T2474" s="12">
        <f t="shared" si="155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6"/>
        <v>1</v>
      </c>
      <c r="P2475" s="6">
        <f t="shared" si="153"/>
        <v>42.553191489361701</v>
      </c>
      <c r="Q2475" s="8" t="s">
        <v>8325</v>
      </c>
      <c r="R2475" s="8" t="s">
        <v>8329</v>
      </c>
      <c r="S2475" s="12">
        <f t="shared" si="154"/>
        <v>41193.498483796298</v>
      </c>
      <c r="T2475" s="12">
        <f t="shared" si="155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6"/>
        <v>1.0000360000000001</v>
      </c>
      <c r="P2476" s="6">
        <f t="shared" si="153"/>
        <v>131.58368421052631</v>
      </c>
      <c r="Q2476" s="8" t="s">
        <v>8325</v>
      </c>
      <c r="R2476" s="8" t="s">
        <v>8329</v>
      </c>
      <c r="S2476" s="12">
        <f t="shared" si="154"/>
        <v>40416.761296296296</v>
      </c>
      <c r="T2476" s="12">
        <f t="shared" si="155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6"/>
        <v>1.0471999999999999</v>
      </c>
      <c r="P2477" s="6">
        <f t="shared" si="153"/>
        <v>32.320987654320987</v>
      </c>
      <c r="Q2477" s="8" t="s">
        <v>8325</v>
      </c>
      <c r="R2477" s="8" t="s">
        <v>8329</v>
      </c>
      <c r="S2477" s="12">
        <f t="shared" si="154"/>
        <v>40310.037673611114</v>
      </c>
      <c r="T2477" s="12">
        <f t="shared" si="155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6"/>
        <v>1.050225</v>
      </c>
      <c r="P2478" s="6">
        <f t="shared" si="153"/>
        <v>61.103999999999999</v>
      </c>
      <c r="Q2478" s="8" t="s">
        <v>8325</v>
      </c>
      <c r="R2478" s="8" t="s">
        <v>8329</v>
      </c>
      <c r="S2478" s="12">
        <f t="shared" si="154"/>
        <v>41913.078356481477</v>
      </c>
      <c r="T2478" s="12">
        <f t="shared" si="155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6"/>
        <v>1.7133333333333334</v>
      </c>
      <c r="P2479" s="6">
        <f t="shared" si="153"/>
        <v>31.341463414634145</v>
      </c>
      <c r="Q2479" s="8" t="s">
        <v>8325</v>
      </c>
      <c r="R2479" s="8" t="s">
        <v>8329</v>
      </c>
      <c r="S2479" s="12">
        <f t="shared" si="154"/>
        <v>41088.441493055558</v>
      </c>
      <c r="T2479" s="12">
        <f t="shared" si="155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6"/>
        <v>1.2749999999999999</v>
      </c>
      <c r="P2480" s="6">
        <f t="shared" si="153"/>
        <v>129.1139240506329</v>
      </c>
      <c r="Q2480" s="8" t="s">
        <v>8325</v>
      </c>
      <c r="R2480" s="8" t="s">
        <v>8329</v>
      </c>
      <c r="S2480" s="12">
        <f t="shared" si="154"/>
        <v>41257.700381944444</v>
      </c>
      <c r="T2480" s="12">
        <f t="shared" si="155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6"/>
        <v>1.3344333333333334</v>
      </c>
      <c r="P2481" s="6">
        <f t="shared" si="153"/>
        <v>25.020624999999999</v>
      </c>
      <c r="Q2481" s="8" t="s">
        <v>8325</v>
      </c>
      <c r="R2481" s="8" t="s">
        <v>8329</v>
      </c>
      <c r="S2481" s="12">
        <f t="shared" si="154"/>
        <v>41107.476782407408</v>
      </c>
      <c r="T2481" s="12">
        <f t="shared" si="155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6"/>
        <v>1</v>
      </c>
      <c r="P2482" s="6">
        <f t="shared" si="153"/>
        <v>250</v>
      </c>
      <c r="Q2482" s="8" t="s">
        <v>8325</v>
      </c>
      <c r="R2482" s="8" t="s">
        <v>8329</v>
      </c>
      <c r="S2482" s="12">
        <f t="shared" si="154"/>
        <v>42227.686157407406</v>
      </c>
      <c r="T2482" s="12">
        <f t="shared" si="155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6"/>
        <v>1.1291099999999998</v>
      </c>
      <c r="P2483" s="6">
        <f t="shared" si="153"/>
        <v>47.541473684210523</v>
      </c>
      <c r="Q2483" s="8" t="s">
        <v>8325</v>
      </c>
      <c r="R2483" s="8" t="s">
        <v>8329</v>
      </c>
      <c r="S2483" s="12">
        <f t="shared" si="154"/>
        <v>40999.395925925928</v>
      </c>
      <c r="T2483" s="12">
        <f t="shared" si="155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6"/>
        <v>1.0009999999999999</v>
      </c>
      <c r="P2484" s="6">
        <f t="shared" si="153"/>
        <v>40.04</v>
      </c>
      <c r="Q2484" s="8" t="s">
        <v>8325</v>
      </c>
      <c r="R2484" s="8" t="s">
        <v>8329</v>
      </c>
      <c r="S2484" s="12">
        <f t="shared" si="154"/>
        <v>40711.532210648147</v>
      </c>
      <c r="T2484" s="12">
        <f t="shared" si="155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6"/>
        <v>1.1372727272727272</v>
      </c>
      <c r="P2485" s="6">
        <f t="shared" si="153"/>
        <v>65.84210526315789</v>
      </c>
      <c r="Q2485" s="8" t="s">
        <v>8325</v>
      </c>
      <c r="R2485" s="8" t="s">
        <v>8329</v>
      </c>
      <c r="S2485" s="12">
        <f t="shared" si="154"/>
        <v>40970.500034722223</v>
      </c>
      <c r="T2485" s="12">
        <f t="shared" si="155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6"/>
        <v>1.1931742857142855</v>
      </c>
      <c r="P2486" s="6">
        <f t="shared" si="153"/>
        <v>46.401222222222216</v>
      </c>
      <c r="Q2486" s="8" t="s">
        <v>8325</v>
      </c>
      <c r="R2486" s="8" t="s">
        <v>8329</v>
      </c>
      <c r="S2486" s="12">
        <f t="shared" si="154"/>
        <v>40771.666701388887</v>
      </c>
      <c r="T2486" s="12">
        <f t="shared" si="155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6"/>
        <v>1.0325</v>
      </c>
      <c r="P2487" s="6">
        <f t="shared" si="153"/>
        <v>50.365853658536587</v>
      </c>
      <c r="Q2487" s="8" t="s">
        <v>8325</v>
      </c>
      <c r="R2487" s="8" t="s">
        <v>8329</v>
      </c>
      <c r="S2487" s="12">
        <f t="shared" si="154"/>
        <v>40793.748599537037</v>
      </c>
      <c r="T2487" s="12">
        <f t="shared" si="155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6"/>
        <v>2.6566666666666667</v>
      </c>
      <c r="P2488" s="6">
        <f t="shared" si="153"/>
        <v>26.566666666666666</v>
      </c>
      <c r="Q2488" s="8" t="s">
        <v>8325</v>
      </c>
      <c r="R2488" s="8" t="s">
        <v>8329</v>
      </c>
      <c r="S2488" s="12">
        <f t="shared" si="154"/>
        <v>40991.458055555559</v>
      </c>
      <c r="T2488" s="12">
        <f t="shared" si="155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6"/>
        <v>1.0005066666666667</v>
      </c>
      <c r="P2489" s="6">
        <f t="shared" si="153"/>
        <v>39.493684210526318</v>
      </c>
      <c r="Q2489" s="8" t="s">
        <v>8325</v>
      </c>
      <c r="R2489" s="8" t="s">
        <v>8329</v>
      </c>
      <c r="S2489" s="12">
        <f t="shared" si="154"/>
        <v>41025.833298611113</v>
      </c>
      <c r="T2489" s="12">
        <f t="shared" si="155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6"/>
        <v>1.0669999999999999</v>
      </c>
      <c r="P2490" s="6">
        <f t="shared" si="153"/>
        <v>49.246153846153845</v>
      </c>
      <c r="Q2490" s="8" t="s">
        <v>8325</v>
      </c>
      <c r="R2490" s="8" t="s">
        <v>8329</v>
      </c>
      <c r="S2490" s="12">
        <f t="shared" si="154"/>
        <v>40833.383194444446</v>
      </c>
      <c r="T2490" s="12">
        <f t="shared" si="155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6"/>
        <v>1.3367142857142857</v>
      </c>
      <c r="P2491" s="6">
        <f t="shared" si="153"/>
        <v>62.38</v>
      </c>
      <c r="Q2491" s="8" t="s">
        <v>8325</v>
      </c>
      <c r="R2491" s="8" t="s">
        <v>8329</v>
      </c>
      <c r="S2491" s="12">
        <f t="shared" si="154"/>
        <v>41373.440266203703</v>
      </c>
      <c r="T2491" s="12">
        <f t="shared" si="155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6"/>
        <v>1.214</v>
      </c>
      <c r="P2492" s="6">
        <f t="shared" si="153"/>
        <v>37.9375</v>
      </c>
      <c r="Q2492" s="8" t="s">
        <v>8325</v>
      </c>
      <c r="R2492" s="8" t="s">
        <v>8329</v>
      </c>
      <c r="S2492" s="12">
        <f t="shared" si="154"/>
        <v>41022.977731481478</v>
      </c>
      <c r="T2492" s="12">
        <f t="shared" si="155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6"/>
        <v>1.032</v>
      </c>
      <c r="P2493" s="6">
        <f t="shared" si="153"/>
        <v>51.6</v>
      </c>
      <c r="Q2493" s="8" t="s">
        <v>8325</v>
      </c>
      <c r="R2493" s="8" t="s">
        <v>8329</v>
      </c>
      <c r="S2493" s="12">
        <f t="shared" si="154"/>
        <v>40542.589282407411</v>
      </c>
      <c r="T2493" s="12">
        <f t="shared" si="155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6"/>
        <v>1.25</v>
      </c>
      <c r="P2494" s="6">
        <f t="shared" si="153"/>
        <v>27.777777777777779</v>
      </c>
      <c r="Q2494" s="8" t="s">
        <v>8325</v>
      </c>
      <c r="R2494" s="8" t="s">
        <v>8329</v>
      </c>
      <c r="S2494" s="12">
        <f t="shared" si="154"/>
        <v>41024.735972222225</v>
      </c>
      <c r="T2494" s="12">
        <f t="shared" si="155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6"/>
        <v>1.2869999999999999</v>
      </c>
      <c r="P2495" s="6">
        <f t="shared" si="153"/>
        <v>99.382239382239376</v>
      </c>
      <c r="Q2495" s="8" t="s">
        <v>8325</v>
      </c>
      <c r="R2495" s="8" t="s">
        <v>8329</v>
      </c>
      <c r="S2495" s="12">
        <f t="shared" si="154"/>
        <v>41347.918287037035</v>
      </c>
      <c r="T2495" s="12">
        <f t="shared" si="155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6"/>
        <v>1.0100533333333332</v>
      </c>
      <c r="P2496" s="6">
        <f t="shared" si="153"/>
        <v>38.848205128205123</v>
      </c>
      <c r="Q2496" s="8" t="s">
        <v>8325</v>
      </c>
      <c r="R2496" s="8" t="s">
        <v>8329</v>
      </c>
      <c r="S2496" s="12">
        <f t="shared" si="154"/>
        <v>41022.395185185182</v>
      </c>
      <c r="T2496" s="12">
        <f t="shared" si="155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6"/>
        <v>1.2753666666666665</v>
      </c>
      <c r="P2497" s="6">
        <f t="shared" si="153"/>
        <v>45.548809523809524</v>
      </c>
      <c r="Q2497" s="8" t="s">
        <v>8325</v>
      </c>
      <c r="R2497" s="8" t="s">
        <v>8329</v>
      </c>
      <c r="S2497" s="12">
        <f t="shared" si="154"/>
        <v>41036.696469907409</v>
      </c>
      <c r="T2497" s="12">
        <f t="shared" si="155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6"/>
        <v>1</v>
      </c>
      <c r="P2498" s="6">
        <f t="shared" si="153"/>
        <v>600</v>
      </c>
      <c r="Q2498" s="8" t="s">
        <v>8325</v>
      </c>
      <c r="R2498" s="8" t="s">
        <v>8329</v>
      </c>
      <c r="S2498" s="12">
        <f t="shared" si="154"/>
        <v>41327.746435185189</v>
      </c>
      <c r="T2498" s="12">
        <f t="shared" si="155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ref="P2499:P2562" si="157">E2499/L2499</f>
        <v>80.551071428571419</v>
      </c>
      <c r="Q2499" s="8" t="s">
        <v>8325</v>
      </c>
      <c r="R2499" s="8" t="s">
        <v>8329</v>
      </c>
      <c r="S2499" s="12">
        <f t="shared" ref="S2499:S2562" si="158">(((J2499/60)/60)/24)+DATE(1970,1,1)+(-6/24)</f>
        <v>40730.628912037035</v>
      </c>
      <c r="T2499" s="12">
        <f t="shared" ref="T2499:T2562" si="159"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8" t="s">
        <v>8325</v>
      </c>
      <c r="R2500" s="8" t="s">
        <v>8329</v>
      </c>
      <c r="S2500" s="12">
        <f t="shared" si="158"/>
        <v>42017.717442129629</v>
      </c>
      <c r="T2500" s="12">
        <f t="shared" si="15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8" t="s">
        <v>8325</v>
      </c>
      <c r="R2501" s="8" t="s">
        <v>8329</v>
      </c>
      <c r="S2501" s="12">
        <f t="shared" si="158"/>
        <v>41226.398576388885</v>
      </c>
      <c r="T2501" s="12">
        <f t="shared" si="15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8" t="s">
        <v>8325</v>
      </c>
      <c r="R2502" s="8" t="s">
        <v>8329</v>
      </c>
      <c r="S2502" s="12">
        <f t="shared" si="158"/>
        <v>41053.522858796299</v>
      </c>
      <c r="T2502" s="12">
        <f t="shared" si="159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8" t="s">
        <v>8336</v>
      </c>
      <c r="R2503" s="8" t="s">
        <v>8353</v>
      </c>
      <c r="S2503" s="12">
        <f t="shared" si="158"/>
        <v>42244.526666666665</v>
      </c>
      <c r="T2503" s="12">
        <f t="shared" si="159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8" t="s">
        <v>8336</v>
      </c>
      <c r="R2504" s="8" t="s">
        <v>8353</v>
      </c>
      <c r="S2504" s="12">
        <f t="shared" si="158"/>
        <v>41858.575439814813</v>
      </c>
      <c r="T2504" s="12">
        <f t="shared" si="15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8" t="s">
        <v>8336</v>
      </c>
      <c r="R2505" s="8" t="s">
        <v>8353</v>
      </c>
      <c r="S2505" s="12">
        <f t="shared" si="158"/>
        <v>42498.649398148147</v>
      </c>
      <c r="T2505" s="12">
        <f t="shared" si="15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8" t="s">
        <v>8336</v>
      </c>
      <c r="R2506" s="8" t="s">
        <v>8353</v>
      </c>
      <c r="S2506" s="12">
        <f t="shared" si="158"/>
        <v>41927.765439814815</v>
      </c>
      <c r="T2506" s="12">
        <f t="shared" si="15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8" t="s">
        <v>8336</v>
      </c>
      <c r="R2507" s="8" t="s">
        <v>8353</v>
      </c>
      <c r="S2507" s="12">
        <f t="shared" si="158"/>
        <v>42046.80574074074</v>
      </c>
      <c r="T2507" s="12">
        <f t="shared" si="15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8" t="s">
        <v>8336</v>
      </c>
      <c r="R2508" s="8" t="s">
        <v>8353</v>
      </c>
      <c r="S2508" s="12">
        <f t="shared" si="158"/>
        <v>42258.047094907408</v>
      </c>
      <c r="T2508" s="12">
        <f t="shared" si="15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8" t="s">
        <v>8336</v>
      </c>
      <c r="R2509" s="8" t="s">
        <v>8353</v>
      </c>
      <c r="S2509" s="12">
        <f t="shared" si="158"/>
        <v>42104.822962962964</v>
      </c>
      <c r="T2509" s="12">
        <f t="shared" si="15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8" t="s">
        <v>8336</v>
      </c>
      <c r="R2510" s="8" t="s">
        <v>8353</v>
      </c>
      <c r="S2510" s="12">
        <f t="shared" si="158"/>
        <v>41835.701782407406</v>
      </c>
      <c r="T2510" s="12">
        <f t="shared" si="15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8" t="s">
        <v>8336</v>
      </c>
      <c r="R2511" s="8" t="s">
        <v>8353</v>
      </c>
      <c r="S2511" s="12">
        <f t="shared" si="158"/>
        <v>42058.559594907405</v>
      </c>
      <c r="T2511" s="12">
        <f t="shared" si="15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8" t="s">
        <v>8336</v>
      </c>
      <c r="R2512" s="8" t="s">
        <v>8353</v>
      </c>
      <c r="S2512" s="12">
        <f t="shared" si="158"/>
        <v>42078.747361111105</v>
      </c>
      <c r="T2512" s="12">
        <f t="shared" si="159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8" t="s">
        <v>8336</v>
      </c>
      <c r="R2513" s="8" t="s">
        <v>8353</v>
      </c>
      <c r="S2513" s="12">
        <f t="shared" si="158"/>
        <v>42371.196909722217</v>
      </c>
      <c r="T2513" s="12">
        <f t="shared" si="15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8" t="s">
        <v>8336</v>
      </c>
      <c r="R2514" s="8" t="s">
        <v>8353</v>
      </c>
      <c r="S2514" s="12">
        <f t="shared" si="158"/>
        <v>41971.626863425925</v>
      </c>
      <c r="T2514" s="12">
        <f t="shared" si="15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8" t="s">
        <v>8336</v>
      </c>
      <c r="R2515" s="8" t="s">
        <v>8353</v>
      </c>
      <c r="S2515" s="12">
        <f t="shared" si="158"/>
        <v>42731.75681712963</v>
      </c>
      <c r="T2515" s="12">
        <f t="shared" si="15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8" t="s">
        <v>8336</v>
      </c>
      <c r="R2516" s="8" t="s">
        <v>8353</v>
      </c>
      <c r="S2516" s="12">
        <f t="shared" si="158"/>
        <v>41854.139780092592</v>
      </c>
      <c r="T2516" s="12">
        <f t="shared" si="15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8" t="s">
        <v>8336</v>
      </c>
      <c r="R2517" s="8" t="s">
        <v>8353</v>
      </c>
      <c r="S2517" s="12">
        <f t="shared" si="158"/>
        <v>42027.589733796296</v>
      </c>
      <c r="T2517" s="12">
        <f t="shared" si="15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8" t="s">
        <v>8336</v>
      </c>
      <c r="R2518" s="8" t="s">
        <v>8353</v>
      </c>
      <c r="S2518" s="12">
        <f t="shared" si="158"/>
        <v>41942.403379629628</v>
      </c>
      <c r="T2518" s="12">
        <f t="shared" si="15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8" t="s">
        <v>8336</v>
      </c>
      <c r="R2519" s="8" t="s">
        <v>8353</v>
      </c>
      <c r="S2519" s="12">
        <f t="shared" si="158"/>
        <v>42052.552430555559</v>
      </c>
      <c r="T2519" s="12">
        <f t="shared" si="15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8" t="s">
        <v>8336</v>
      </c>
      <c r="R2520" s="8" t="s">
        <v>8353</v>
      </c>
      <c r="S2520" s="12">
        <f t="shared" si="158"/>
        <v>41926.430879629632</v>
      </c>
      <c r="T2520" s="12">
        <f t="shared" si="15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8" t="s">
        <v>8336</v>
      </c>
      <c r="R2521" s="8" t="s">
        <v>8353</v>
      </c>
      <c r="S2521" s="12">
        <f t="shared" si="158"/>
        <v>41808.905138888891</v>
      </c>
      <c r="T2521" s="12">
        <f t="shared" si="15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8" t="s">
        <v>8336</v>
      </c>
      <c r="R2522" s="8" t="s">
        <v>8353</v>
      </c>
      <c r="S2522" s="12">
        <f t="shared" si="158"/>
        <v>42612.350520833337</v>
      </c>
      <c r="T2522" s="12">
        <f t="shared" si="159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8" t="s">
        <v>8325</v>
      </c>
      <c r="R2523" s="8" t="s">
        <v>8354</v>
      </c>
      <c r="S2523" s="12">
        <f t="shared" si="158"/>
        <v>42269.717835648145</v>
      </c>
      <c r="T2523" s="12">
        <f t="shared" si="15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8" t="s">
        <v>8325</v>
      </c>
      <c r="R2524" s="8" t="s">
        <v>8354</v>
      </c>
      <c r="S2524" s="12">
        <f t="shared" si="158"/>
        <v>42460.323611111111</v>
      </c>
      <c r="T2524" s="12">
        <f t="shared" si="15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8" t="s">
        <v>8325</v>
      </c>
      <c r="R2525" s="8" t="s">
        <v>8354</v>
      </c>
      <c r="S2525" s="12">
        <f t="shared" si="158"/>
        <v>41930.725601851853</v>
      </c>
      <c r="T2525" s="12">
        <f t="shared" si="159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8" t="s">
        <v>8325</v>
      </c>
      <c r="R2526" s="8" t="s">
        <v>8354</v>
      </c>
      <c r="S2526" s="12">
        <f t="shared" si="158"/>
        <v>41961.557372685187</v>
      </c>
      <c r="T2526" s="12">
        <f t="shared" si="15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8" t="s">
        <v>8325</v>
      </c>
      <c r="R2527" s="8" t="s">
        <v>8354</v>
      </c>
      <c r="S2527" s="12">
        <f t="shared" si="158"/>
        <v>41058.594571759262</v>
      </c>
      <c r="T2527" s="12">
        <f t="shared" si="159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8" t="s">
        <v>8325</v>
      </c>
      <c r="R2528" s="8" t="s">
        <v>8354</v>
      </c>
      <c r="S2528" s="12">
        <f t="shared" si="158"/>
        <v>41952.841134259259</v>
      </c>
      <c r="T2528" s="12">
        <f t="shared" si="15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8" t="s">
        <v>8325</v>
      </c>
      <c r="R2529" s="8" t="s">
        <v>8354</v>
      </c>
      <c r="S2529" s="12">
        <f t="shared" si="158"/>
        <v>41546.50105324074</v>
      </c>
      <c r="T2529" s="12">
        <f t="shared" si="15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8" t="s">
        <v>8325</v>
      </c>
      <c r="R2530" s="8" t="s">
        <v>8354</v>
      </c>
      <c r="S2530" s="12">
        <f t="shared" si="158"/>
        <v>42217.584525462968</v>
      </c>
      <c r="T2530" s="12">
        <f t="shared" si="15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8" t="s">
        <v>8325</v>
      </c>
      <c r="R2531" s="8" t="s">
        <v>8354</v>
      </c>
      <c r="S2531" s="12">
        <f t="shared" si="158"/>
        <v>40947.830729166664</v>
      </c>
      <c r="T2531" s="12">
        <f t="shared" si="15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ref="O2532:O2595" si="160">E2532/D2532</f>
        <v>1</v>
      </c>
      <c r="P2532" s="6">
        <f t="shared" si="157"/>
        <v>135.41666666666666</v>
      </c>
      <c r="Q2532" s="8" t="s">
        <v>8325</v>
      </c>
      <c r="R2532" s="8" t="s">
        <v>8354</v>
      </c>
      <c r="S2532" s="12">
        <f t="shared" si="158"/>
        <v>42081.614641203705</v>
      </c>
      <c r="T2532" s="12">
        <f t="shared" si="15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60"/>
        <v>1.004</v>
      </c>
      <c r="P2533" s="6">
        <f t="shared" si="157"/>
        <v>74.06557377049181</v>
      </c>
      <c r="Q2533" s="8" t="s">
        <v>8325</v>
      </c>
      <c r="R2533" s="8" t="s">
        <v>8354</v>
      </c>
      <c r="S2533" s="12">
        <f t="shared" si="158"/>
        <v>42208.430023148147</v>
      </c>
      <c r="T2533" s="12">
        <f t="shared" si="15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60"/>
        <v>1.26125</v>
      </c>
      <c r="P2534" s="6">
        <f t="shared" si="157"/>
        <v>84.083333333333329</v>
      </c>
      <c r="Q2534" s="8" t="s">
        <v>8325</v>
      </c>
      <c r="R2534" s="8" t="s">
        <v>8354</v>
      </c>
      <c r="S2534" s="12">
        <f t="shared" si="158"/>
        <v>41107.599143518521</v>
      </c>
      <c r="T2534" s="12">
        <f t="shared" si="15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60"/>
        <v>1.1066666666666667</v>
      </c>
      <c r="P2535" s="6">
        <f t="shared" si="157"/>
        <v>61.029411764705884</v>
      </c>
      <c r="Q2535" s="8" t="s">
        <v>8325</v>
      </c>
      <c r="R2535" s="8" t="s">
        <v>8354</v>
      </c>
      <c r="S2535" s="12">
        <f t="shared" si="158"/>
        <v>41304.501284722224</v>
      </c>
      <c r="T2535" s="12">
        <f t="shared" si="15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60"/>
        <v>1.05</v>
      </c>
      <c r="P2536" s="6">
        <f t="shared" si="157"/>
        <v>150</v>
      </c>
      <c r="Q2536" s="8" t="s">
        <v>8325</v>
      </c>
      <c r="R2536" s="8" t="s">
        <v>8354</v>
      </c>
      <c r="S2536" s="12">
        <f t="shared" si="158"/>
        <v>40127.450370370374</v>
      </c>
      <c r="T2536" s="12">
        <f t="shared" si="15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60"/>
        <v>1.03775</v>
      </c>
      <c r="P2537" s="6">
        <f t="shared" si="157"/>
        <v>266.08974358974359</v>
      </c>
      <c r="Q2537" s="8" t="s">
        <v>8325</v>
      </c>
      <c r="R2537" s="8" t="s">
        <v>8354</v>
      </c>
      <c r="S2537" s="12">
        <f t="shared" si="158"/>
        <v>41943.541030092594</v>
      </c>
      <c r="T2537" s="12">
        <f t="shared" si="15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60"/>
        <v>1.1599999999999999</v>
      </c>
      <c r="P2538" s="6">
        <f t="shared" si="157"/>
        <v>7.25</v>
      </c>
      <c r="Q2538" s="8" t="s">
        <v>8325</v>
      </c>
      <c r="R2538" s="8" t="s">
        <v>8354</v>
      </c>
      <c r="S2538" s="12">
        <f t="shared" si="158"/>
        <v>41463.856087962966</v>
      </c>
      <c r="T2538" s="12">
        <f t="shared" si="15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60"/>
        <v>1.1000000000000001</v>
      </c>
      <c r="P2539" s="6">
        <f t="shared" si="157"/>
        <v>100</v>
      </c>
      <c r="Q2539" s="8" t="s">
        <v>8325</v>
      </c>
      <c r="R2539" s="8" t="s">
        <v>8354</v>
      </c>
      <c r="S2539" s="12">
        <f t="shared" si="158"/>
        <v>40696.398784722223</v>
      </c>
      <c r="T2539" s="12">
        <f t="shared" si="15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60"/>
        <v>1.130176111111111</v>
      </c>
      <c r="P2540" s="6">
        <f t="shared" si="157"/>
        <v>109.96308108108107</v>
      </c>
      <c r="Q2540" s="8" t="s">
        <v>8325</v>
      </c>
      <c r="R2540" s="8" t="s">
        <v>8354</v>
      </c>
      <c r="S2540" s="12">
        <f t="shared" si="158"/>
        <v>41298.259965277779</v>
      </c>
      <c r="T2540" s="12">
        <f t="shared" si="15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60"/>
        <v>1.0024999999999999</v>
      </c>
      <c r="P2541" s="6">
        <f t="shared" si="157"/>
        <v>169.91525423728814</v>
      </c>
      <c r="Q2541" s="8" t="s">
        <v>8325</v>
      </c>
      <c r="R2541" s="8" t="s">
        <v>8354</v>
      </c>
      <c r="S2541" s="12">
        <f t="shared" si="158"/>
        <v>41977.652222222227</v>
      </c>
      <c r="T2541" s="12">
        <f t="shared" si="15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60"/>
        <v>1.034</v>
      </c>
      <c r="P2542" s="6">
        <f t="shared" si="157"/>
        <v>95.740740740740748</v>
      </c>
      <c r="Q2542" s="8" t="s">
        <v>8325</v>
      </c>
      <c r="R2542" s="8" t="s">
        <v>8354</v>
      </c>
      <c r="S2542" s="12">
        <f t="shared" si="158"/>
        <v>40785.425011574072</v>
      </c>
      <c r="T2542" s="12">
        <f t="shared" si="15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60"/>
        <v>1.0702857142857143</v>
      </c>
      <c r="P2543" s="6">
        <f t="shared" si="157"/>
        <v>59.460317460317462</v>
      </c>
      <c r="Q2543" s="8" t="s">
        <v>8325</v>
      </c>
      <c r="R2543" s="8" t="s">
        <v>8354</v>
      </c>
      <c r="S2543" s="12">
        <f t="shared" si="158"/>
        <v>41483.199282407404</v>
      </c>
      <c r="T2543" s="12">
        <f t="shared" si="159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60"/>
        <v>1.0357142857142858</v>
      </c>
      <c r="P2544" s="6">
        <f t="shared" si="157"/>
        <v>55.769230769230766</v>
      </c>
      <c r="Q2544" s="8" t="s">
        <v>8325</v>
      </c>
      <c r="R2544" s="8" t="s">
        <v>8354</v>
      </c>
      <c r="S2544" s="12">
        <f t="shared" si="158"/>
        <v>41509.176585648151</v>
      </c>
      <c r="T2544" s="12">
        <f t="shared" si="15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60"/>
        <v>1.5640000000000001</v>
      </c>
      <c r="P2545" s="6">
        <f t="shared" si="157"/>
        <v>30.076923076923077</v>
      </c>
      <c r="Q2545" s="8" t="s">
        <v>8325</v>
      </c>
      <c r="R2545" s="8" t="s">
        <v>8354</v>
      </c>
      <c r="S2545" s="12">
        <f t="shared" si="158"/>
        <v>40513.857615740737</v>
      </c>
      <c r="T2545" s="12">
        <f t="shared" si="15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60"/>
        <v>1.0082</v>
      </c>
      <c r="P2546" s="6">
        <f t="shared" si="157"/>
        <v>88.438596491228068</v>
      </c>
      <c r="Q2546" s="8" t="s">
        <v>8325</v>
      </c>
      <c r="R2546" s="8" t="s">
        <v>8354</v>
      </c>
      <c r="S2546" s="12">
        <f t="shared" si="158"/>
        <v>41068.270474537036</v>
      </c>
      <c r="T2546" s="12">
        <f t="shared" si="15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60"/>
        <v>1.9530000000000001</v>
      </c>
      <c r="P2547" s="6">
        <f t="shared" si="157"/>
        <v>64.032786885245898</v>
      </c>
      <c r="Q2547" s="8" t="s">
        <v>8325</v>
      </c>
      <c r="R2547" s="8" t="s">
        <v>8354</v>
      </c>
      <c r="S2547" s="12">
        <f t="shared" si="158"/>
        <v>42026.88817129629</v>
      </c>
      <c r="T2547" s="12">
        <f t="shared" si="15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60"/>
        <v>1.1171428571428572</v>
      </c>
      <c r="P2548" s="6">
        <f t="shared" si="157"/>
        <v>60.153846153846153</v>
      </c>
      <c r="Q2548" s="8" t="s">
        <v>8325</v>
      </c>
      <c r="R2548" s="8" t="s">
        <v>8354</v>
      </c>
      <c r="S2548" s="12">
        <f t="shared" si="158"/>
        <v>41524.608553240738</v>
      </c>
      <c r="T2548" s="12">
        <f t="shared" si="15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60"/>
        <v>1.1985454545454546</v>
      </c>
      <c r="P2549" s="6">
        <f t="shared" si="157"/>
        <v>49.194029850746269</v>
      </c>
      <c r="Q2549" s="8" t="s">
        <v>8325</v>
      </c>
      <c r="R2549" s="8" t="s">
        <v>8354</v>
      </c>
      <c r="S2549" s="12">
        <f t="shared" si="158"/>
        <v>40973.523182870369</v>
      </c>
      <c r="T2549" s="12">
        <f t="shared" si="15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60"/>
        <v>1.0185</v>
      </c>
      <c r="P2550" s="6">
        <f t="shared" si="157"/>
        <v>165.16216216216216</v>
      </c>
      <c r="Q2550" s="8" t="s">
        <v>8325</v>
      </c>
      <c r="R2550" s="8" t="s">
        <v>8354</v>
      </c>
      <c r="S2550" s="12">
        <f t="shared" si="158"/>
        <v>42618.375428240746</v>
      </c>
      <c r="T2550" s="12">
        <f t="shared" si="15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60"/>
        <v>1.0280254777070064</v>
      </c>
      <c r="P2551" s="6">
        <f t="shared" si="157"/>
        <v>43.621621621621621</v>
      </c>
      <c r="Q2551" s="8" t="s">
        <v>8325</v>
      </c>
      <c r="R2551" s="8" t="s">
        <v>8354</v>
      </c>
      <c r="S2551" s="12">
        <f t="shared" si="158"/>
        <v>41390.507754629631</v>
      </c>
      <c r="T2551" s="12">
        <f t="shared" si="15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60"/>
        <v>1.0084615384615385</v>
      </c>
      <c r="P2552" s="6">
        <f t="shared" si="157"/>
        <v>43.7</v>
      </c>
      <c r="Q2552" s="8" t="s">
        <v>8325</v>
      </c>
      <c r="R2552" s="8" t="s">
        <v>8354</v>
      </c>
      <c r="S2552" s="12">
        <f t="shared" si="158"/>
        <v>42228.384328703702</v>
      </c>
      <c r="T2552" s="12">
        <f t="shared" si="15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60"/>
        <v>1.0273469387755103</v>
      </c>
      <c r="P2553" s="6">
        <f t="shared" si="157"/>
        <v>67.419642857142861</v>
      </c>
      <c r="Q2553" s="8" t="s">
        <v>8325</v>
      </c>
      <c r="R2553" s="8" t="s">
        <v>8354</v>
      </c>
      <c r="S2553" s="12">
        <f t="shared" si="158"/>
        <v>40961.002141203702</v>
      </c>
      <c r="T2553" s="12">
        <f t="shared" si="15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60"/>
        <v>1.0649999999999999</v>
      </c>
      <c r="P2554" s="6">
        <f t="shared" si="157"/>
        <v>177.5</v>
      </c>
      <c r="Q2554" s="8" t="s">
        <v>8325</v>
      </c>
      <c r="R2554" s="8" t="s">
        <v>8354</v>
      </c>
      <c r="S2554" s="12">
        <f t="shared" si="158"/>
        <v>42769.559965277775</v>
      </c>
      <c r="T2554" s="12">
        <f t="shared" si="15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60"/>
        <v>1.5553333333333332</v>
      </c>
      <c r="P2555" s="6">
        <f t="shared" si="157"/>
        <v>38.883333333333333</v>
      </c>
      <c r="Q2555" s="8" t="s">
        <v>8325</v>
      </c>
      <c r="R2555" s="8" t="s">
        <v>8354</v>
      </c>
      <c r="S2555" s="12">
        <f t="shared" si="158"/>
        <v>41112.949155092596</v>
      </c>
      <c r="T2555" s="12">
        <f t="shared" si="159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60"/>
        <v>1.228</v>
      </c>
      <c r="P2556" s="6">
        <f t="shared" si="157"/>
        <v>54.985074626865675</v>
      </c>
      <c r="Q2556" s="8" t="s">
        <v>8325</v>
      </c>
      <c r="R2556" s="8" t="s">
        <v>8354</v>
      </c>
      <c r="S2556" s="12">
        <f t="shared" si="158"/>
        <v>42124.828275462962</v>
      </c>
      <c r="T2556" s="12">
        <f t="shared" si="15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60"/>
        <v>1.0734999999999999</v>
      </c>
      <c r="P2557" s="6">
        <f t="shared" si="157"/>
        <v>61.342857142857142</v>
      </c>
      <c r="Q2557" s="8" t="s">
        <v>8325</v>
      </c>
      <c r="R2557" s="8" t="s">
        <v>8354</v>
      </c>
      <c r="S2557" s="12">
        <f t="shared" si="158"/>
        <v>41026.405011574076</v>
      </c>
      <c r="T2557" s="12">
        <f t="shared" si="15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60"/>
        <v>1.0550335570469798</v>
      </c>
      <c r="P2558" s="6">
        <f t="shared" si="157"/>
        <v>23.117647058823529</v>
      </c>
      <c r="Q2558" s="8" t="s">
        <v>8325</v>
      </c>
      <c r="R2558" s="8" t="s">
        <v>8354</v>
      </c>
      <c r="S2558" s="12">
        <f t="shared" si="158"/>
        <v>41222.741400462961</v>
      </c>
      <c r="T2558" s="12">
        <f t="shared" si="15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60"/>
        <v>1.1844444444444444</v>
      </c>
      <c r="P2559" s="6">
        <f t="shared" si="157"/>
        <v>29.611111111111111</v>
      </c>
      <c r="Q2559" s="8" t="s">
        <v>8325</v>
      </c>
      <c r="R2559" s="8" t="s">
        <v>8354</v>
      </c>
      <c r="S2559" s="12">
        <f t="shared" si="158"/>
        <v>41744.495208333334</v>
      </c>
      <c r="T2559" s="12">
        <f t="shared" si="15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60"/>
        <v>1.0888</v>
      </c>
      <c r="P2560" s="6">
        <f t="shared" si="157"/>
        <v>75.611111111111114</v>
      </c>
      <c r="Q2560" s="8" t="s">
        <v>8325</v>
      </c>
      <c r="R2560" s="8" t="s">
        <v>8354</v>
      </c>
      <c r="S2560" s="12">
        <f t="shared" si="158"/>
        <v>42093.610023148154</v>
      </c>
      <c r="T2560" s="12">
        <f t="shared" si="15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60"/>
        <v>1.1125</v>
      </c>
      <c r="P2561" s="6">
        <f t="shared" si="157"/>
        <v>35.6</v>
      </c>
      <c r="Q2561" s="8" t="s">
        <v>8325</v>
      </c>
      <c r="R2561" s="8" t="s">
        <v>8354</v>
      </c>
      <c r="S2561" s="12">
        <f t="shared" si="158"/>
        <v>40829.623657407406</v>
      </c>
      <c r="T2561" s="12">
        <f t="shared" si="15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60"/>
        <v>1.0009999999999999</v>
      </c>
      <c r="P2562" s="6">
        <f t="shared" si="157"/>
        <v>143</v>
      </c>
      <c r="Q2562" s="8" t="s">
        <v>8325</v>
      </c>
      <c r="R2562" s="8" t="s">
        <v>8354</v>
      </c>
      <c r="S2562" s="12">
        <f t="shared" si="158"/>
        <v>42039.701087962967</v>
      </c>
      <c r="T2562" s="12">
        <f t="shared" si="15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ref="P2563:P2626" si="161">E2563/L2563</f>
        <v>#DIV/0!</v>
      </c>
      <c r="Q2563" s="8" t="s">
        <v>8336</v>
      </c>
      <c r="R2563" s="8" t="s">
        <v>8337</v>
      </c>
      <c r="S2563" s="12">
        <f t="shared" ref="S2563:S2626" si="162">(((J2563/60)/60)/24)+DATE(1970,1,1)+(-6/24)</f>
        <v>42260.278807870374</v>
      </c>
      <c r="T2563" s="12">
        <f t="shared" ref="T2563:T2626" si="163">(((I2563/60)/60)/24)+DATE(1970,1,1)+(-6/24)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8" t="s">
        <v>8336</v>
      </c>
      <c r="R2564" s="8" t="s">
        <v>8337</v>
      </c>
      <c r="S2564" s="12">
        <f t="shared" si="162"/>
        <v>42594.274756944447</v>
      </c>
      <c r="T2564" s="12">
        <f t="shared" si="163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8" t="s">
        <v>8336</v>
      </c>
      <c r="R2565" s="8" t="s">
        <v>8337</v>
      </c>
      <c r="S2565" s="12">
        <f t="shared" si="162"/>
        <v>42154.889479166668</v>
      </c>
      <c r="T2565" s="12">
        <f t="shared" si="163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8" t="s">
        <v>8336</v>
      </c>
      <c r="R2566" s="8" t="s">
        <v>8337</v>
      </c>
      <c r="S2566" s="12">
        <f t="shared" si="162"/>
        <v>41821.790497685186</v>
      </c>
      <c r="T2566" s="12">
        <f t="shared" si="163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8" t="s">
        <v>8336</v>
      </c>
      <c r="R2567" s="8" t="s">
        <v>8337</v>
      </c>
      <c r="S2567" s="12">
        <f t="shared" si="162"/>
        <v>42440.400335648148</v>
      </c>
      <c r="T2567" s="12">
        <f t="shared" si="163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8" t="s">
        <v>8336</v>
      </c>
      <c r="R2568" s="8" t="s">
        <v>8337</v>
      </c>
      <c r="S2568" s="12">
        <f t="shared" si="162"/>
        <v>41842.730879629627</v>
      </c>
      <c r="T2568" s="12">
        <f t="shared" si="163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8" t="s">
        <v>8336</v>
      </c>
      <c r="R2569" s="8" t="s">
        <v>8337</v>
      </c>
      <c r="S2569" s="12">
        <f t="shared" si="162"/>
        <v>42087.628912037035</v>
      </c>
      <c r="T2569" s="12">
        <f t="shared" si="163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8" t="s">
        <v>8336</v>
      </c>
      <c r="R2570" s="8" t="s">
        <v>8337</v>
      </c>
      <c r="S2570" s="12">
        <f t="shared" si="162"/>
        <v>42584.416597222225</v>
      </c>
      <c r="T2570" s="12">
        <f t="shared" si="163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8" t="s">
        <v>8336</v>
      </c>
      <c r="R2571" s="8" t="s">
        <v>8337</v>
      </c>
      <c r="S2571" s="12">
        <f t="shared" si="162"/>
        <v>42233.855462962965</v>
      </c>
      <c r="T2571" s="12">
        <f t="shared" si="163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8" t="s">
        <v>8336</v>
      </c>
      <c r="R2572" s="8" t="s">
        <v>8337</v>
      </c>
      <c r="S2572" s="12">
        <f t="shared" si="162"/>
        <v>42744.653182870374</v>
      </c>
      <c r="T2572" s="12">
        <f t="shared" si="163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8" t="s">
        <v>8336</v>
      </c>
      <c r="R2573" s="8" t="s">
        <v>8337</v>
      </c>
      <c r="S2573" s="12">
        <f t="shared" si="162"/>
        <v>42449.091678240744</v>
      </c>
      <c r="T2573" s="12">
        <f t="shared" si="163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8" t="s">
        <v>8336</v>
      </c>
      <c r="R2574" s="8" t="s">
        <v>8337</v>
      </c>
      <c r="S2574" s="12">
        <f t="shared" si="162"/>
        <v>42076.869409722218</v>
      </c>
      <c r="T2574" s="12">
        <f t="shared" si="163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8" t="s">
        <v>8336</v>
      </c>
      <c r="R2575" s="8" t="s">
        <v>8337</v>
      </c>
      <c r="S2575" s="12">
        <f t="shared" si="162"/>
        <v>41829.342002314814</v>
      </c>
      <c r="T2575" s="12">
        <f t="shared" si="163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8" t="s">
        <v>8336</v>
      </c>
      <c r="R2576" s="8" t="s">
        <v>8337</v>
      </c>
      <c r="S2576" s="12">
        <f t="shared" si="162"/>
        <v>42487.575752314813</v>
      </c>
      <c r="T2576" s="12">
        <f t="shared" si="163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8" t="s">
        <v>8336</v>
      </c>
      <c r="R2577" s="8" t="s">
        <v>8337</v>
      </c>
      <c r="S2577" s="12">
        <f t="shared" si="162"/>
        <v>41985.858726851846</v>
      </c>
      <c r="T2577" s="12">
        <f t="shared" si="163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8" t="s">
        <v>8336</v>
      </c>
      <c r="R2578" s="8" t="s">
        <v>8337</v>
      </c>
      <c r="S2578" s="12">
        <f t="shared" si="162"/>
        <v>42059.75980324074</v>
      </c>
      <c r="T2578" s="12">
        <f t="shared" si="163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8" t="s">
        <v>8336</v>
      </c>
      <c r="R2579" s="8" t="s">
        <v>8337</v>
      </c>
      <c r="S2579" s="12">
        <f t="shared" si="162"/>
        <v>41830.570567129631</v>
      </c>
      <c r="T2579" s="12">
        <f t="shared" si="163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8" t="s">
        <v>8336</v>
      </c>
      <c r="R2580" s="8" t="s">
        <v>8337</v>
      </c>
      <c r="S2580" s="12">
        <f t="shared" si="162"/>
        <v>42237.772905092599</v>
      </c>
      <c r="T2580" s="12">
        <f t="shared" si="163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8" t="s">
        <v>8336</v>
      </c>
      <c r="R2581" s="8" t="s">
        <v>8337</v>
      </c>
      <c r="S2581" s="12">
        <f t="shared" si="162"/>
        <v>41837.579895833333</v>
      </c>
      <c r="T2581" s="12">
        <f t="shared" si="163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8" t="s">
        <v>8336</v>
      </c>
      <c r="R2582" s="8" t="s">
        <v>8337</v>
      </c>
      <c r="S2582" s="12">
        <f t="shared" si="162"/>
        <v>42110.076423611114</v>
      </c>
      <c r="T2582" s="12">
        <f t="shared" si="163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8" t="s">
        <v>8336</v>
      </c>
      <c r="R2583" s="8" t="s">
        <v>8337</v>
      </c>
      <c r="S2583" s="12">
        <f t="shared" si="162"/>
        <v>42294.378449074073</v>
      </c>
      <c r="T2583" s="12">
        <f t="shared" si="163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8" t="s">
        <v>8336</v>
      </c>
      <c r="R2584" s="8" t="s">
        <v>8337</v>
      </c>
      <c r="S2584" s="12">
        <f t="shared" si="162"/>
        <v>42642.738819444443</v>
      </c>
      <c r="T2584" s="12">
        <f t="shared" si="163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8" t="s">
        <v>8336</v>
      </c>
      <c r="R2585" s="8" t="s">
        <v>8337</v>
      </c>
      <c r="S2585" s="12">
        <f t="shared" si="162"/>
        <v>42019.51944444445</v>
      </c>
      <c r="T2585" s="12">
        <f t="shared" si="163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8" t="s">
        <v>8336</v>
      </c>
      <c r="R2586" s="8" t="s">
        <v>8337</v>
      </c>
      <c r="S2586" s="12">
        <f t="shared" si="162"/>
        <v>42139.923252314817</v>
      </c>
      <c r="T2586" s="12">
        <f t="shared" si="163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8" t="s">
        <v>8336</v>
      </c>
      <c r="R2587" s="8" t="s">
        <v>8337</v>
      </c>
      <c r="S2587" s="12">
        <f t="shared" si="162"/>
        <v>41795.713333333333</v>
      </c>
      <c r="T2587" s="12">
        <f t="shared" si="163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8" t="s">
        <v>8336</v>
      </c>
      <c r="R2588" s="8" t="s">
        <v>8337</v>
      </c>
      <c r="S2588" s="12">
        <f t="shared" si="162"/>
        <v>42333.080277777779</v>
      </c>
      <c r="T2588" s="12">
        <f t="shared" si="163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8" t="s">
        <v>8336</v>
      </c>
      <c r="R2589" s="8" t="s">
        <v>8337</v>
      </c>
      <c r="S2589" s="12">
        <f t="shared" si="162"/>
        <v>42338.425381944442</v>
      </c>
      <c r="T2589" s="12">
        <f t="shared" si="163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8" t="s">
        <v>8336</v>
      </c>
      <c r="R2590" s="8" t="s">
        <v>8337</v>
      </c>
      <c r="S2590" s="12">
        <f t="shared" si="162"/>
        <v>42042.426226851851</v>
      </c>
      <c r="T2590" s="12">
        <f t="shared" si="163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8" t="s">
        <v>8336</v>
      </c>
      <c r="R2591" s="8" t="s">
        <v>8337</v>
      </c>
      <c r="S2591" s="12">
        <f t="shared" si="162"/>
        <v>42422.286192129628</v>
      </c>
      <c r="T2591" s="12">
        <f t="shared" si="163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8" t="s">
        <v>8336</v>
      </c>
      <c r="R2592" s="8" t="s">
        <v>8337</v>
      </c>
      <c r="S2592" s="12">
        <f t="shared" si="162"/>
        <v>42388.339085648149</v>
      </c>
      <c r="T2592" s="12">
        <f t="shared" si="163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8" t="s">
        <v>8336</v>
      </c>
      <c r="R2593" s="8" t="s">
        <v>8337</v>
      </c>
      <c r="S2593" s="12">
        <f t="shared" si="162"/>
        <v>42382.656527777777</v>
      </c>
      <c r="T2593" s="12">
        <f t="shared" si="163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8" t="s">
        <v>8336</v>
      </c>
      <c r="R2594" s="8" t="s">
        <v>8337</v>
      </c>
      <c r="S2594" s="12">
        <f t="shared" si="162"/>
        <v>41887.551168981481</v>
      </c>
      <c r="T2594" s="12">
        <f t="shared" si="163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8" t="s">
        <v>8336</v>
      </c>
      <c r="R2595" s="8" t="s">
        <v>8337</v>
      </c>
      <c r="S2595" s="12">
        <f t="shared" si="162"/>
        <v>42089.59520833334</v>
      </c>
      <c r="T2595" s="12">
        <f t="shared" si="163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ref="O2596:O2659" si="164">E2596/D2596</f>
        <v>1.2500000000000001E-5</v>
      </c>
      <c r="P2596" s="6">
        <f t="shared" si="161"/>
        <v>1</v>
      </c>
      <c r="Q2596" s="8" t="s">
        <v>8336</v>
      </c>
      <c r="R2596" s="8" t="s">
        <v>8337</v>
      </c>
      <c r="S2596" s="12">
        <f t="shared" si="162"/>
        <v>41828.717916666668</v>
      </c>
      <c r="T2596" s="12">
        <f t="shared" si="163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4"/>
        <v>0.12166666666666667</v>
      </c>
      <c r="P2597" s="6">
        <f t="shared" si="161"/>
        <v>96.05263157894737</v>
      </c>
      <c r="Q2597" s="8" t="s">
        <v>8336</v>
      </c>
      <c r="R2597" s="8" t="s">
        <v>8337</v>
      </c>
      <c r="S2597" s="12">
        <f t="shared" si="162"/>
        <v>42759.994212962964</v>
      </c>
      <c r="T2597" s="12">
        <f t="shared" si="163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4"/>
        <v>0.23588571428571428</v>
      </c>
      <c r="P2598" s="6">
        <f t="shared" si="161"/>
        <v>305.77777777777777</v>
      </c>
      <c r="Q2598" s="8" t="s">
        <v>8336</v>
      </c>
      <c r="R2598" s="8" t="s">
        <v>8337</v>
      </c>
      <c r="S2598" s="12">
        <f t="shared" si="162"/>
        <v>41828.414456018516</v>
      </c>
      <c r="T2598" s="12">
        <f t="shared" si="163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4"/>
        <v>5.6666666666666664E-2</v>
      </c>
      <c r="P2599" s="6">
        <f t="shared" si="161"/>
        <v>12.142857142857142</v>
      </c>
      <c r="Q2599" s="8" t="s">
        <v>8336</v>
      </c>
      <c r="R2599" s="8" t="s">
        <v>8337</v>
      </c>
      <c r="S2599" s="12">
        <f t="shared" si="162"/>
        <v>42510.091631944444</v>
      </c>
      <c r="T2599" s="12">
        <f t="shared" si="163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4"/>
        <v>0.39</v>
      </c>
      <c r="P2600" s="6">
        <f t="shared" si="161"/>
        <v>83.571428571428569</v>
      </c>
      <c r="Q2600" s="8" t="s">
        <v>8336</v>
      </c>
      <c r="R2600" s="8" t="s">
        <v>8337</v>
      </c>
      <c r="S2600" s="12">
        <f t="shared" si="162"/>
        <v>42240.590289351851</v>
      </c>
      <c r="T2600" s="12">
        <f t="shared" si="163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4"/>
        <v>9.9546510341776348E-3</v>
      </c>
      <c r="P2601" s="6">
        <f t="shared" si="161"/>
        <v>18</v>
      </c>
      <c r="Q2601" s="8" t="s">
        <v>8336</v>
      </c>
      <c r="R2601" s="8" t="s">
        <v>8337</v>
      </c>
      <c r="S2601" s="12">
        <f t="shared" si="162"/>
        <v>41809.504016203704</v>
      </c>
      <c r="T2601" s="12">
        <f t="shared" si="163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4"/>
        <v>6.9320000000000007E-2</v>
      </c>
      <c r="P2602" s="6">
        <f t="shared" si="161"/>
        <v>115.53333333333333</v>
      </c>
      <c r="Q2602" s="8" t="s">
        <v>8336</v>
      </c>
      <c r="R2602" s="8" t="s">
        <v>8337</v>
      </c>
      <c r="S2602" s="12">
        <f t="shared" si="162"/>
        <v>42394.650462962964</v>
      </c>
      <c r="T2602" s="12">
        <f t="shared" si="163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4"/>
        <v>6.6139999999999999</v>
      </c>
      <c r="P2603" s="6">
        <f t="shared" si="161"/>
        <v>21.900662251655628</v>
      </c>
      <c r="Q2603" s="8" t="s">
        <v>8319</v>
      </c>
      <c r="R2603" s="8" t="s">
        <v>8355</v>
      </c>
      <c r="S2603" s="12">
        <f t="shared" si="162"/>
        <v>41150.652187499996</v>
      </c>
      <c r="T2603" s="12">
        <f t="shared" si="163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4"/>
        <v>3.2609166666666667</v>
      </c>
      <c r="P2604" s="6">
        <f t="shared" si="161"/>
        <v>80.022494887525568</v>
      </c>
      <c r="Q2604" s="8" t="s">
        <v>8319</v>
      </c>
      <c r="R2604" s="8" t="s">
        <v>8355</v>
      </c>
      <c r="S2604" s="12">
        <f t="shared" si="162"/>
        <v>41915.497314814813</v>
      </c>
      <c r="T2604" s="12">
        <f t="shared" si="163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4"/>
        <v>1.0148571428571429</v>
      </c>
      <c r="P2605" s="6">
        <f t="shared" si="161"/>
        <v>35.520000000000003</v>
      </c>
      <c r="Q2605" s="8" t="s">
        <v>8319</v>
      </c>
      <c r="R2605" s="8" t="s">
        <v>8355</v>
      </c>
      <c r="S2605" s="12">
        <f t="shared" si="162"/>
        <v>41617.662662037037</v>
      </c>
      <c r="T2605" s="12">
        <f t="shared" si="163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4"/>
        <v>1.0421799999999999</v>
      </c>
      <c r="P2606" s="6">
        <f t="shared" si="161"/>
        <v>64.933333333333323</v>
      </c>
      <c r="Q2606" s="8" t="s">
        <v>8319</v>
      </c>
      <c r="R2606" s="8" t="s">
        <v>8355</v>
      </c>
      <c r="S2606" s="12">
        <f t="shared" si="162"/>
        <v>40997.801192129627</v>
      </c>
      <c r="T2606" s="12">
        <f t="shared" si="163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4"/>
        <v>1.0742157000000001</v>
      </c>
      <c r="P2607" s="6">
        <f t="shared" si="161"/>
        <v>60.965703745743475</v>
      </c>
      <c r="Q2607" s="8" t="s">
        <v>8319</v>
      </c>
      <c r="R2607" s="8" t="s">
        <v>8355</v>
      </c>
      <c r="S2607" s="12">
        <f t="shared" si="162"/>
        <v>42508.291550925926</v>
      </c>
      <c r="T2607" s="12">
        <f t="shared" si="163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4"/>
        <v>1.1005454545454545</v>
      </c>
      <c r="P2608" s="6">
        <f t="shared" si="161"/>
        <v>31.444155844155844</v>
      </c>
      <c r="Q2608" s="8" t="s">
        <v>8319</v>
      </c>
      <c r="R2608" s="8" t="s">
        <v>8355</v>
      </c>
      <c r="S2608" s="12">
        <f t="shared" si="162"/>
        <v>41726.462754629632</v>
      </c>
      <c r="T2608" s="12">
        <f t="shared" si="163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4"/>
        <v>4.077</v>
      </c>
      <c r="P2609" s="6">
        <f t="shared" si="161"/>
        <v>81.949748743718587</v>
      </c>
      <c r="Q2609" s="8" t="s">
        <v>8319</v>
      </c>
      <c r="R2609" s="8" t="s">
        <v>8355</v>
      </c>
      <c r="S2609" s="12">
        <f t="shared" si="162"/>
        <v>42184.624675925923</v>
      </c>
      <c r="T2609" s="12">
        <f t="shared" si="163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4"/>
        <v>2.2392500000000002</v>
      </c>
      <c r="P2610" s="6">
        <f t="shared" si="161"/>
        <v>58.92763157894737</v>
      </c>
      <c r="Q2610" s="8" t="s">
        <v>8319</v>
      </c>
      <c r="R2610" s="8" t="s">
        <v>8355</v>
      </c>
      <c r="S2610" s="12">
        <f t="shared" si="162"/>
        <v>42767.551712962959</v>
      </c>
      <c r="T2610" s="12">
        <f t="shared" si="163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4"/>
        <v>3.038011142857143</v>
      </c>
      <c r="P2611" s="6">
        <f t="shared" si="161"/>
        <v>157.29347633136095</v>
      </c>
      <c r="Q2611" s="8" t="s">
        <v>8319</v>
      </c>
      <c r="R2611" s="8" t="s">
        <v>8355</v>
      </c>
      <c r="S2611" s="12">
        <f t="shared" si="162"/>
        <v>41074.987858796296</v>
      </c>
      <c r="T2611" s="12">
        <f t="shared" si="163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4"/>
        <v>1.4132510432681749</v>
      </c>
      <c r="P2612" s="6">
        <f t="shared" si="161"/>
        <v>55.758509532062391</v>
      </c>
      <c r="Q2612" s="8" t="s">
        <v>8319</v>
      </c>
      <c r="R2612" s="8" t="s">
        <v>8355</v>
      </c>
      <c r="S2612" s="12">
        <f t="shared" si="162"/>
        <v>42564.631076388891</v>
      </c>
      <c r="T2612" s="12">
        <f t="shared" si="163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4"/>
        <v>27.906363636363636</v>
      </c>
      <c r="P2613" s="6">
        <f t="shared" si="161"/>
        <v>83.802893802893806</v>
      </c>
      <c r="Q2613" s="8" t="s">
        <v>8319</v>
      </c>
      <c r="R2613" s="8" t="s">
        <v>8355</v>
      </c>
      <c r="S2613" s="12">
        <f t="shared" si="162"/>
        <v>42704.085810185185</v>
      </c>
      <c r="T2613" s="12">
        <f t="shared" si="163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4"/>
        <v>1.7176130000000001</v>
      </c>
      <c r="P2614" s="6">
        <f t="shared" si="161"/>
        <v>58.422210884353746</v>
      </c>
      <c r="Q2614" s="8" t="s">
        <v>8319</v>
      </c>
      <c r="R2614" s="8" t="s">
        <v>8355</v>
      </c>
      <c r="S2614" s="12">
        <f t="shared" si="162"/>
        <v>41981.893171296295</v>
      </c>
      <c r="T2614" s="12">
        <f t="shared" si="163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4"/>
        <v>1.0101333333333333</v>
      </c>
      <c r="P2615" s="6">
        <f t="shared" si="161"/>
        <v>270.57142857142856</v>
      </c>
      <c r="Q2615" s="8" t="s">
        <v>8319</v>
      </c>
      <c r="R2615" s="8" t="s">
        <v>8355</v>
      </c>
      <c r="S2615" s="12">
        <f t="shared" si="162"/>
        <v>41143.56821759259</v>
      </c>
      <c r="T2615" s="12">
        <f t="shared" si="163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4"/>
        <v>1.02</v>
      </c>
      <c r="P2616" s="6">
        <f t="shared" si="161"/>
        <v>107.1</v>
      </c>
      <c r="Q2616" s="8" t="s">
        <v>8319</v>
      </c>
      <c r="R2616" s="8" t="s">
        <v>8355</v>
      </c>
      <c r="S2616" s="12">
        <f t="shared" si="162"/>
        <v>41730.458472222221</v>
      </c>
      <c r="T2616" s="12">
        <f t="shared" si="163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4"/>
        <v>1.6976511744127936</v>
      </c>
      <c r="P2617" s="6">
        <f t="shared" si="161"/>
        <v>47.180555555555557</v>
      </c>
      <c r="Q2617" s="8" t="s">
        <v>8319</v>
      </c>
      <c r="R2617" s="8" t="s">
        <v>8355</v>
      </c>
      <c r="S2617" s="12">
        <f t="shared" si="162"/>
        <v>42453.24726851852</v>
      </c>
      <c r="T2617" s="12">
        <f t="shared" si="163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4"/>
        <v>1.14534</v>
      </c>
      <c r="P2618" s="6">
        <f t="shared" si="161"/>
        <v>120.30882352941177</v>
      </c>
      <c r="Q2618" s="8" t="s">
        <v>8319</v>
      </c>
      <c r="R2618" s="8" t="s">
        <v>8355</v>
      </c>
      <c r="S2618" s="12">
        <f t="shared" si="162"/>
        <v>42211.74454861111</v>
      </c>
      <c r="T2618" s="12">
        <f t="shared" si="163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4"/>
        <v>8.7759999999999998</v>
      </c>
      <c r="P2619" s="6">
        <f t="shared" si="161"/>
        <v>27.59748427672956</v>
      </c>
      <c r="Q2619" s="8" t="s">
        <v>8319</v>
      </c>
      <c r="R2619" s="8" t="s">
        <v>8355</v>
      </c>
      <c r="S2619" s="12">
        <f t="shared" si="162"/>
        <v>41902.624432870369</v>
      </c>
      <c r="T2619" s="12">
        <f t="shared" si="163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4"/>
        <v>1.0538666666666667</v>
      </c>
      <c r="P2620" s="6">
        <f t="shared" si="161"/>
        <v>205.2987012987013</v>
      </c>
      <c r="Q2620" s="8" t="s">
        <v>8319</v>
      </c>
      <c r="R2620" s="8" t="s">
        <v>8355</v>
      </c>
      <c r="S2620" s="12">
        <f t="shared" si="162"/>
        <v>42279.542372685188</v>
      </c>
      <c r="T2620" s="12">
        <f t="shared" si="163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4"/>
        <v>1.8839999999999999</v>
      </c>
      <c r="P2621" s="6">
        <f t="shared" si="161"/>
        <v>35.547169811320757</v>
      </c>
      <c r="Q2621" s="8" t="s">
        <v>8319</v>
      </c>
      <c r="R2621" s="8" t="s">
        <v>8355</v>
      </c>
      <c r="S2621" s="12">
        <f t="shared" si="162"/>
        <v>42273.634305555555</v>
      </c>
      <c r="T2621" s="12">
        <f t="shared" si="163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4"/>
        <v>1.436523076923077</v>
      </c>
      <c r="P2622" s="6">
        <f t="shared" si="161"/>
        <v>74.639488409272587</v>
      </c>
      <c r="Q2622" s="8" t="s">
        <v>8319</v>
      </c>
      <c r="R2622" s="8" t="s">
        <v>8355</v>
      </c>
      <c r="S2622" s="12">
        <f t="shared" si="162"/>
        <v>42250.91715277778</v>
      </c>
      <c r="T2622" s="12">
        <f t="shared" si="163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4"/>
        <v>1.4588000000000001</v>
      </c>
      <c r="P2623" s="6">
        <f t="shared" si="161"/>
        <v>47.058064516129029</v>
      </c>
      <c r="Q2623" s="8" t="s">
        <v>8319</v>
      </c>
      <c r="R2623" s="8" t="s">
        <v>8355</v>
      </c>
      <c r="S2623" s="12">
        <f t="shared" si="162"/>
        <v>42115.49754629629</v>
      </c>
      <c r="T2623" s="12">
        <f t="shared" si="163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4"/>
        <v>1.3118399999999999</v>
      </c>
      <c r="P2624" s="6">
        <f t="shared" si="161"/>
        <v>26.591351351351353</v>
      </c>
      <c r="Q2624" s="8" t="s">
        <v>8319</v>
      </c>
      <c r="R2624" s="8" t="s">
        <v>8355</v>
      </c>
      <c r="S2624" s="12">
        <f t="shared" si="162"/>
        <v>42689.49324074074</v>
      </c>
      <c r="T2624" s="12">
        <f t="shared" si="163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4"/>
        <v>1.1399999999999999</v>
      </c>
      <c r="P2625" s="6">
        <f t="shared" si="161"/>
        <v>36.774193548387096</v>
      </c>
      <c r="Q2625" s="8" t="s">
        <v>8319</v>
      </c>
      <c r="R2625" s="8" t="s">
        <v>8355</v>
      </c>
      <c r="S2625" s="12">
        <f t="shared" si="162"/>
        <v>42692.006550925929</v>
      </c>
      <c r="T2625" s="12">
        <f t="shared" si="163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4"/>
        <v>13.794206249999998</v>
      </c>
      <c r="P2626" s="6">
        <f t="shared" si="161"/>
        <v>31.820544982698959</v>
      </c>
      <c r="Q2626" s="8" t="s">
        <v>8319</v>
      </c>
      <c r="R2626" s="8" t="s">
        <v>8355</v>
      </c>
      <c r="S2626" s="12">
        <f t="shared" si="162"/>
        <v>41144.17155092593</v>
      </c>
      <c r="T2626" s="12">
        <f t="shared" si="163"/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ref="P2627:P2690" si="165">E2627/L2627</f>
        <v>27.576923076923077</v>
      </c>
      <c r="Q2627" s="8" t="s">
        <v>8319</v>
      </c>
      <c r="R2627" s="8" t="s">
        <v>8355</v>
      </c>
      <c r="S2627" s="12">
        <f t="shared" ref="S2627:S2690" si="166">(((J2627/60)/60)/24)+DATE(1970,1,1)+(-6/24)</f>
        <v>42658.560277777782</v>
      </c>
      <c r="T2627" s="12">
        <f t="shared" ref="T2627:T2690" si="167">(((I2627/60)/60)/24)+DATE(1970,1,1)+(-6/24)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8" t="s">
        <v>8319</v>
      </c>
      <c r="R2628" s="8" t="s">
        <v>8355</v>
      </c>
      <c r="S2628" s="12">
        <f t="shared" si="166"/>
        <v>42128.378113425926</v>
      </c>
      <c r="T2628" s="12">
        <f t="shared" si="167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8" t="s">
        <v>8319</v>
      </c>
      <c r="R2629" s="8" t="s">
        <v>8355</v>
      </c>
      <c r="S2629" s="12">
        <f t="shared" si="166"/>
        <v>42304.579409722224</v>
      </c>
      <c r="T2629" s="12">
        <f t="shared" si="167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8" t="s">
        <v>8319</v>
      </c>
      <c r="R2630" s="8" t="s">
        <v>8355</v>
      </c>
      <c r="S2630" s="12">
        <f t="shared" si="166"/>
        <v>41953.716053240743</v>
      </c>
      <c r="T2630" s="12">
        <f t="shared" si="167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8" t="s">
        <v>8319</v>
      </c>
      <c r="R2631" s="8" t="s">
        <v>8355</v>
      </c>
      <c r="S2631" s="12">
        <f t="shared" si="166"/>
        <v>42108.288449074069</v>
      </c>
      <c r="T2631" s="12">
        <f t="shared" si="167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8" t="s">
        <v>8319</v>
      </c>
      <c r="R2632" s="8" t="s">
        <v>8355</v>
      </c>
      <c r="S2632" s="12">
        <f t="shared" si="166"/>
        <v>42523.855462962965</v>
      </c>
      <c r="T2632" s="12">
        <f t="shared" si="167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8" t="s">
        <v>8319</v>
      </c>
      <c r="R2633" s="8" t="s">
        <v>8355</v>
      </c>
      <c r="S2633" s="12">
        <f t="shared" si="166"/>
        <v>42217.919293981482</v>
      </c>
      <c r="T2633" s="12">
        <f t="shared" si="167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8" t="s">
        <v>8319</v>
      </c>
      <c r="R2634" s="8" t="s">
        <v>8355</v>
      </c>
      <c r="S2634" s="12">
        <f t="shared" si="166"/>
        <v>42493.811793981484</v>
      </c>
      <c r="T2634" s="12">
        <f t="shared" si="167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8" t="s">
        <v>8319</v>
      </c>
      <c r="R2635" s="8" t="s">
        <v>8355</v>
      </c>
      <c r="S2635" s="12">
        <f t="shared" si="166"/>
        <v>41667.573287037041</v>
      </c>
      <c r="T2635" s="12">
        <f t="shared" si="167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8" t="s">
        <v>8319</v>
      </c>
      <c r="R2636" s="8" t="s">
        <v>8355</v>
      </c>
      <c r="S2636" s="12">
        <f t="shared" si="166"/>
        <v>42612.406493055561</v>
      </c>
      <c r="T2636" s="12">
        <f t="shared" si="167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8" t="s">
        <v>8319</v>
      </c>
      <c r="R2637" s="8" t="s">
        <v>8355</v>
      </c>
      <c r="S2637" s="12">
        <f t="shared" si="166"/>
        <v>42037.700937500005</v>
      </c>
      <c r="T2637" s="12">
        <f t="shared" si="167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8" t="s">
        <v>8319</v>
      </c>
      <c r="R2638" s="8" t="s">
        <v>8355</v>
      </c>
      <c r="S2638" s="12">
        <f t="shared" si="166"/>
        <v>42636.364745370374</v>
      </c>
      <c r="T2638" s="12">
        <f t="shared" si="167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8" t="s">
        <v>8319</v>
      </c>
      <c r="R2639" s="8" t="s">
        <v>8355</v>
      </c>
      <c r="S2639" s="12">
        <f t="shared" si="166"/>
        <v>42639.299479166672</v>
      </c>
      <c r="T2639" s="12">
        <f t="shared" si="167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8" t="s">
        <v>8319</v>
      </c>
      <c r="R2640" s="8" t="s">
        <v>8355</v>
      </c>
      <c r="S2640" s="12">
        <f t="shared" si="166"/>
        <v>41989.663136574076</v>
      </c>
      <c r="T2640" s="12">
        <f t="shared" si="167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8" t="s">
        <v>8319</v>
      </c>
      <c r="R2641" s="8" t="s">
        <v>8355</v>
      </c>
      <c r="S2641" s="12">
        <f t="shared" si="166"/>
        <v>42024.61513888889</v>
      </c>
      <c r="T2641" s="12">
        <f t="shared" si="167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8" t="s">
        <v>8319</v>
      </c>
      <c r="R2642" s="8" t="s">
        <v>8355</v>
      </c>
      <c r="S2642" s="12">
        <f t="shared" si="166"/>
        <v>42102.910578703704</v>
      </c>
      <c r="T2642" s="12">
        <f t="shared" si="167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8" t="s">
        <v>8319</v>
      </c>
      <c r="R2643" s="8" t="s">
        <v>8355</v>
      </c>
      <c r="S2643" s="12">
        <f t="shared" si="166"/>
        <v>41880.577118055553</v>
      </c>
      <c r="T2643" s="12">
        <f t="shared" si="167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8" t="s">
        <v>8319</v>
      </c>
      <c r="R2644" s="8" t="s">
        <v>8355</v>
      </c>
      <c r="S2644" s="12">
        <f t="shared" si="166"/>
        <v>42535.996620370366</v>
      </c>
      <c r="T2644" s="12">
        <f t="shared" si="167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8" t="s">
        <v>8319</v>
      </c>
      <c r="R2645" s="8" t="s">
        <v>8355</v>
      </c>
      <c r="S2645" s="12">
        <f t="shared" si="166"/>
        <v>42689.332349537035</v>
      </c>
      <c r="T2645" s="12">
        <f t="shared" si="167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8" t="s">
        <v>8319</v>
      </c>
      <c r="R2646" s="8" t="s">
        <v>8355</v>
      </c>
      <c r="S2646" s="12">
        <f t="shared" si="166"/>
        <v>42774.542071759264</v>
      </c>
      <c r="T2646" s="12">
        <f t="shared" si="167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8" t="s">
        <v>8319</v>
      </c>
      <c r="R2647" s="8" t="s">
        <v>8355</v>
      </c>
      <c r="S2647" s="12">
        <f t="shared" si="166"/>
        <v>41921.592627314814</v>
      </c>
      <c r="T2647" s="12">
        <f t="shared" si="167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8" t="s">
        <v>8319</v>
      </c>
      <c r="R2648" s="8" t="s">
        <v>8355</v>
      </c>
      <c r="S2648" s="12">
        <f t="shared" si="166"/>
        <v>42226.063298611116</v>
      </c>
      <c r="T2648" s="12">
        <f t="shared" si="167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8" t="s">
        <v>8319</v>
      </c>
      <c r="R2649" s="8" t="s">
        <v>8355</v>
      </c>
      <c r="S2649" s="12">
        <f t="shared" si="166"/>
        <v>42200.011793981481</v>
      </c>
      <c r="T2649" s="12">
        <f t="shared" si="167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8" t="s">
        <v>8319</v>
      </c>
      <c r="R2650" s="8" t="s">
        <v>8355</v>
      </c>
      <c r="S2650" s="12">
        <f t="shared" si="166"/>
        <v>42408.464814814812</v>
      </c>
      <c r="T2650" s="12">
        <f t="shared" si="167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8" t="s">
        <v>8319</v>
      </c>
      <c r="R2651" s="8" t="s">
        <v>8355</v>
      </c>
      <c r="S2651" s="12">
        <f t="shared" si="166"/>
        <v>42341.74700231482</v>
      </c>
      <c r="T2651" s="12">
        <f t="shared" si="167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8" t="s">
        <v>8319</v>
      </c>
      <c r="R2652" s="8" t="s">
        <v>8355</v>
      </c>
      <c r="S2652" s="12">
        <f t="shared" si="166"/>
        <v>42695.374340277776</v>
      </c>
      <c r="T2652" s="12">
        <f t="shared" si="167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8" t="s">
        <v>8319</v>
      </c>
      <c r="R2653" s="8" t="s">
        <v>8355</v>
      </c>
      <c r="S2653" s="12">
        <f t="shared" si="166"/>
        <v>42327.555659722217</v>
      </c>
      <c r="T2653" s="12">
        <f t="shared" si="167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8" t="s">
        <v>8319</v>
      </c>
      <c r="R2654" s="8" t="s">
        <v>8355</v>
      </c>
      <c r="S2654" s="12">
        <f t="shared" si="166"/>
        <v>41952.908854166672</v>
      </c>
      <c r="T2654" s="12">
        <f t="shared" si="167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8" t="s">
        <v>8319</v>
      </c>
      <c r="R2655" s="8" t="s">
        <v>8355</v>
      </c>
      <c r="S2655" s="12">
        <f t="shared" si="166"/>
        <v>41771.401932870373</v>
      </c>
      <c r="T2655" s="12">
        <f t="shared" si="167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8" t="s">
        <v>8319</v>
      </c>
      <c r="R2656" s="8" t="s">
        <v>8355</v>
      </c>
      <c r="S2656" s="12">
        <f t="shared" si="166"/>
        <v>42055.350995370376</v>
      </c>
      <c r="T2656" s="12">
        <f t="shared" si="167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8" t="s">
        <v>8319</v>
      </c>
      <c r="R2657" s="8" t="s">
        <v>8355</v>
      </c>
      <c r="S2657" s="12">
        <f t="shared" si="166"/>
        <v>42381.616284722222</v>
      </c>
      <c r="T2657" s="12">
        <f t="shared" si="167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8" t="s">
        <v>8319</v>
      </c>
      <c r="R2658" s="8" t="s">
        <v>8355</v>
      </c>
      <c r="S2658" s="12">
        <f t="shared" si="166"/>
        <v>42767.438518518517</v>
      </c>
      <c r="T2658" s="12">
        <f t="shared" si="167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8" t="s">
        <v>8319</v>
      </c>
      <c r="R2659" s="8" t="s">
        <v>8355</v>
      </c>
      <c r="S2659" s="12">
        <f t="shared" si="166"/>
        <v>42551.678854166668</v>
      </c>
      <c r="T2659" s="12">
        <f t="shared" si="167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ref="O2660:O2723" si="168">E2660/D2660</f>
        <v>9.2857142857142856E-4</v>
      </c>
      <c r="P2660" s="6">
        <f t="shared" si="165"/>
        <v>22.75</v>
      </c>
      <c r="Q2660" s="8" t="s">
        <v>8319</v>
      </c>
      <c r="R2660" s="8" t="s">
        <v>8355</v>
      </c>
      <c r="S2660" s="12">
        <f t="shared" si="166"/>
        <v>42551.634189814817</v>
      </c>
      <c r="T2660" s="12">
        <f t="shared" si="167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8"/>
        <v>2.720408163265306E-2</v>
      </c>
      <c r="P2661" s="6">
        <f t="shared" si="165"/>
        <v>133.30000000000001</v>
      </c>
      <c r="Q2661" s="8" t="s">
        <v>8319</v>
      </c>
      <c r="R2661" s="8" t="s">
        <v>8355</v>
      </c>
      <c r="S2661" s="12">
        <f t="shared" si="166"/>
        <v>42081.819560185191</v>
      </c>
      <c r="T2661" s="12">
        <f t="shared" si="167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8"/>
        <v>9.5E-4</v>
      </c>
      <c r="P2662" s="6">
        <f t="shared" si="165"/>
        <v>3.8</v>
      </c>
      <c r="Q2662" s="8" t="s">
        <v>8319</v>
      </c>
      <c r="R2662" s="8" t="s">
        <v>8355</v>
      </c>
      <c r="S2662" s="12">
        <f t="shared" si="166"/>
        <v>42272.463171296295</v>
      </c>
      <c r="T2662" s="12">
        <f t="shared" si="167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8"/>
        <v>1.0289999999999999</v>
      </c>
      <c r="P2663" s="6">
        <f t="shared" si="165"/>
        <v>85.75</v>
      </c>
      <c r="Q2663" s="8" t="s">
        <v>8319</v>
      </c>
      <c r="R2663" s="8" t="s">
        <v>8356</v>
      </c>
      <c r="S2663" s="12">
        <f t="shared" si="166"/>
        <v>41542.708449074074</v>
      </c>
      <c r="T2663" s="12">
        <f t="shared" si="167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8"/>
        <v>1.0680000000000001</v>
      </c>
      <c r="P2664" s="6">
        <f t="shared" si="165"/>
        <v>267</v>
      </c>
      <c r="Q2664" s="8" t="s">
        <v>8319</v>
      </c>
      <c r="R2664" s="8" t="s">
        <v>8356</v>
      </c>
      <c r="S2664" s="12">
        <f t="shared" si="166"/>
        <v>42207.496678240743</v>
      </c>
      <c r="T2664" s="12">
        <f t="shared" si="167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8"/>
        <v>1.0459624999999999</v>
      </c>
      <c r="P2665" s="6">
        <f t="shared" si="165"/>
        <v>373.55803571428572</v>
      </c>
      <c r="Q2665" s="8" t="s">
        <v>8319</v>
      </c>
      <c r="R2665" s="8" t="s">
        <v>8356</v>
      </c>
      <c r="S2665" s="12">
        <f t="shared" si="166"/>
        <v>42222.372766203705</v>
      </c>
      <c r="T2665" s="12">
        <f t="shared" si="167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8"/>
        <v>1.0342857142857143</v>
      </c>
      <c r="P2666" s="6">
        <f t="shared" si="165"/>
        <v>174.03846153846155</v>
      </c>
      <c r="Q2666" s="8" t="s">
        <v>8319</v>
      </c>
      <c r="R2666" s="8" t="s">
        <v>8356</v>
      </c>
      <c r="S2666" s="12">
        <f t="shared" si="166"/>
        <v>42312.77542824074</v>
      </c>
      <c r="T2666" s="12">
        <f t="shared" si="167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8"/>
        <v>1.2314285714285715</v>
      </c>
      <c r="P2667" s="6">
        <f t="shared" si="165"/>
        <v>93.695652173913047</v>
      </c>
      <c r="Q2667" s="8" t="s">
        <v>8319</v>
      </c>
      <c r="R2667" s="8" t="s">
        <v>8356</v>
      </c>
      <c r="S2667" s="12">
        <f t="shared" si="166"/>
        <v>42083.645532407405</v>
      </c>
      <c r="T2667" s="12">
        <f t="shared" si="167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8"/>
        <v>1.592951</v>
      </c>
      <c r="P2668" s="6">
        <f t="shared" si="165"/>
        <v>77.327718446601949</v>
      </c>
      <c r="Q2668" s="8" t="s">
        <v>8319</v>
      </c>
      <c r="R2668" s="8" t="s">
        <v>8356</v>
      </c>
      <c r="S2668" s="12">
        <f t="shared" si="166"/>
        <v>42235.514340277776</v>
      </c>
      <c r="T2668" s="12">
        <f t="shared" si="167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8"/>
        <v>1.1066666666666667</v>
      </c>
      <c r="P2669" s="6">
        <f t="shared" si="165"/>
        <v>92.222222222222229</v>
      </c>
      <c r="Q2669" s="8" t="s">
        <v>8319</v>
      </c>
      <c r="R2669" s="8" t="s">
        <v>8356</v>
      </c>
      <c r="S2669" s="12">
        <f t="shared" si="166"/>
        <v>42380.676111111112</v>
      </c>
      <c r="T2669" s="12">
        <f t="shared" si="167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8"/>
        <v>1.7070000000000001</v>
      </c>
      <c r="P2670" s="6">
        <f t="shared" si="165"/>
        <v>60.964285714285715</v>
      </c>
      <c r="Q2670" s="8" t="s">
        <v>8319</v>
      </c>
      <c r="R2670" s="8" t="s">
        <v>8356</v>
      </c>
      <c r="S2670" s="12">
        <f t="shared" si="166"/>
        <v>42275.338715277772</v>
      </c>
      <c r="T2670" s="12">
        <f t="shared" si="167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8"/>
        <v>1.25125</v>
      </c>
      <c r="P2671" s="6">
        <f t="shared" si="165"/>
        <v>91</v>
      </c>
      <c r="Q2671" s="8" t="s">
        <v>8319</v>
      </c>
      <c r="R2671" s="8" t="s">
        <v>8356</v>
      </c>
      <c r="S2671" s="12">
        <f t="shared" si="166"/>
        <v>42318.785833333335</v>
      </c>
      <c r="T2671" s="12">
        <f t="shared" si="167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8"/>
        <v>6.4158609339642042E-2</v>
      </c>
      <c r="P2672" s="6">
        <f t="shared" si="165"/>
        <v>41.583333333333336</v>
      </c>
      <c r="Q2672" s="8" t="s">
        <v>8319</v>
      </c>
      <c r="R2672" s="8" t="s">
        <v>8356</v>
      </c>
      <c r="S2672" s="12">
        <f t="shared" si="166"/>
        <v>41820.770601851851</v>
      </c>
      <c r="T2672" s="12">
        <f t="shared" si="167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8"/>
        <v>0.11344</v>
      </c>
      <c r="P2673" s="6">
        <f t="shared" si="165"/>
        <v>33.761904761904759</v>
      </c>
      <c r="Q2673" s="8" t="s">
        <v>8319</v>
      </c>
      <c r="R2673" s="8" t="s">
        <v>8356</v>
      </c>
      <c r="S2673" s="12">
        <f t="shared" si="166"/>
        <v>41962.499027777783</v>
      </c>
      <c r="T2673" s="12">
        <f t="shared" si="167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8"/>
        <v>0.33189999999999997</v>
      </c>
      <c r="P2674" s="6">
        <f t="shared" si="165"/>
        <v>70.61702127659575</v>
      </c>
      <c r="Q2674" s="8" t="s">
        <v>8319</v>
      </c>
      <c r="R2674" s="8" t="s">
        <v>8356</v>
      </c>
      <c r="S2674" s="12">
        <f t="shared" si="166"/>
        <v>42344.634143518517</v>
      </c>
      <c r="T2674" s="12">
        <f t="shared" si="167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8"/>
        <v>0.27579999999999999</v>
      </c>
      <c r="P2675" s="6">
        <f t="shared" si="165"/>
        <v>167.15151515151516</v>
      </c>
      <c r="Q2675" s="8" t="s">
        <v>8319</v>
      </c>
      <c r="R2675" s="8" t="s">
        <v>8356</v>
      </c>
      <c r="S2675" s="12">
        <f t="shared" si="166"/>
        <v>41912.291655092595</v>
      </c>
      <c r="T2675" s="12">
        <f t="shared" si="167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8"/>
        <v>0.62839999999999996</v>
      </c>
      <c r="P2676" s="6">
        <f t="shared" si="165"/>
        <v>128.61988304093566</v>
      </c>
      <c r="Q2676" s="8" t="s">
        <v>8319</v>
      </c>
      <c r="R2676" s="8" t="s">
        <v>8356</v>
      </c>
      <c r="S2676" s="12">
        <f t="shared" si="166"/>
        <v>42529.382754629631</v>
      </c>
      <c r="T2676" s="12">
        <f t="shared" si="167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8"/>
        <v>7.5880000000000003E-2</v>
      </c>
      <c r="P2677" s="6">
        <f t="shared" si="165"/>
        <v>65.41379310344827</v>
      </c>
      <c r="Q2677" s="8" t="s">
        <v>8319</v>
      </c>
      <c r="R2677" s="8" t="s">
        <v>8356</v>
      </c>
      <c r="S2677" s="12">
        <f t="shared" si="166"/>
        <v>41923.607511574075</v>
      </c>
      <c r="T2677" s="12">
        <f t="shared" si="167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8"/>
        <v>0.50380952380952382</v>
      </c>
      <c r="P2678" s="6">
        <f t="shared" si="165"/>
        <v>117.55555555555556</v>
      </c>
      <c r="Q2678" s="8" t="s">
        <v>8319</v>
      </c>
      <c r="R2678" s="8" t="s">
        <v>8356</v>
      </c>
      <c r="S2678" s="12">
        <f t="shared" si="166"/>
        <v>42482.374699074076</v>
      </c>
      <c r="T2678" s="12">
        <f t="shared" si="167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8"/>
        <v>0.17512820512820512</v>
      </c>
      <c r="P2679" s="6">
        <f t="shared" si="165"/>
        <v>126.48148148148148</v>
      </c>
      <c r="Q2679" s="8" t="s">
        <v>8319</v>
      </c>
      <c r="R2679" s="8" t="s">
        <v>8356</v>
      </c>
      <c r="S2679" s="12">
        <f t="shared" si="166"/>
        <v>41792.779432870368</v>
      </c>
      <c r="T2679" s="12">
        <f t="shared" si="167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8"/>
        <v>1.3750000000000001E-4</v>
      </c>
      <c r="P2680" s="6">
        <f t="shared" si="165"/>
        <v>550</v>
      </c>
      <c r="Q2680" s="8" t="s">
        <v>8319</v>
      </c>
      <c r="R2680" s="8" t="s">
        <v>8356</v>
      </c>
      <c r="S2680" s="12">
        <f t="shared" si="166"/>
        <v>42241.548206018517</v>
      </c>
      <c r="T2680" s="12">
        <f t="shared" si="167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8"/>
        <v>3.3E-3</v>
      </c>
      <c r="P2681" s="6">
        <f t="shared" si="165"/>
        <v>44</v>
      </c>
      <c r="Q2681" s="8" t="s">
        <v>8319</v>
      </c>
      <c r="R2681" s="8" t="s">
        <v>8356</v>
      </c>
      <c r="S2681" s="12">
        <f t="shared" si="166"/>
        <v>42032.751087962963</v>
      </c>
      <c r="T2681" s="12">
        <f t="shared" si="167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8"/>
        <v>8.6250000000000007E-3</v>
      </c>
      <c r="P2682" s="6">
        <f t="shared" si="165"/>
        <v>69</v>
      </c>
      <c r="Q2682" s="8" t="s">
        <v>8319</v>
      </c>
      <c r="R2682" s="8" t="s">
        <v>8356</v>
      </c>
      <c r="S2682" s="12">
        <f t="shared" si="166"/>
        <v>42435.961701388893</v>
      </c>
      <c r="T2682" s="12">
        <f t="shared" si="167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8"/>
        <v>6.875E-3</v>
      </c>
      <c r="P2683" s="6">
        <f t="shared" si="165"/>
        <v>27.5</v>
      </c>
      <c r="Q2683" s="8" t="s">
        <v>8336</v>
      </c>
      <c r="R2683" s="8" t="s">
        <v>8337</v>
      </c>
      <c r="S2683" s="12">
        <f t="shared" si="166"/>
        <v>41805.645254629628</v>
      </c>
      <c r="T2683" s="12">
        <f t="shared" si="167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8"/>
        <v>0.28299999999999997</v>
      </c>
      <c r="P2684" s="6">
        <f t="shared" si="165"/>
        <v>84.9</v>
      </c>
      <c r="Q2684" s="8" t="s">
        <v>8336</v>
      </c>
      <c r="R2684" s="8" t="s">
        <v>8337</v>
      </c>
      <c r="S2684" s="12">
        <f t="shared" si="166"/>
        <v>41932.621990740743</v>
      </c>
      <c r="T2684" s="12">
        <f t="shared" si="167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8"/>
        <v>2.3999999999999998E-3</v>
      </c>
      <c r="P2685" s="6">
        <f t="shared" si="165"/>
        <v>12</v>
      </c>
      <c r="Q2685" s="8" t="s">
        <v>8336</v>
      </c>
      <c r="R2685" s="8" t="s">
        <v>8337</v>
      </c>
      <c r="S2685" s="12">
        <f t="shared" si="166"/>
        <v>42034.50509259259</v>
      </c>
      <c r="T2685" s="12">
        <f t="shared" si="167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8"/>
        <v>1.1428571428571429E-2</v>
      </c>
      <c r="P2686" s="6">
        <f t="shared" si="165"/>
        <v>200</v>
      </c>
      <c r="Q2686" s="8" t="s">
        <v>8336</v>
      </c>
      <c r="R2686" s="8" t="s">
        <v>8337</v>
      </c>
      <c r="S2686" s="12">
        <f t="shared" si="166"/>
        <v>41820.664641203701</v>
      </c>
      <c r="T2686" s="12">
        <f t="shared" si="167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8"/>
        <v>2.0000000000000001E-4</v>
      </c>
      <c r="P2687" s="6">
        <f t="shared" si="165"/>
        <v>10</v>
      </c>
      <c r="Q2687" s="8" t="s">
        <v>8336</v>
      </c>
      <c r="R2687" s="8" t="s">
        <v>8337</v>
      </c>
      <c r="S2687" s="12">
        <f t="shared" si="166"/>
        <v>42061.44594907407</v>
      </c>
      <c r="T2687" s="12">
        <f t="shared" si="167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8"/>
        <v>0</v>
      </c>
      <c r="P2688" s="6" t="e">
        <f t="shared" si="165"/>
        <v>#DIV/0!</v>
      </c>
      <c r="Q2688" s="8" t="s">
        <v>8336</v>
      </c>
      <c r="R2688" s="8" t="s">
        <v>8337</v>
      </c>
      <c r="S2688" s="12">
        <f t="shared" si="166"/>
        <v>41892.724803240737</v>
      </c>
      <c r="T2688" s="12">
        <f t="shared" si="167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8"/>
        <v>0</v>
      </c>
      <c r="P2689" s="6" t="e">
        <f t="shared" si="165"/>
        <v>#DIV/0!</v>
      </c>
      <c r="Q2689" s="8" t="s">
        <v>8336</v>
      </c>
      <c r="R2689" s="8" t="s">
        <v>8337</v>
      </c>
      <c r="S2689" s="12">
        <f t="shared" si="166"/>
        <v>42154.39025462963</v>
      </c>
      <c r="T2689" s="12">
        <f t="shared" si="167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8"/>
        <v>1.48E-3</v>
      </c>
      <c r="P2690" s="6">
        <f t="shared" si="165"/>
        <v>5.2857142857142856</v>
      </c>
      <c r="Q2690" s="8" t="s">
        <v>8336</v>
      </c>
      <c r="R2690" s="8" t="s">
        <v>8337</v>
      </c>
      <c r="S2690" s="12">
        <f t="shared" si="166"/>
        <v>42027.868865740747</v>
      </c>
      <c r="T2690" s="12">
        <f t="shared" si="167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ref="P2691:P2754" si="169">E2691/L2691</f>
        <v>1</v>
      </c>
      <c r="Q2691" s="8" t="s">
        <v>8336</v>
      </c>
      <c r="R2691" s="8" t="s">
        <v>8337</v>
      </c>
      <c r="S2691" s="12">
        <f t="shared" ref="S2691:S2754" si="170">(((J2691/60)/60)/24)+DATE(1970,1,1)+(-6/24)</f>
        <v>42551.711689814809</v>
      </c>
      <c r="T2691" s="12">
        <f t="shared" ref="T2691:T2754" si="171">(((I2691/60)/60)/24)+DATE(1970,1,1)+(-6/24)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8" t="s">
        <v>8336</v>
      </c>
      <c r="R2692" s="8" t="s">
        <v>8337</v>
      </c>
      <c r="S2692" s="12">
        <f t="shared" si="170"/>
        <v>42112.855046296296</v>
      </c>
      <c r="T2692" s="12">
        <f t="shared" si="171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8" t="s">
        <v>8336</v>
      </c>
      <c r="R2693" s="8" t="s">
        <v>8337</v>
      </c>
      <c r="S2693" s="12">
        <f t="shared" si="170"/>
        <v>42089.474039351851</v>
      </c>
      <c r="T2693" s="12">
        <f t="shared" si="171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8" t="s">
        <v>8336</v>
      </c>
      <c r="R2694" s="8" t="s">
        <v>8337</v>
      </c>
      <c r="S2694" s="12">
        <f t="shared" si="170"/>
        <v>42058.084027777775</v>
      </c>
      <c r="T2694" s="12">
        <f t="shared" si="171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8" t="s">
        <v>8336</v>
      </c>
      <c r="R2695" s="8" t="s">
        <v>8337</v>
      </c>
      <c r="S2695" s="12">
        <f t="shared" si="170"/>
        <v>41833.888495370367</v>
      </c>
      <c r="T2695" s="12">
        <f t="shared" si="171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8" t="s">
        <v>8336</v>
      </c>
      <c r="R2696" s="8" t="s">
        <v>8337</v>
      </c>
      <c r="S2696" s="12">
        <f t="shared" si="170"/>
        <v>41877.890497685185</v>
      </c>
      <c r="T2696" s="12">
        <f t="shared" si="171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8" t="s">
        <v>8336</v>
      </c>
      <c r="R2697" s="8" t="s">
        <v>8337</v>
      </c>
      <c r="S2697" s="12">
        <f t="shared" si="170"/>
        <v>42047.931921296295</v>
      </c>
      <c r="T2697" s="12">
        <f t="shared" si="171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8" t="s">
        <v>8336</v>
      </c>
      <c r="R2698" s="8" t="s">
        <v>8337</v>
      </c>
      <c r="S2698" s="12">
        <f t="shared" si="170"/>
        <v>41964.594444444447</v>
      </c>
      <c r="T2698" s="12">
        <f t="shared" si="171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8" t="s">
        <v>8336</v>
      </c>
      <c r="R2699" s="8" t="s">
        <v>8337</v>
      </c>
      <c r="S2699" s="12">
        <f t="shared" si="170"/>
        <v>42187.690081018518</v>
      </c>
      <c r="T2699" s="12">
        <f t="shared" si="171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8" t="s">
        <v>8336</v>
      </c>
      <c r="R2700" s="8" t="s">
        <v>8337</v>
      </c>
      <c r="S2700" s="12">
        <f t="shared" si="170"/>
        <v>41787.648240740738</v>
      </c>
      <c r="T2700" s="12">
        <f t="shared" si="171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8" t="s">
        <v>8336</v>
      </c>
      <c r="R2701" s="8" t="s">
        <v>8337</v>
      </c>
      <c r="S2701" s="12">
        <f t="shared" si="170"/>
        <v>41829.646562499998</v>
      </c>
      <c r="T2701" s="12">
        <f t="shared" si="171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8" t="s">
        <v>8336</v>
      </c>
      <c r="R2702" s="8" t="s">
        <v>8337</v>
      </c>
      <c r="S2702" s="12">
        <f t="shared" si="170"/>
        <v>41870.62467592593</v>
      </c>
      <c r="T2702" s="12">
        <f t="shared" si="171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8" t="s">
        <v>8317</v>
      </c>
      <c r="R2703" s="8" t="s">
        <v>8357</v>
      </c>
      <c r="S2703" s="12">
        <f t="shared" si="170"/>
        <v>42801.524699074071</v>
      </c>
      <c r="T2703" s="12">
        <f t="shared" si="171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8" t="s">
        <v>8317</v>
      </c>
      <c r="R2704" s="8" t="s">
        <v>8357</v>
      </c>
      <c r="S2704" s="12">
        <f t="shared" si="170"/>
        <v>42800.551817129628</v>
      </c>
      <c r="T2704" s="12">
        <f t="shared" si="171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8" t="s">
        <v>8317</v>
      </c>
      <c r="R2705" s="8" t="s">
        <v>8357</v>
      </c>
      <c r="S2705" s="12">
        <f t="shared" si="170"/>
        <v>42756.440162037034</v>
      </c>
      <c r="T2705" s="12">
        <f t="shared" si="171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8" t="s">
        <v>8317</v>
      </c>
      <c r="R2706" s="8" t="s">
        <v>8357</v>
      </c>
      <c r="S2706" s="12">
        <f t="shared" si="170"/>
        <v>42787.612430555557</v>
      </c>
      <c r="T2706" s="12">
        <f t="shared" si="171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8" t="s">
        <v>8317</v>
      </c>
      <c r="R2707" s="8" t="s">
        <v>8357</v>
      </c>
      <c r="S2707" s="12">
        <f t="shared" si="170"/>
        <v>42773.666180555556</v>
      </c>
      <c r="T2707" s="12">
        <f t="shared" si="171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8" t="s">
        <v>8317</v>
      </c>
      <c r="R2708" s="8" t="s">
        <v>8357</v>
      </c>
      <c r="S2708" s="12">
        <f t="shared" si="170"/>
        <v>41899.044942129629</v>
      </c>
      <c r="T2708" s="12">
        <f t="shared" si="171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8" t="s">
        <v>8317</v>
      </c>
      <c r="R2709" s="8" t="s">
        <v>8357</v>
      </c>
      <c r="S2709" s="12">
        <f t="shared" si="170"/>
        <v>41391.532905092594</v>
      </c>
      <c r="T2709" s="12">
        <f t="shared" si="171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8" t="s">
        <v>8317</v>
      </c>
      <c r="R2710" s="8" t="s">
        <v>8357</v>
      </c>
      <c r="S2710" s="12">
        <f t="shared" si="170"/>
        <v>42512.448217592595</v>
      </c>
      <c r="T2710" s="12">
        <f t="shared" si="171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8" t="s">
        <v>8317</v>
      </c>
      <c r="R2711" s="8" t="s">
        <v>8357</v>
      </c>
      <c r="S2711" s="12">
        <f t="shared" si="170"/>
        <v>42611.899780092594</v>
      </c>
      <c r="T2711" s="12">
        <f t="shared" si="171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8" t="s">
        <v>8317</v>
      </c>
      <c r="R2712" s="8" t="s">
        <v>8357</v>
      </c>
      <c r="S2712" s="12">
        <f t="shared" si="170"/>
        <v>41827.979490740741</v>
      </c>
      <c r="T2712" s="12">
        <f t="shared" si="171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8" t="s">
        <v>8317</v>
      </c>
      <c r="R2713" s="8" t="s">
        <v>8357</v>
      </c>
      <c r="S2713" s="12">
        <f t="shared" si="170"/>
        <v>41780.495254629634</v>
      </c>
      <c r="T2713" s="12">
        <f t="shared" si="171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8" t="s">
        <v>8317</v>
      </c>
      <c r="R2714" s="8" t="s">
        <v>8357</v>
      </c>
      <c r="S2714" s="12">
        <f t="shared" si="170"/>
        <v>41431.812037037038</v>
      </c>
      <c r="T2714" s="12">
        <f t="shared" si="171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8" t="s">
        <v>8317</v>
      </c>
      <c r="R2715" s="8" t="s">
        <v>8357</v>
      </c>
      <c r="S2715" s="12">
        <f t="shared" si="170"/>
        <v>42322.403749999998</v>
      </c>
      <c r="T2715" s="12">
        <f t="shared" si="171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8" t="s">
        <v>8317</v>
      </c>
      <c r="R2716" s="8" t="s">
        <v>8357</v>
      </c>
      <c r="S2716" s="12">
        <f t="shared" si="170"/>
        <v>42629.405046296291</v>
      </c>
      <c r="T2716" s="12">
        <f t="shared" si="171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8" t="s">
        <v>8317</v>
      </c>
      <c r="R2717" s="8" t="s">
        <v>8357</v>
      </c>
      <c r="S2717" s="12">
        <f t="shared" si="170"/>
        <v>42387.148472222223</v>
      </c>
      <c r="T2717" s="12">
        <f t="shared" si="171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8" t="s">
        <v>8317</v>
      </c>
      <c r="R2718" s="8" t="s">
        <v>8357</v>
      </c>
      <c r="S2718" s="12">
        <f t="shared" si="170"/>
        <v>42255.083252314813</v>
      </c>
      <c r="T2718" s="12">
        <f t="shared" si="171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8" t="s">
        <v>8317</v>
      </c>
      <c r="R2719" s="8" t="s">
        <v>8357</v>
      </c>
      <c r="S2719" s="12">
        <f t="shared" si="170"/>
        <v>41934.664918981485</v>
      </c>
      <c r="T2719" s="12">
        <f t="shared" si="171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8" t="s">
        <v>8317</v>
      </c>
      <c r="R2720" s="8" t="s">
        <v>8357</v>
      </c>
      <c r="S2720" s="12">
        <f t="shared" si="170"/>
        <v>42465.346585648149</v>
      </c>
      <c r="T2720" s="12">
        <f t="shared" si="171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8" t="s">
        <v>8317</v>
      </c>
      <c r="R2721" s="8" t="s">
        <v>8357</v>
      </c>
      <c r="S2721" s="12">
        <f t="shared" si="170"/>
        <v>42417.781180555554</v>
      </c>
      <c r="T2721" s="12">
        <f t="shared" si="171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8" t="s">
        <v>8317</v>
      </c>
      <c r="R2722" s="8" t="s">
        <v>8357</v>
      </c>
      <c r="S2722" s="12">
        <f t="shared" si="170"/>
        <v>42655.215891203698</v>
      </c>
      <c r="T2722" s="12">
        <f t="shared" si="171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8" t="s">
        <v>8319</v>
      </c>
      <c r="R2723" s="8" t="s">
        <v>8349</v>
      </c>
      <c r="S2723" s="12">
        <f t="shared" si="170"/>
        <v>41493.293958333335</v>
      </c>
      <c r="T2723" s="12">
        <f t="shared" si="171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ref="O2724:O2787" si="172">E2724/D2724</f>
        <v>2.5253999999999999</v>
      </c>
      <c r="P2724" s="6">
        <f t="shared" si="169"/>
        <v>68.254054054054052</v>
      </c>
      <c r="Q2724" s="8" t="s">
        <v>8319</v>
      </c>
      <c r="R2724" s="8" t="s">
        <v>8349</v>
      </c>
      <c r="S2724" s="12">
        <f t="shared" si="170"/>
        <v>42704.607094907406</v>
      </c>
      <c r="T2724" s="12">
        <f t="shared" si="171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2"/>
        <v>1.4005000000000001</v>
      </c>
      <c r="P2725" s="6">
        <f t="shared" si="169"/>
        <v>95.48863636363636</v>
      </c>
      <c r="Q2725" s="8" t="s">
        <v>8319</v>
      </c>
      <c r="R2725" s="8" t="s">
        <v>8349</v>
      </c>
      <c r="S2725" s="12">
        <f t="shared" si="170"/>
        <v>41944.58898148148</v>
      </c>
      <c r="T2725" s="12">
        <f t="shared" si="171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2"/>
        <v>2.9687520259319289</v>
      </c>
      <c r="P2726" s="6">
        <f t="shared" si="169"/>
        <v>7.1902649656526005</v>
      </c>
      <c r="Q2726" s="8" t="s">
        <v>8319</v>
      </c>
      <c r="R2726" s="8" t="s">
        <v>8349</v>
      </c>
      <c r="S2726" s="12">
        <f t="shared" si="170"/>
        <v>42199.07707175926</v>
      </c>
      <c r="T2726" s="12">
        <f t="shared" si="171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2"/>
        <v>1.445425</v>
      </c>
      <c r="P2727" s="6">
        <f t="shared" si="169"/>
        <v>511.65486725663715</v>
      </c>
      <c r="Q2727" s="8" t="s">
        <v>8319</v>
      </c>
      <c r="R2727" s="8" t="s">
        <v>8349</v>
      </c>
      <c r="S2727" s="12">
        <f t="shared" si="170"/>
        <v>42745.494618055556</v>
      </c>
      <c r="T2727" s="12">
        <f t="shared" si="171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2"/>
        <v>1.05745</v>
      </c>
      <c r="P2728" s="6">
        <f t="shared" si="169"/>
        <v>261.74504950495049</v>
      </c>
      <c r="Q2728" s="8" t="s">
        <v>8319</v>
      </c>
      <c r="R2728" s="8" t="s">
        <v>8349</v>
      </c>
      <c r="S2728" s="12">
        <f t="shared" si="170"/>
        <v>42452.329988425925</v>
      </c>
      <c r="T2728" s="12">
        <f t="shared" si="171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2"/>
        <v>4.9321000000000002</v>
      </c>
      <c r="P2729" s="6">
        <f t="shared" si="169"/>
        <v>69.760961810466767</v>
      </c>
      <c r="Q2729" s="8" t="s">
        <v>8319</v>
      </c>
      <c r="R2729" s="8" t="s">
        <v>8349</v>
      </c>
      <c r="S2729" s="12">
        <f t="shared" si="170"/>
        <v>42198.426655092597</v>
      </c>
      <c r="T2729" s="12">
        <f t="shared" si="171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2"/>
        <v>2.0182666666666669</v>
      </c>
      <c r="P2730" s="6">
        <f t="shared" si="169"/>
        <v>77.229591836734699</v>
      </c>
      <c r="Q2730" s="8" t="s">
        <v>8319</v>
      </c>
      <c r="R2730" s="8" t="s">
        <v>8349</v>
      </c>
      <c r="S2730" s="12">
        <f t="shared" si="170"/>
        <v>42333.34993055556</v>
      </c>
      <c r="T2730" s="12">
        <f t="shared" si="171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2"/>
        <v>1.0444</v>
      </c>
      <c r="P2731" s="6">
        <f t="shared" si="169"/>
        <v>340.56521739130437</v>
      </c>
      <c r="Q2731" s="8" t="s">
        <v>8319</v>
      </c>
      <c r="R2731" s="8" t="s">
        <v>8349</v>
      </c>
      <c r="S2731" s="12">
        <f t="shared" si="170"/>
        <v>42094.990706018521</v>
      </c>
      <c r="T2731" s="12">
        <f t="shared" si="171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2"/>
        <v>1.7029262962962963</v>
      </c>
      <c r="P2732" s="6">
        <f t="shared" si="169"/>
        <v>67.417903225806455</v>
      </c>
      <c r="Q2732" s="8" t="s">
        <v>8319</v>
      </c>
      <c r="R2732" s="8" t="s">
        <v>8349</v>
      </c>
      <c r="S2732" s="12">
        <f t="shared" si="170"/>
        <v>41351.291377314818</v>
      </c>
      <c r="T2732" s="12">
        <f t="shared" si="171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2"/>
        <v>1.0430333333333333</v>
      </c>
      <c r="P2733" s="6">
        <f t="shared" si="169"/>
        <v>845.70270270270271</v>
      </c>
      <c r="Q2733" s="8" t="s">
        <v>8319</v>
      </c>
      <c r="R2733" s="8" t="s">
        <v>8349</v>
      </c>
      <c r="S2733" s="12">
        <f t="shared" si="170"/>
        <v>41872.275717592594</v>
      </c>
      <c r="T2733" s="12">
        <f t="shared" si="171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2"/>
        <v>1.1825000000000001</v>
      </c>
      <c r="P2734" s="6">
        <f t="shared" si="169"/>
        <v>97.191780821917803</v>
      </c>
      <c r="Q2734" s="8" t="s">
        <v>8319</v>
      </c>
      <c r="R2734" s="8" t="s">
        <v>8349</v>
      </c>
      <c r="S2734" s="12">
        <f t="shared" si="170"/>
        <v>41389.558194444442</v>
      </c>
      <c r="T2734" s="12">
        <f t="shared" si="171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2"/>
        <v>1.07538</v>
      </c>
      <c r="P2735" s="6">
        <f t="shared" si="169"/>
        <v>451.84033613445376</v>
      </c>
      <c r="Q2735" s="8" t="s">
        <v>8319</v>
      </c>
      <c r="R2735" s="8" t="s">
        <v>8349</v>
      </c>
      <c r="S2735" s="12">
        <f t="shared" si="170"/>
        <v>42044.022847222222</v>
      </c>
      <c r="T2735" s="12">
        <f t="shared" si="171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2"/>
        <v>22603</v>
      </c>
      <c r="P2736" s="6">
        <f t="shared" si="169"/>
        <v>138.66871165644173</v>
      </c>
      <c r="Q2736" s="8" t="s">
        <v>8319</v>
      </c>
      <c r="R2736" s="8" t="s">
        <v>8349</v>
      </c>
      <c r="S2736" s="12">
        <f t="shared" si="170"/>
        <v>42626.418888888889</v>
      </c>
      <c r="T2736" s="12">
        <f t="shared" si="171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2"/>
        <v>9.7813466666666677</v>
      </c>
      <c r="P2737" s="6">
        <f t="shared" si="169"/>
        <v>21.640147492625371</v>
      </c>
      <c r="Q2737" s="8" t="s">
        <v>8319</v>
      </c>
      <c r="R2737" s="8" t="s">
        <v>8349</v>
      </c>
      <c r="S2737" s="12">
        <f t="shared" si="170"/>
        <v>41315.870949074073</v>
      </c>
      <c r="T2737" s="12">
        <f t="shared" si="171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2"/>
        <v>1.2290000000000001</v>
      </c>
      <c r="P2738" s="6">
        <f t="shared" si="169"/>
        <v>169.51724137931035</v>
      </c>
      <c r="Q2738" s="8" t="s">
        <v>8319</v>
      </c>
      <c r="R2738" s="8" t="s">
        <v>8349</v>
      </c>
      <c r="S2738" s="12">
        <f t="shared" si="170"/>
        <v>41722.416354166664</v>
      </c>
      <c r="T2738" s="12">
        <f t="shared" si="171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2"/>
        <v>2.4606080000000001</v>
      </c>
      <c r="P2739" s="6">
        <f t="shared" si="169"/>
        <v>161.88210526315791</v>
      </c>
      <c r="Q2739" s="8" t="s">
        <v>8319</v>
      </c>
      <c r="R2739" s="8" t="s">
        <v>8349</v>
      </c>
      <c r="S2739" s="12">
        <f t="shared" si="170"/>
        <v>41611.667673611111</v>
      </c>
      <c r="T2739" s="12">
        <f t="shared" si="171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2"/>
        <v>1.4794</v>
      </c>
      <c r="P2740" s="6">
        <f t="shared" si="169"/>
        <v>493.13333333333333</v>
      </c>
      <c r="Q2740" s="8" t="s">
        <v>8319</v>
      </c>
      <c r="R2740" s="8" t="s">
        <v>8349</v>
      </c>
      <c r="S2740" s="12">
        <f t="shared" si="170"/>
        <v>42619.893564814818</v>
      </c>
      <c r="T2740" s="12">
        <f t="shared" si="171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2"/>
        <v>3.8409090909090908</v>
      </c>
      <c r="P2741" s="6">
        <f t="shared" si="169"/>
        <v>22.120418848167539</v>
      </c>
      <c r="Q2741" s="8" t="s">
        <v>8319</v>
      </c>
      <c r="R2741" s="8" t="s">
        <v>8349</v>
      </c>
      <c r="S2741" s="12">
        <f t="shared" si="170"/>
        <v>41719.637928240743</v>
      </c>
      <c r="T2741" s="12">
        <f t="shared" si="171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2"/>
        <v>1.0333333333333334</v>
      </c>
      <c r="P2742" s="6">
        <f t="shared" si="169"/>
        <v>18.235294117647058</v>
      </c>
      <c r="Q2742" s="8" t="s">
        <v>8319</v>
      </c>
      <c r="R2742" s="8" t="s">
        <v>8349</v>
      </c>
      <c r="S2742" s="12">
        <f t="shared" si="170"/>
        <v>42044.781851851847</v>
      </c>
      <c r="T2742" s="12">
        <f t="shared" si="171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2"/>
        <v>4.3750000000000004E-3</v>
      </c>
      <c r="P2743" s="6">
        <f t="shared" si="169"/>
        <v>8.75</v>
      </c>
      <c r="Q2743" s="8" t="s">
        <v>8322</v>
      </c>
      <c r="R2743" s="8" t="s">
        <v>8358</v>
      </c>
      <c r="S2743" s="12">
        <f t="shared" si="170"/>
        <v>41911.407430555555</v>
      </c>
      <c r="T2743" s="12">
        <f t="shared" si="171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2"/>
        <v>0.29239999999999999</v>
      </c>
      <c r="P2744" s="6">
        <f t="shared" si="169"/>
        <v>40.611111111111114</v>
      </c>
      <c r="Q2744" s="8" t="s">
        <v>8322</v>
      </c>
      <c r="R2744" s="8" t="s">
        <v>8358</v>
      </c>
      <c r="S2744" s="12">
        <f t="shared" si="170"/>
        <v>41030.469756944447</v>
      </c>
      <c r="T2744" s="12">
        <f t="shared" si="171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2"/>
        <v>0</v>
      </c>
      <c r="P2745" s="6" t="e">
        <f t="shared" si="169"/>
        <v>#DIV/0!</v>
      </c>
      <c r="Q2745" s="8" t="s">
        <v>8322</v>
      </c>
      <c r="R2745" s="8" t="s">
        <v>8358</v>
      </c>
      <c r="S2745" s="12">
        <f t="shared" si="170"/>
        <v>42632.078784722224</v>
      </c>
      <c r="T2745" s="12">
        <f t="shared" si="171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2"/>
        <v>5.2187499999999998E-2</v>
      </c>
      <c r="P2746" s="6">
        <f t="shared" si="169"/>
        <v>37.954545454545453</v>
      </c>
      <c r="Q2746" s="8" t="s">
        <v>8322</v>
      </c>
      <c r="R2746" s="8" t="s">
        <v>8358</v>
      </c>
      <c r="S2746" s="12">
        <f t="shared" si="170"/>
        <v>40937.812476851854</v>
      </c>
      <c r="T2746" s="12">
        <f t="shared" si="171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2"/>
        <v>0.21887499999999999</v>
      </c>
      <c r="P2747" s="6">
        <f t="shared" si="169"/>
        <v>35.734693877551024</v>
      </c>
      <c r="Q2747" s="8" t="s">
        <v>8322</v>
      </c>
      <c r="R2747" s="8" t="s">
        <v>8358</v>
      </c>
      <c r="S2747" s="12">
        <f t="shared" si="170"/>
        <v>41044.738055555557</v>
      </c>
      <c r="T2747" s="12">
        <f t="shared" si="171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2"/>
        <v>0.26700000000000002</v>
      </c>
      <c r="P2748" s="6">
        <f t="shared" si="169"/>
        <v>42.157894736842103</v>
      </c>
      <c r="Q2748" s="8" t="s">
        <v>8322</v>
      </c>
      <c r="R2748" s="8" t="s">
        <v>8358</v>
      </c>
      <c r="S2748" s="12">
        <f t="shared" si="170"/>
        <v>41850.531377314815</v>
      </c>
      <c r="T2748" s="12">
        <f t="shared" si="171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2"/>
        <v>0.28000000000000003</v>
      </c>
      <c r="P2749" s="6">
        <f t="shared" si="169"/>
        <v>35</v>
      </c>
      <c r="Q2749" s="8" t="s">
        <v>8322</v>
      </c>
      <c r="R2749" s="8" t="s">
        <v>8358</v>
      </c>
      <c r="S2749" s="12">
        <f t="shared" si="170"/>
        <v>41044.39811342593</v>
      </c>
      <c r="T2749" s="12">
        <f t="shared" si="171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2"/>
        <v>1.06E-2</v>
      </c>
      <c r="P2750" s="6">
        <f t="shared" si="169"/>
        <v>13.25</v>
      </c>
      <c r="Q2750" s="8" t="s">
        <v>8322</v>
      </c>
      <c r="R2750" s="8" t="s">
        <v>8358</v>
      </c>
      <c r="S2750" s="12">
        <f t="shared" si="170"/>
        <v>42585.4606712963</v>
      </c>
      <c r="T2750" s="12">
        <f t="shared" si="171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2"/>
        <v>1.0999999999999999E-2</v>
      </c>
      <c r="P2751" s="6">
        <f t="shared" si="169"/>
        <v>55</v>
      </c>
      <c r="Q2751" s="8" t="s">
        <v>8322</v>
      </c>
      <c r="R2751" s="8" t="s">
        <v>8358</v>
      </c>
      <c r="S2751" s="12">
        <f t="shared" si="170"/>
        <v>42068.549039351856</v>
      </c>
      <c r="T2751" s="12">
        <f t="shared" si="171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2"/>
        <v>0</v>
      </c>
      <c r="P2752" s="6" t="e">
        <f t="shared" si="169"/>
        <v>#DIV/0!</v>
      </c>
      <c r="Q2752" s="8" t="s">
        <v>8322</v>
      </c>
      <c r="R2752" s="8" t="s">
        <v>8358</v>
      </c>
      <c r="S2752" s="12">
        <f t="shared" si="170"/>
        <v>41078.649826388886</v>
      </c>
      <c r="T2752" s="12">
        <f t="shared" si="171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2"/>
        <v>0</v>
      </c>
      <c r="P2753" s="6" t="e">
        <f t="shared" si="169"/>
        <v>#DIV/0!</v>
      </c>
      <c r="Q2753" s="8" t="s">
        <v>8322</v>
      </c>
      <c r="R2753" s="8" t="s">
        <v>8358</v>
      </c>
      <c r="S2753" s="12">
        <f t="shared" si="170"/>
        <v>41747.637060185189</v>
      </c>
      <c r="T2753" s="12">
        <f t="shared" si="171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2"/>
        <v>0.11458333333333333</v>
      </c>
      <c r="P2754" s="6">
        <f t="shared" si="169"/>
        <v>39.285714285714285</v>
      </c>
      <c r="Q2754" s="8" t="s">
        <v>8322</v>
      </c>
      <c r="R2754" s="8" t="s">
        <v>8358</v>
      </c>
      <c r="S2754" s="12">
        <f t="shared" si="170"/>
        <v>40855.515092592592</v>
      </c>
      <c r="T2754" s="12">
        <f t="shared" si="171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ref="P2755:P2818" si="173">E2755/L2755</f>
        <v>47.5</v>
      </c>
      <c r="Q2755" s="8" t="s">
        <v>8322</v>
      </c>
      <c r="R2755" s="8" t="s">
        <v>8358</v>
      </c>
      <c r="S2755" s="12">
        <f t="shared" ref="S2755:S2818" si="174">(((J2755/60)/60)/24)+DATE(1970,1,1)+(-6/24)</f>
        <v>41117.650729166664</v>
      </c>
      <c r="T2755" s="12">
        <f t="shared" ref="T2755:T2818" si="175"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8" t="s">
        <v>8322</v>
      </c>
      <c r="R2756" s="8" t="s">
        <v>8358</v>
      </c>
      <c r="S2756" s="12">
        <f t="shared" si="174"/>
        <v>41863.386006944449</v>
      </c>
      <c r="T2756" s="12">
        <f t="shared" si="175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8" t="s">
        <v>8322</v>
      </c>
      <c r="R2757" s="8" t="s">
        <v>8358</v>
      </c>
      <c r="S2757" s="12">
        <f t="shared" si="174"/>
        <v>42072.540821759263</v>
      </c>
      <c r="T2757" s="12">
        <f t="shared" si="175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8" t="s">
        <v>8322</v>
      </c>
      <c r="R2758" s="8" t="s">
        <v>8358</v>
      </c>
      <c r="S2758" s="12">
        <f t="shared" si="174"/>
        <v>41620.65047453704</v>
      </c>
      <c r="T2758" s="12">
        <f t="shared" si="175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8" t="s">
        <v>8322</v>
      </c>
      <c r="R2759" s="8" t="s">
        <v>8358</v>
      </c>
      <c r="S2759" s="12">
        <f t="shared" si="174"/>
        <v>42573.40662037037</v>
      </c>
      <c r="T2759" s="12">
        <f t="shared" si="175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8" t="s">
        <v>8322</v>
      </c>
      <c r="R2760" s="8" t="s">
        <v>8358</v>
      </c>
      <c r="S2760" s="12">
        <f t="shared" si="174"/>
        <v>42639.191932870366</v>
      </c>
      <c r="T2760" s="12">
        <f t="shared" si="175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8" t="s">
        <v>8322</v>
      </c>
      <c r="R2761" s="8" t="s">
        <v>8358</v>
      </c>
      <c r="S2761" s="12">
        <f t="shared" si="174"/>
        <v>42524.11650462963</v>
      </c>
      <c r="T2761" s="12">
        <f t="shared" si="175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8" t="s">
        <v>8322</v>
      </c>
      <c r="R2762" s="8" t="s">
        <v>8358</v>
      </c>
      <c r="S2762" s="12">
        <f t="shared" si="174"/>
        <v>41415.211319444446</v>
      </c>
      <c r="T2762" s="12">
        <f t="shared" si="175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8" t="s">
        <v>8322</v>
      </c>
      <c r="R2763" s="8" t="s">
        <v>8358</v>
      </c>
      <c r="S2763" s="12">
        <f t="shared" si="174"/>
        <v>41246.813576388886</v>
      </c>
      <c r="T2763" s="12">
        <f t="shared" si="175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8" t="s">
        <v>8322</v>
      </c>
      <c r="R2764" s="8" t="s">
        <v>8358</v>
      </c>
      <c r="S2764" s="12">
        <f t="shared" si="174"/>
        <v>40926.786979166667</v>
      </c>
      <c r="T2764" s="12">
        <f t="shared" si="175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8" t="s">
        <v>8322</v>
      </c>
      <c r="R2765" s="8" t="s">
        <v>8358</v>
      </c>
      <c r="S2765" s="12">
        <f t="shared" si="174"/>
        <v>41373.329675925925</v>
      </c>
      <c r="T2765" s="12">
        <f t="shared" si="175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8" t="s">
        <v>8322</v>
      </c>
      <c r="R2766" s="8" t="s">
        <v>8358</v>
      </c>
      <c r="S2766" s="12">
        <f t="shared" si="174"/>
        <v>41030.042025462964</v>
      </c>
      <c r="T2766" s="12">
        <f t="shared" si="175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8" t="s">
        <v>8322</v>
      </c>
      <c r="R2767" s="8" t="s">
        <v>8358</v>
      </c>
      <c r="S2767" s="12">
        <f t="shared" si="174"/>
        <v>41194.329027777778</v>
      </c>
      <c r="T2767" s="12">
        <f t="shared" si="175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8" t="s">
        <v>8322</v>
      </c>
      <c r="R2768" s="8" t="s">
        <v>8358</v>
      </c>
      <c r="S2768" s="12">
        <f t="shared" si="174"/>
        <v>40736.418032407404</v>
      </c>
      <c r="T2768" s="12">
        <f t="shared" si="175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8" t="s">
        <v>8322</v>
      </c>
      <c r="R2769" s="8" t="s">
        <v>8358</v>
      </c>
      <c r="S2769" s="12">
        <f t="shared" si="174"/>
        <v>42172.708912037036</v>
      </c>
      <c r="T2769" s="12">
        <f t="shared" si="175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8" t="s">
        <v>8322</v>
      </c>
      <c r="R2770" s="8" t="s">
        <v>8358</v>
      </c>
      <c r="S2770" s="12">
        <f t="shared" si="174"/>
        <v>40967.364849537036</v>
      </c>
      <c r="T2770" s="12">
        <f t="shared" si="175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8" t="s">
        <v>8322</v>
      </c>
      <c r="R2771" s="8" t="s">
        <v>8358</v>
      </c>
      <c r="S2771" s="12">
        <f t="shared" si="174"/>
        <v>41745.576273148145</v>
      </c>
      <c r="T2771" s="12">
        <f t="shared" si="175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8" t="s">
        <v>8322</v>
      </c>
      <c r="R2772" s="8" t="s">
        <v>8358</v>
      </c>
      <c r="S2772" s="12">
        <f t="shared" si="174"/>
        <v>41686.455208333333</v>
      </c>
      <c r="T2772" s="12">
        <f t="shared" si="175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8" t="s">
        <v>8322</v>
      </c>
      <c r="R2773" s="8" t="s">
        <v>8358</v>
      </c>
      <c r="S2773" s="12">
        <f t="shared" si="174"/>
        <v>41257.281712962962</v>
      </c>
      <c r="T2773" s="12">
        <f t="shared" si="175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8" t="s">
        <v>8322</v>
      </c>
      <c r="R2774" s="8" t="s">
        <v>8358</v>
      </c>
      <c r="S2774" s="12">
        <f t="shared" si="174"/>
        <v>41537.619143518517</v>
      </c>
      <c r="T2774" s="12">
        <f t="shared" si="175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8" t="s">
        <v>8322</v>
      </c>
      <c r="R2775" s="8" t="s">
        <v>8358</v>
      </c>
      <c r="S2775" s="12">
        <f t="shared" si="174"/>
        <v>42474.61482638889</v>
      </c>
      <c r="T2775" s="12">
        <f t="shared" si="175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8" t="s">
        <v>8322</v>
      </c>
      <c r="R2776" s="8" t="s">
        <v>8358</v>
      </c>
      <c r="S2776" s="12">
        <f t="shared" si="174"/>
        <v>41310.876481481479</v>
      </c>
      <c r="T2776" s="12">
        <f t="shared" si="175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8" t="s">
        <v>8322</v>
      </c>
      <c r="R2777" s="8" t="s">
        <v>8358</v>
      </c>
      <c r="S2777" s="12">
        <f t="shared" si="174"/>
        <v>40862.763356481482</v>
      </c>
      <c r="T2777" s="12">
        <f t="shared" si="175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8" t="s">
        <v>8322</v>
      </c>
      <c r="R2778" s="8" t="s">
        <v>8358</v>
      </c>
      <c r="S2778" s="12">
        <f t="shared" si="174"/>
        <v>42136.047175925924</v>
      </c>
      <c r="T2778" s="12">
        <f t="shared" si="175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8" t="s">
        <v>8322</v>
      </c>
      <c r="R2779" s="8" t="s">
        <v>8358</v>
      </c>
      <c r="S2779" s="12">
        <f t="shared" si="174"/>
        <v>42172.419027777782</v>
      </c>
      <c r="T2779" s="12">
        <f t="shared" si="175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8" t="s">
        <v>8322</v>
      </c>
      <c r="R2780" s="8" t="s">
        <v>8358</v>
      </c>
      <c r="S2780" s="12">
        <f t="shared" si="174"/>
        <v>41846.728078703702</v>
      </c>
      <c r="T2780" s="12">
        <f t="shared" si="175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8" t="s">
        <v>8322</v>
      </c>
      <c r="R2781" s="8" t="s">
        <v>8358</v>
      </c>
      <c r="S2781" s="12">
        <f t="shared" si="174"/>
        <v>42300.335891203707</v>
      </c>
      <c r="T2781" s="12">
        <f t="shared" si="175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8" t="s">
        <v>8322</v>
      </c>
      <c r="R2782" s="8" t="s">
        <v>8358</v>
      </c>
      <c r="S2782" s="12">
        <f t="shared" si="174"/>
        <v>42774.197777777779</v>
      </c>
      <c r="T2782" s="12">
        <f t="shared" si="175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8" t="s">
        <v>8317</v>
      </c>
      <c r="R2783" s="8" t="s">
        <v>8318</v>
      </c>
      <c r="S2783" s="12">
        <f t="shared" si="174"/>
        <v>42018.69159722222</v>
      </c>
      <c r="T2783" s="12">
        <f t="shared" si="175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8" t="s">
        <v>8317</v>
      </c>
      <c r="R2784" s="8" t="s">
        <v>8318</v>
      </c>
      <c r="S2784" s="12">
        <f t="shared" si="174"/>
        <v>42026.674976851849</v>
      </c>
      <c r="T2784" s="12">
        <f t="shared" si="175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8" t="s">
        <v>8317</v>
      </c>
      <c r="R2785" s="8" t="s">
        <v>8318</v>
      </c>
      <c r="S2785" s="12">
        <f t="shared" si="174"/>
        <v>42103.285254629634</v>
      </c>
      <c r="T2785" s="12">
        <f t="shared" si="175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8" t="s">
        <v>8317</v>
      </c>
      <c r="R2786" s="8" t="s">
        <v>8318</v>
      </c>
      <c r="S2786" s="12">
        <f t="shared" si="174"/>
        <v>41920.537534722222</v>
      </c>
      <c r="T2786" s="12">
        <f t="shared" si="175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8" t="s">
        <v>8317</v>
      </c>
      <c r="R2787" s="8" t="s">
        <v>8318</v>
      </c>
      <c r="S2787" s="12">
        <f t="shared" si="174"/>
        <v>42557.939432870371</v>
      </c>
      <c r="T2787" s="12">
        <f t="shared" si="175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ref="O2788:O2851" si="176">E2788/D2788</f>
        <v>1.1783999999999999</v>
      </c>
      <c r="P2788" s="6">
        <f t="shared" si="173"/>
        <v>39.810810810810814</v>
      </c>
      <c r="Q2788" s="8" t="s">
        <v>8317</v>
      </c>
      <c r="R2788" s="8" t="s">
        <v>8318</v>
      </c>
      <c r="S2788" s="12">
        <f t="shared" si="174"/>
        <v>41815.319212962961</v>
      </c>
      <c r="T2788" s="12">
        <f t="shared" si="175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6"/>
        <v>1.1970000000000001</v>
      </c>
      <c r="P2789" s="6">
        <f t="shared" si="173"/>
        <v>31.5</v>
      </c>
      <c r="Q2789" s="8" t="s">
        <v>8317</v>
      </c>
      <c r="R2789" s="8" t="s">
        <v>8318</v>
      </c>
      <c r="S2789" s="12">
        <f t="shared" si="174"/>
        <v>41807.948518518519</v>
      </c>
      <c r="T2789" s="12">
        <f t="shared" si="175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6"/>
        <v>1.0249999999999999</v>
      </c>
      <c r="P2790" s="6">
        <f t="shared" si="173"/>
        <v>102.5</v>
      </c>
      <c r="Q2790" s="8" t="s">
        <v>8317</v>
      </c>
      <c r="R2790" s="8" t="s">
        <v>8318</v>
      </c>
      <c r="S2790" s="12">
        <f t="shared" si="174"/>
        <v>42550.451886574068</v>
      </c>
      <c r="T2790" s="12">
        <f t="shared" si="175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6"/>
        <v>1.0116666666666667</v>
      </c>
      <c r="P2791" s="6">
        <f t="shared" si="173"/>
        <v>126.45833333333333</v>
      </c>
      <c r="Q2791" s="8" t="s">
        <v>8317</v>
      </c>
      <c r="R2791" s="8" t="s">
        <v>8318</v>
      </c>
      <c r="S2791" s="12">
        <f t="shared" si="174"/>
        <v>42055.763124999998</v>
      </c>
      <c r="T2791" s="12">
        <f t="shared" si="175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6"/>
        <v>1.0533333333333332</v>
      </c>
      <c r="P2792" s="6">
        <f t="shared" si="173"/>
        <v>47.878787878787875</v>
      </c>
      <c r="Q2792" s="8" t="s">
        <v>8317</v>
      </c>
      <c r="R2792" s="8" t="s">
        <v>8318</v>
      </c>
      <c r="S2792" s="12">
        <f t="shared" si="174"/>
        <v>42016.688692129625</v>
      </c>
      <c r="T2792" s="12">
        <f t="shared" si="175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6"/>
        <v>1.0249999999999999</v>
      </c>
      <c r="P2793" s="6">
        <f t="shared" si="173"/>
        <v>73.214285714285708</v>
      </c>
      <c r="Q2793" s="8" t="s">
        <v>8317</v>
      </c>
      <c r="R2793" s="8" t="s">
        <v>8318</v>
      </c>
      <c r="S2793" s="12">
        <f t="shared" si="174"/>
        <v>42591.649988425925</v>
      </c>
      <c r="T2793" s="12">
        <f t="shared" si="175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6"/>
        <v>1.0760000000000001</v>
      </c>
      <c r="P2794" s="6">
        <f t="shared" si="173"/>
        <v>89.666666666666671</v>
      </c>
      <c r="Q2794" s="8" t="s">
        <v>8317</v>
      </c>
      <c r="R2794" s="8" t="s">
        <v>8318</v>
      </c>
      <c r="S2794" s="12">
        <f t="shared" si="174"/>
        <v>42182.981006944443</v>
      </c>
      <c r="T2794" s="12">
        <f t="shared" si="175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6"/>
        <v>1.105675</v>
      </c>
      <c r="P2795" s="6">
        <f t="shared" si="173"/>
        <v>151.4623287671233</v>
      </c>
      <c r="Q2795" s="8" t="s">
        <v>8317</v>
      </c>
      <c r="R2795" s="8" t="s">
        <v>8318</v>
      </c>
      <c r="S2795" s="12">
        <f t="shared" si="174"/>
        <v>42176.169039351851</v>
      </c>
      <c r="T2795" s="12">
        <f t="shared" si="175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6"/>
        <v>1.5</v>
      </c>
      <c r="P2796" s="6">
        <f t="shared" si="173"/>
        <v>25</v>
      </c>
      <c r="Q2796" s="8" t="s">
        <v>8317</v>
      </c>
      <c r="R2796" s="8" t="s">
        <v>8318</v>
      </c>
      <c r="S2796" s="12">
        <f t="shared" si="174"/>
        <v>42416.441655092596</v>
      </c>
      <c r="T2796" s="12">
        <f t="shared" si="175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6"/>
        <v>1.0428571428571429</v>
      </c>
      <c r="P2797" s="6">
        <f t="shared" si="173"/>
        <v>36.5</v>
      </c>
      <c r="Q2797" s="8" t="s">
        <v>8317</v>
      </c>
      <c r="R2797" s="8" t="s">
        <v>8318</v>
      </c>
      <c r="S2797" s="12">
        <f t="shared" si="174"/>
        <v>41780.275937500002</v>
      </c>
      <c r="T2797" s="12">
        <f t="shared" si="175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6"/>
        <v>1.155</v>
      </c>
      <c r="P2798" s="6">
        <f t="shared" si="173"/>
        <v>44</v>
      </c>
      <c r="Q2798" s="8" t="s">
        <v>8317</v>
      </c>
      <c r="R2798" s="8" t="s">
        <v>8318</v>
      </c>
      <c r="S2798" s="12">
        <f t="shared" si="174"/>
        <v>41795.278101851851</v>
      </c>
      <c r="T2798" s="12">
        <f t="shared" si="175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6"/>
        <v>1.02645125</v>
      </c>
      <c r="P2799" s="6">
        <f t="shared" si="173"/>
        <v>87.357553191489373</v>
      </c>
      <c r="Q2799" s="8" t="s">
        <v>8317</v>
      </c>
      <c r="R2799" s="8" t="s">
        <v>8318</v>
      </c>
      <c r="S2799" s="12">
        <f t="shared" si="174"/>
        <v>41798.69027777778</v>
      </c>
      <c r="T2799" s="12">
        <f t="shared" si="175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6"/>
        <v>1.014</v>
      </c>
      <c r="P2800" s="6">
        <f t="shared" si="173"/>
        <v>36.474820143884891</v>
      </c>
      <c r="Q2800" s="8" t="s">
        <v>8317</v>
      </c>
      <c r="R2800" s="8" t="s">
        <v>8318</v>
      </c>
      <c r="S2800" s="12">
        <f t="shared" si="174"/>
        <v>42201.425011574072</v>
      </c>
      <c r="T2800" s="12">
        <f t="shared" si="175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6"/>
        <v>1.1663479999999999</v>
      </c>
      <c r="P2801" s="6">
        <f t="shared" si="173"/>
        <v>44.859538461538463</v>
      </c>
      <c r="Q2801" s="8" t="s">
        <v>8317</v>
      </c>
      <c r="R2801" s="8" t="s">
        <v>8318</v>
      </c>
      <c r="S2801" s="12">
        <f t="shared" si="174"/>
        <v>42507.014699074076</v>
      </c>
      <c r="T2801" s="12">
        <f t="shared" si="175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6"/>
        <v>1.33</v>
      </c>
      <c r="P2802" s="6">
        <f t="shared" si="173"/>
        <v>42.903225806451616</v>
      </c>
      <c r="Q2802" s="8" t="s">
        <v>8317</v>
      </c>
      <c r="R2802" s="8" t="s">
        <v>8318</v>
      </c>
      <c r="S2802" s="12">
        <f t="shared" si="174"/>
        <v>41948.302847222221</v>
      </c>
      <c r="T2802" s="12">
        <f t="shared" si="175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6"/>
        <v>1.3320000000000001</v>
      </c>
      <c r="P2803" s="6">
        <f t="shared" si="173"/>
        <v>51.230769230769234</v>
      </c>
      <c r="Q2803" s="8" t="s">
        <v>8317</v>
      </c>
      <c r="R2803" s="8" t="s">
        <v>8318</v>
      </c>
      <c r="S2803" s="12">
        <f t="shared" si="174"/>
        <v>41899.993159722224</v>
      </c>
      <c r="T2803" s="12">
        <f t="shared" si="175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6"/>
        <v>1.0183333333333333</v>
      </c>
      <c r="P2804" s="6">
        <f t="shared" si="173"/>
        <v>33.944444444444443</v>
      </c>
      <c r="Q2804" s="8" t="s">
        <v>8317</v>
      </c>
      <c r="R2804" s="8" t="s">
        <v>8318</v>
      </c>
      <c r="S2804" s="12">
        <f t="shared" si="174"/>
        <v>42192.39707175926</v>
      </c>
      <c r="T2804" s="12">
        <f t="shared" si="175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6"/>
        <v>1.2795000000000001</v>
      </c>
      <c r="P2805" s="6">
        <f t="shared" si="173"/>
        <v>90.744680851063833</v>
      </c>
      <c r="Q2805" s="8" t="s">
        <v>8317</v>
      </c>
      <c r="R2805" s="8" t="s">
        <v>8318</v>
      </c>
      <c r="S2805" s="12">
        <f t="shared" si="174"/>
        <v>42157.815694444449</v>
      </c>
      <c r="T2805" s="12">
        <f t="shared" si="175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6"/>
        <v>1.1499999999999999</v>
      </c>
      <c r="P2806" s="6">
        <f t="shared" si="173"/>
        <v>50</v>
      </c>
      <c r="Q2806" s="8" t="s">
        <v>8317</v>
      </c>
      <c r="R2806" s="8" t="s">
        <v>8318</v>
      </c>
      <c r="S2806" s="12">
        <f t="shared" si="174"/>
        <v>41881.203587962962</v>
      </c>
      <c r="T2806" s="12">
        <f t="shared" si="175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6"/>
        <v>1.1000000000000001</v>
      </c>
      <c r="P2807" s="6">
        <f t="shared" si="173"/>
        <v>24.444444444444443</v>
      </c>
      <c r="Q2807" s="8" t="s">
        <v>8317</v>
      </c>
      <c r="R2807" s="8" t="s">
        <v>8318</v>
      </c>
      <c r="S2807" s="12">
        <f t="shared" si="174"/>
        <v>42213.255474537036</v>
      </c>
      <c r="T2807" s="12">
        <f t="shared" si="175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6"/>
        <v>1.121</v>
      </c>
      <c r="P2808" s="6">
        <f t="shared" si="173"/>
        <v>44.25</v>
      </c>
      <c r="Q2808" s="8" t="s">
        <v>8317</v>
      </c>
      <c r="R2808" s="8" t="s">
        <v>8318</v>
      </c>
      <c r="S2808" s="12">
        <f t="shared" si="174"/>
        <v>42185.017245370371</v>
      </c>
      <c r="T2808" s="12">
        <f t="shared" si="175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6"/>
        <v>1.26</v>
      </c>
      <c r="P2809" s="6">
        <f t="shared" si="173"/>
        <v>67.741935483870961</v>
      </c>
      <c r="Q2809" s="8" t="s">
        <v>8317</v>
      </c>
      <c r="R2809" s="8" t="s">
        <v>8318</v>
      </c>
      <c r="S2809" s="12">
        <f t="shared" si="174"/>
        <v>42154.623124999998</v>
      </c>
      <c r="T2809" s="12">
        <f t="shared" si="175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6"/>
        <v>1.0024444444444445</v>
      </c>
      <c r="P2810" s="6">
        <f t="shared" si="173"/>
        <v>65.376811594202906</v>
      </c>
      <c r="Q2810" s="8" t="s">
        <v>8317</v>
      </c>
      <c r="R2810" s="8" t="s">
        <v>8318</v>
      </c>
      <c r="S2810" s="12">
        <f t="shared" si="174"/>
        <v>42208.59646990741</v>
      </c>
      <c r="T2810" s="12">
        <f t="shared" si="175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6"/>
        <v>1.024</v>
      </c>
      <c r="P2811" s="6">
        <f t="shared" si="173"/>
        <v>121.9047619047619</v>
      </c>
      <c r="Q2811" s="8" t="s">
        <v>8317</v>
      </c>
      <c r="R2811" s="8" t="s">
        <v>8318</v>
      </c>
      <c r="S2811" s="12">
        <f t="shared" si="174"/>
        <v>42451.246817129635</v>
      </c>
      <c r="T2811" s="12">
        <f t="shared" si="175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6"/>
        <v>1.0820000000000001</v>
      </c>
      <c r="P2812" s="6">
        <f t="shared" si="173"/>
        <v>47.456140350877192</v>
      </c>
      <c r="Q2812" s="8" t="s">
        <v>8317</v>
      </c>
      <c r="R2812" s="8" t="s">
        <v>8318</v>
      </c>
      <c r="S2812" s="12">
        <f t="shared" si="174"/>
        <v>41758.88962962963</v>
      </c>
      <c r="T2812" s="12">
        <f t="shared" si="175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6"/>
        <v>1.0026999999999999</v>
      </c>
      <c r="P2813" s="6">
        <f t="shared" si="173"/>
        <v>92.842592592592595</v>
      </c>
      <c r="Q2813" s="8" t="s">
        <v>8317</v>
      </c>
      <c r="R2813" s="8" t="s">
        <v>8318</v>
      </c>
      <c r="S2813" s="12">
        <f t="shared" si="174"/>
        <v>42028.246562500004</v>
      </c>
      <c r="T2813" s="12">
        <f t="shared" si="175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6"/>
        <v>1.133</v>
      </c>
      <c r="P2814" s="6">
        <f t="shared" si="173"/>
        <v>68.253012048192772</v>
      </c>
      <c r="Q2814" s="8" t="s">
        <v>8317</v>
      </c>
      <c r="R2814" s="8" t="s">
        <v>8318</v>
      </c>
      <c r="S2814" s="12">
        <f t="shared" si="174"/>
        <v>42054.49418981481</v>
      </c>
      <c r="T2814" s="12">
        <f t="shared" si="175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6"/>
        <v>1.2757571428571428</v>
      </c>
      <c r="P2815" s="6">
        <f t="shared" si="173"/>
        <v>37.209583333333335</v>
      </c>
      <c r="Q2815" s="8" t="s">
        <v>8317</v>
      </c>
      <c r="R2815" s="8" t="s">
        <v>8318</v>
      </c>
      <c r="S2815" s="12">
        <f t="shared" si="174"/>
        <v>42693.492604166662</v>
      </c>
      <c r="T2815" s="12">
        <f t="shared" si="175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6"/>
        <v>1.0773333333333333</v>
      </c>
      <c r="P2816" s="6">
        <f t="shared" si="173"/>
        <v>25.25</v>
      </c>
      <c r="Q2816" s="8" t="s">
        <v>8317</v>
      </c>
      <c r="R2816" s="8" t="s">
        <v>8318</v>
      </c>
      <c r="S2816" s="12">
        <f t="shared" si="174"/>
        <v>42103.149479166663</v>
      </c>
      <c r="T2816" s="12">
        <f t="shared" si="175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6"/>
        <v>2.42</v>
      </c>
      <c r="P2817" s="6">
        <f t="shared" si="173"/>
        <v>43.214285714285715</v>
      </c>
      <c r="Q2817" s="8" t="s">
        <v>8317</v>
      </c>
      <c r="R2817" s="8" t="s">
        <v>8318</v>
      </c>
      <c r="S2817" s="12">
        <f t="shared" si="174"/>
        <v>42559.526724537034</v>
      </c>
      <c r="T2817" s="12">
        <f t="shared" si="175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6"/>
        <v>1.4156666666666666</v>
      </c>
      <c r="P2818" s="6">
        <f t="shared" si="173"/>
        <v>25.130177514792898</v>
      </c>
      <c r="Q2818" s="8" t="s">
        <v>8317</v>
      </c>
      <c r="R2818" s="8" t="s">
        <v>8318</v>
      </c>
      <c r="S2818" s="12">
        <f t="shared" si="174"/>
        <v>42188.217499999999</v>
      </c>
      <c r="T2818" s="12">
        <f t="shared" si="175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ref="P2819:P2882" si="177">E2819/L2819</f>
        <v>23.636363636363637</v>
      </c>
      <c r="Q2819" s="8" t="s">
        <v>8317</v>
      </c>
      <c r="R2819" s="8" t="s">
        <v>8318</v>
      </c>
      <c r="S2819" s="12">
        <f t="shared" ref="S2819:S2882" si="178">(((J2819/60)/60)/24)+DATE(1970,1,1)+(-6/24)</f>
        <v>42023.384976851856</v>
      </c>
      <c r="T2819" s="12">
        <f t="shared" ref="T2819:T2882" si="179">(((I2819/60)/60)/24)+DATE(1970,1,1)+(-6/24)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8" t="s">
        <v>8317</v>
      </c>
      <c r="R2820" s="8" t="s">
        <v>8318</v>
      </c>
      <c r="S2820" s="12">
        <f t="shared" si="178"/>
        <v>42250.348217592589</v>
      </c>
      <c r="T2820" s="12">
        <f t="shared" si="17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8" t="s">
        <v>8317</v>
      </c>
      <c r="R2821" s="8" t="s">
        <v>8318</v>
      </c>
      <c r="S2821" s="12">
        <f t="shared" si="178"/>
        <v>42139.275567129633</v>
      </c>
      <c r="T2821" s="12">
        <f t="shared" si="17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8" t="s">
        <v>8317</v>
      </c>
      <c r="R2822" s="8" t="s">
        <v>8318</v>
      </c>
      <c r="S2822" s="12">
        <f t="shared" si="178"/>
        <v>42401.360983796301</v>
      </c>
      <c r="T2822" s="12">
        <f t="shared" si="17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8" t="s">
        <v>8317</v>
      </c>
      <c r="R2823" s="8" t="s">
        <v>8318</v>
      </c>
      <c r="S2823" s="12">
        <f t="shared" si="178"/>
        <v>41875.672858796301</v>
      </c>
      <c r="T2823" s="12">
        <f t="shared" si="17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8" t="s">
        <v>8317</v>
      </c>
      <c r="R2824" s="8" t="s">
        <v>8318</v>
      </c>
      <c r="S2824" s="12">
        <f t="shared" si="178"/>
        <v>42060.433935185181</v>
      </c>
      <c r="T2824" s="12">
        <f t="shared" si="179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8" t="s">
        <v>8317</v>
      </c>
      <c r="R2825" s="8" t="s">
        <v>8318</v>
      </c>
      <c r="S2825" s="12">
        <f t="shared" si="178"/>
        <v>42066.761643518519</v>
      </c>
      <c r="T2825" s="12">
        <f t="shared" si="17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8" t="s">
        <v>8317</v>
      </c>
      <c r="R2826" s="8" t="s">
        <v>8318</v>
      </c>
      <c r="S2826" s="12">
        <f t="shared" si="178"/>
        <v>42136.020787037036</v>
      </c>
      <c r="T2826" s="12">
        <f t="shared" si="17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8" t="s">
        <v>8317</v>
      </c>
      <c r="R2827" s="8" t="s">
        <v>8318</v>
      </c>
      <c r="S2827" s="12">
        <f t="shared" si="178"/>
        <v>42312.542662037042</v>
      </c>
      <c r="T2827" s="12">
        <f t="shared" si="17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8" t="s">
        <v>8317</v>
      </c>
      <c r="R2828" s="8" t="s">
        <v>8318</v>
      </c>
      <c r="S2828" s="12">
        <f t="shared" si="178"/>
        <v>42170.784861111111</v>
      </c>
      <c r="T2828" s="12">
        <f t="shared" si="17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8" t="s">
        <v>8317</v>
      </c>
      <c r="R2829" s="8" t="s">
        <v>8318</v>
      </c>
      <c r="S2829" s="12">
        <f t="shared" si="178"/>
        <v>42494.433634259258</v>
      </c>
      <c r="T2829" s="12">
        <f t="shared" si="17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8" t="s">
        <v>8317</v>
      </c>
      <c r="R2830" s="8" t="s">
        <v>8318</v>
      </c>
      <c r="S2830" s="12">
        <f t="shared" si="178"/>
        <v>42254.014687499999</v>
      </c>
      <c r="T2830" s="12">
        <f t="shared" si="17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8" t="s">
        <v>8317</v>
      </c>
      <c r="R2831" s="8" t="s">
        <v>8318</v>
      </c>
      <c r="S2831" s="12">
        <f t="shared" si="178"/>
        <v>42495.184236111112</v>
      </c>
      <c r="T2831" s="12">
        <f t="shared" si="17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8" t="s">
        <v>8317</v>
      </c>
      <c r="R2832" s="8" t="s">
        <v>8318</v>
      </c>
      <c r="S2832" s="12">
        <f t="shared" si="178"/>
        <v>41758.589675925927</v>
      </c>
      <c r="T2832" s="12">
        <f t="shared" si="17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8" t="s">
        <v>8317</v>
      </c>
      <c r="R2833" s="8" t="s">
        <v>8318</v>
      </c>
      <c r="S2833" s="12">
        <f t="shared" si="178"/>
        <v>42171.574884259258</v>
      </c>
      <c r="T2833" s="12">
        <f t="shared" si="17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8" t="s">
        <v>8317</v>
      </c>
      <c r="R2834" s="8" t="s">
        <v>8318</v>
      </c>
      <c r="S2834" s="12">
        <f t="shared" si="178"/>
        <v>41938.459421296298</v>
      </c>
      <c r="T2834" s="12">
        <f t="shared" si="17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8" t="s">
        <v>8317</v>
      </c>
      <c r="R2835" s="8" t="s">
        <v>8318</v>
      </c>
      <c r="S2835" s="12">
        <f t="shared" si="178"/>
        <v>42267.877696759257</v>
      </c>
      <c r="T2835" s="12">
        <f t="shared" si="17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8" t="s">
        <v>8317</v>
      </c>
      <c r="R2836" s="8" t="s">
        <v>8318</v>
      </c>
      <c r="S2836" s="12">
        <f t="shared" si="178"/>
        <v>42019.709837962961</v>
      </c>
      <c r="T2836" s="12">
        <f t="shared" si="17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8" t="s">
        <v>8317</v>
      </c>
      <c r="R2837" s="8" t="s">
        <v>8318</v>
      </c>
      <c r="S2837" s="12">
        <f t="shared" si="178"/>
        <v>42313.453900462962</v>
      </c>
      <c r="T2837" s="12">
        <f t="shared" si="17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8" t="s">
        <v>8317</v>
      </c>
      <c r="R2838" s="8" t="s">
        <v>8318</v>
      </c>
      <c r="S2838" s="12">
        <f t="shared" si="178"/>
        <v>42746.011782407411</v>
      </c>
      <c r="T2838" s="12">
        <f t="shared" si="17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8" t="s">
        <v>8317</v>
      </c>
      <c r="R2839" s="8" t="s">
        <v>8318</v>
      </c>
      <c r="S2839" s="12">
        <f t="shared" si="178"/>
        <v>42307.658379629633</v>
      </c>
      <c r="T2839" s="12">
        <f t="shared" si="17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8" t="s">
        <v>8317</v>
      </c>
      <c r="R2840" s="8" t="s">
        <v>8318</v>
      </c>
      <c r="S2840" s="12">
        <f t="shared" si="178"/>
        <v>41842.357592592591</v>
      </c>
      <c r="T2840" s="12">
        <f t="shared" si="17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8" t="s">
        <v>8317</v>
      </c>
      <c r="R2841" s="8" t="s">
        <v>8318</v>
      </c>
      <c r="S2841" s="12">
        <f t="shared" si="178"/>
        <v>41852.990208333329</v>
      </c>
      <c r="T2841" s="12">
        <f t="shared" si="17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8" t="s">
        <v>8317</v>
      </c>
      <c r="R2842" s="8" t="s">
        <v>8318</v>
      </c>
      <c r="S2842" s="12">
        <f t="shared" si="178"/>
        <v>42059.785636574074</v>
      </c>
      <c r="T2842" s="12">
        <f t="shared" si="17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8" t="s">
        <v>8317</v>
      </c>
      <c r="R2843" s="8" t="s">
        <v>8318</v>
      </c>
      <c r="S2843" s="12">
        <f t="shared" si="178"/>
        <v>42291.489548611105</v>
      </c>
      <c r="T2843" s="12">
        <f t="shared" si="17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8" t="s">
        <v>8317</v>
      </c>
      <c r="R2844" s="8" t="s">
        <v>8318</v>
      </c>
      <c r="S2844" s="12">
        <f t="shared" si="178"/>
        <v>41784.702488425923</v>
      </c>
      <c r="T2844" s="12">
        <f t="shared" si="17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8" t="s">
        <v>8317</v>
      </c>
      <c r="R2845" s="8" t="s">
        <v>8318</v>
      </c>
      <c r="S2845" s="12">
        <f t="shared" si="178"/>
        <v>42492.487847222219</v>
      </c>
      <c r="T2845" s="12">
        <f t="shared" si="17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8" t="s">
        <v>8317</v>
      </c>
      <c r="R2846" s="8" t="s">
        <v>8318</v>
      </c>
      <c r="S2846" s="12">
        <f t="shared" si="178"/>
        <v>42709.296064814815</v>
      </c>
      <c r="T2846" s="12">
        <f t="shared" si="17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8" t="s">
        <v>8317</v>
      </c>
      <c r="R2847" s="8" t="s">
        <v>8318</v>
      </c>
      <c r="S2847" s="12">
        <f t="shared" si="178"/>
        <v>42102.766585648147</v>
      </c>
      <c r="T2847" s="12">
        <f t="shared" si="17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8" t="s">
        <v>8317</v>
      </c>
      <c r="R2848" s="8" t="s">
        <v>8318</v>
      </c>
      <c r="S2848" s="12">
        <f t="shared" si="178"/>
        <v>42108.442060185189</v>
      </c>
      <c r="T2848" s="12">
        <f t="shared" si="17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8" t="s">
        <v>8317</v>
      </c>
      <c r="R2849" s="8" t="s">
        <v>8318</v>
      </c>
      <c r="S2849" s="12">
        <f t="shared" si="178"/>
        <v>42453.556307870371</v>
      </c>
      <c r="T2849" s="12">
        <f t="shared" si="17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8" t="s">
        <v>8317</v>
      </c>
      <c r="R2850" s="8" t="s">
        <v>8318</v>
      </c>
      <c r="S2850" s="12">
        <f t="shared" si="178"/>
        <v>42123.398831018523</v>
      </c>
      <c r="T2850" s="12">
        <f t="shared" si="17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8" t="s">
        <v>8317</v>
      </c>
      <c r="R2851" s="8" t="s">
        <v>8318</v>
      </c>
      <c r="S2851" s="12">
        <f t="shared" si="178"/>
        <v>42453.178240740745</v>
      </c>
      <c r="T2851" s="12">
        <f t="shared" si="17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ref="O2852:O2915" si="180">E2852/D2852</f>
        <v>3.8875E-2</v>
      </c>
      <c r="P2852" s="6">
        <f t="shared" si="177"/>
        <v>23.923076923076923</v>
      </c>
      <c r="Q2852" s="8" t="s">
        <v>8317</v>
      </c>
      <c r="R2852" s="8" t="s">
        <v>8318</v>
      </c>
      <c r="S2852" s="12">
        <f t="shared" si="178"/>
        <v>41857.757071759261</v>
      </c>
      <c r="T2852" s="12">
        <f t="shared" si="17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80"/>
        <v>0</v>
      </c>
      <c r="P2853" s="6" t="e">
        <f t="shared" si="177"/>
        <v>#DIV/0!</v>
      </c>
      <c r="Q2853" s="8" t="s">
        <v>8317</v>
      </c>
      <c r="R2853" s="8" t="s">
        <v>8318</v>
      </c>
      <c r="S2853" s="12">
        <f t="shared" si="178"/>
        <v>42389.752650462964</v>
      </c>
      <c r="T2853" s="12">
        <f t="shared" si="17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80"/>
        <v>1.9E-2</v>
      </c>
      <c r="P2854" s="6">
        <f t="shared" si="177"/>
        <v>15.833333333333334</v>
      </c>
      <c r="Q2854" s="8" t="s">
        <v>8317</v>
      </c>
      <c r="R2854" s="8" t="s">
        <v>8318</v>
      </c>
      <c r="S2854" s="12">
        <f t="shared" si="178"/>
        <v>41780.795173611114</v>
      </c>
      <c r="T2854" s="12">
        <f t="shared" si="17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80"/>
        <v>0</v>
      </c>
      <c r="P2855" s="6" t="e">
        <f t="shared" si="177"/>
        <v>#DIV/0!</v>
      </c>
      <c r="Q2855" s="8" t="s">
        <v>8317</v>
      </c>
      <c r="R2855" s="8" t="s">
        <v>8318</v>
      </c>
      <c r="S2855" s="12">
        <f t="shared" si="178"/>
        <v>41835.940937499996</v>
      </c>
      <c r="T2855" s="12">
        <f t="shared" si="17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80"/>
        <v>0.41699999999999998</v>
      </c>
      <c r="P2856" s="6">
        <f t="shared" si="177"/>
        <v>29.785714285714285</v>
      </c>
      <c r="Q2856" s="8" t="s">
        <v>8317</v>
      </c>
      <c r="R2856" s="8" t="s">
        <v>8318</v>
      </c>
      <c r="S2856" s="12">
        <f t="shared" si="178"/>
        <v>42111.46665509259</v>
      </c>
      <c r="T2856" s="12">
        <f t="shared" si="17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80"/>
        <v>0.5</v>
      </c>
      <c r="P2857" s="6">
        <f t="shared" si="177"/>
        <v>60</v>
      </c>
      <c r="Q2857" s="8" t="s">
        <v>8317</v>
      </c>
      <c r="R2857" s="8" t="s">
        <v>8318</v>
      </c>
      <c r="S2857" s="12">
        <f t="shared" si="178"/>
        <v>42369.757766203707</v>
      </c>
      <c r="T2857" s="12">
        <f t="shared" si="17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80"/>
        <v>4.8666666666666664E-2</v>
      </c>
      <c r="P2858" s="6">
        <f t="shared" si="177"/>
        <v>24.333333333333332</v>
      </c>
      <c r="Q2858" s="8" t="s">
        <v>8317</v>
      </c>
      <c r="R2858" s="8" t="s">
        <v>8318</v>
      </c>
      <c r="S2858" s="12">
        <f t="shared" si="178"/>
        <v>42164.787581018521</v>
      </c>
      <c r="T2858" s="12">
        <f t="shared" si="17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80"/>
        <v>0.19736842105263158</v>
      </c>
      <c r="P2859" s="6">
        <f t="shared" si="177"/>
        <v>500</v>
      </c>
      <c r="Q2859" s="8" t="s">
        <v>8317</v>
      </c>
      <c r="R2859" s="8" t="s">
        <v>8318</v>
      </c>
      <c r="S2859" s="12">
        <f t="shared" si="178"/>
        <v>42726.670081018514</v>
      </c>
      <c r="T2859" s="12">
        <f t="shared" si="17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80"/>
        <v>0</v>
      </c>
      <c r="P2860" s="6" t="e">
        <f t="shared" si="177"/>
        <v>#DIV/0!</v>
      </c>
      <c r="Q2860" s="8" t="s">
        <v>8317</v>
      </c>
      <c r="R2860" s="8" t="s">
        <v>8318</v>
      </c>
      <c r="S2860" s="12">
        <f t="shared" si="178"/>
        <v>41954.295081018514</v>
      </c>
      <c r="T2860" s="12">
        <f t="shared" si="17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80"/>
        <v>1.7500000000000002E-2</v>
      </c>
      <c r="P2861" s="6">
        <f t="shared" si="177"/>
        <v>35</v>
      </c>
      <c r="Q2861" s="8" t="s">
        <v>8317</v>
      </c>
      <c r="R2861" s="8" t="s">
        <v>8318</v>
      </c>
      <c r="S2861" s="12">
        <f t="shared" si="178"/>
        <v>42233.112314814818</v>
      </c>
      <c r="T2861" s="12">
        <f t="shared" si="17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80"/>
        <v>6.6500000000000004E-2</v>
      </c>
      <c r="P2862" s="6">
        <f t="shared" si="177"/>
        <v>29.555555555555557</v>
      </c>
      <c r="Q2862" s="8" t="s">
        <v>8317</v>
      </c>
      <c r="R2862" s="8" t="s">
        <v>8318</v>
      </c>
      <c r="S2862" s="12">
        <f t="shared" si="178"/>
        <v>42480.550648148142</v>
      </c>
      <c r="T2862" s="12">
        <f t="shared" si="179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80"/>
        <v>0.32</v>
      </c>
      <c r="P2863" s="6">
        <f t="shared" si="177"/>
        <v>26.666666666666668</v>
      </c>
      <c r="Q2863" s="8" t="s">
        <v>8317</v>
      </c>
      <c r="R2863" s="8" t="s">
        <v>8318</v>
      </c>
      <c r="S2863" s="12">
        <f t="shared" si="178"/>
        <v>42257.340833333335</v>
      </c>
      <c r="T2863" s="12">
        <f t="shared" si="17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80"/>
        <v>4.3307086614173228E-3</v>
      </c>
      <c r="P2864" s="6">
        <f t="shared" si="177"/>
        <v>18.333333333333332</v>
      </c>
      <c r="Q2864" s="8" t="s">
        <v>8317</v>
      </c>
      <c r="R2864" s="8" t="s">
        <v>8318</v>
      </c>
      <c r="S2864" s="12">
        <f t="shared" si="178"/>
        <v>41784.539687500001</v>
      </c>
      <c r="T2864" s="12">
        <f t="shared" si="17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80"/>
        <v>4.0000000000000002E-4</v>
      </c>
      <c r="P2865" s="6">
        <f t="shared" si="177"/>
        <v>20</v>
      </c>
      <c r="Q2865" s="8" t="s">
        <v>8317</v>
      </c>
      <c r="R2865" s="8" t="s">
        <v>8318</v>
      </c>
      <c r="S2865" s="12">
        <f t="shared" si="178"/>
        <v>41831.425034722226</v>
      </c>
      <c r="T2865" s="12">
        <f t="shared" si="17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80"/>
        <v>1.6E-2</v>
      </c>
      <c r="P2866" s="6">
        <f t="shared" si="177"/>
        <v>13.333333333333334</v>
      </c>
      <c r="Q2866" s="8" t="s">
        <v>8317</v>
      </c>
      <c r="R2866" s="8" t="s">
        <v>8318</v>
      </c>
      <c r="S2866" s="12">
        <f t="shared" si="178"/>
        <v>42172.363506944443</v>
      </c>
      <c r="T2866" s="12">
        <f t="shared" si="17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80"/>
        <v>0</v>
      </c>
      <c r="P2867" s="6" t="e">
        <f t="shared" si="177"/>
        <v>#DIV/0!</v>
      </c>
      <c r="Q2867" s="8" t="s">
        <v>8317</v>
      </c>
      <c r="R2867" s="8" t="s">
        <v>8318</v>
      </c>
      <c r="S2867" s="12">
        <f t="shared" si="178"/>
        <v>41949.864108796297</v>
      </c>
      <c r="T2867" s="12">
        <f t="shared" si="17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80"/>
        <v>8.9999999999999993E-3</v>
      </c>
      <c r="P2868" s="6">
        <f t="shared" si="177"/>
        <v>22.5</v>
      </c>
      <c r="Q2868" s="8" t="s">
        <v>8317</v>
      </c>
      <c r="R2868" s="8" t="s">
        <v>8318</v>
      </c>
      <c r="S2868" s="12">
        <f t="shared" si="178"/>
        <v>42627.705104166671</v>
      </c>
      <c r="T2868" s="12">
        <f t="shared" si="17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80"/>
        <v>0.2016</v>
      </c>
      <c r="P2869" s="6">
        <f t="shared" si="177"/>
        <v>50.4</v>
      </c>
      <c r="Q2869" s="8" t="s">
        <v>8317</v>
      </c>
      <c r="R2869" s="8" t="s">
        <v>8318</v>
      </c>
      <c r="S2869" s="12">
        <f t="shared" si="178"/>
        <v>42530.945277777777</v>
      </c>
      <c r="T2869" s="12">
        <f t="shared" si="17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80"/>
        <v>0.42011733333333334</v>
      </c>
      <c r="P2870" s="6">
        <f t="shared" si="177"/>
        <v>105.02933333333334</v>
      </c>
      <c r="Q2870" s="8" t="s">
        <v>8317</v>
      </c>
      <c r="R2870" s="8" t="s">
        <v>8318</v>
      </c>
      <c r="S2870" s="12">
        <f t="shared" si="178"/>
        <v>42618.577013888891</v>
      </c>
      <c r="T2870" s="12">
        <f t="shared" si="17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80"/>
        <v>8.8500000000000002E-3</v>
      </c>
      <c r="P2871" s="6">
        <f t="shared" si="177"/>
        <v>35.4</v>
      </c>
      <c r="Q2871" s="8" t="s">
        <v>8317</v>
      </c>
      <c r="R2871" s="8" t="s">
        <v>8318</v>
      </c>
      <c r="S2871" s="12">
        <f t="shared" si="178"/>
        <v>42540.343530092592</v>
      </c>
      <c r="T2871" s="12">
        <f t="shared" si="17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80"/>
        <v>0.15</v>
      </c>
      <c r="P2872" s="6">
        <f t="shared" si="177"/>
        <v>83.333333333333329</v>
      </c>
      <c r="Q2872" s="8" t="s">
        <v>8317</v>
      </c>
      <c r="R2872" s="8" t="s">
        <v>8318</v>
      </c>
      <c r="S2872" s="12">
        <f t="shared" si="178"/>
        <v>41745.939409722225</v>
      </c>
      <c r="T2872" s="12">
        <f t="shared" si="17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80"/>
        <v>4.6699999999999998E-2</v>
      </c>
      <c r="P2873" s="6">
        <f t="shared" si="177"/>
        <v>35.92307692307692</v>
      </c>
      <c r="Q2873" s="8" t="s">
        <v>8317</v>
      </c>
      <c r="R2873" s="8" t="s">
        <v>8318</v>
      </c>
      <c r="S2873" s="12">
        <f t="shared" si="178"/>
        <v>41974.488576388889</v>
      </c>
      <c r="T2873" s="12">
        <f t="shared" si="17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80"/>
        <v>0</v>
      </c>
      <c r="P2874" s="6" t="e">
        <f t="shared" si="177"/>
        <v>#DIV/0!</v>
      </c>
      <c r="Q2874" s="8" t="s">
        <v>8317</v>
      </c>
      <c r="R2874" s="8" t="s">
        <v>8318</v>
      </c>
      <c r="S2874" s="12">
        <f t="shared" si="178"/>
        <v>42114.86618055556</v>
      </c>
      <c r="T2874" s="12">
        <f t="shared" si="17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80"/>
        <v>0.38119999999999998</v>
      </c>
      <c r="P2875" s="6">
        <f t="shared" si="177"/>
        <v>119.125</v>
      </c>
      <c r="Q2875" s="8" t="s">
        <v>8317</v>
      </c>
      <c r="R2875" s="8" t="s">
        <v>8318</v>
      </c>
      <c r="S2875" s="12">
        <f t="shared" si="178"/>
        <v>42002.567488425921</v>
      </c>
      <c r="T2875" s="12">
        <f t="shared" si="17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80"/>
        <v>5.4199999999999998E-2</v>
      </c>
      <c r="P2876" s="6">
        <f t="shared" si="177"/>
        <v>90.333333333333329</v>
      </c>
      <c r="Q2876" s="8" t="s">
        <v>8317</v>
      </c>
      <c r="R2876" s="8" t="s">
        <v>8318</v>
      </c>
      <c r="S2876" s="12">
        <f t="shared" si="178"/>
        <v>42722.59474537037</v>
      </c>
      <c r="T2876" s="12">
        <f t="shared" si="17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80"/>
        <v>3.5E-4</v>
      </c>
      <c r="P2877" s="6">
        <f t="shared" si="177"/>
        <v>2.3333333333333335</v>
      </c>
      <c r="Q2877" s="8" t="s">
        <v>8317</v>
      </c>
      <c r="R2877" s="8" t="s">
        <v>8318</v>
      </c>
      <c r="S2877" s="12">
        <f t="shared" si="178"/>
        <v>42464.878391203703</v>
      </c>
      <c r="T2877" s="12">
        <f t="shared" si="17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80"/>
        <v>0</v>
      </c>
      <c r="P2878" s="6" t="e">
        <f t="shared" si="177"/>
        <v>#DIV/0!</v>
      </c>
      <c r="Q2878" s="8" t="s">
        <v>8317</v>
      </c>
      <c r="R2878" s="8" t="s">
        <v>8318</v>
      </c>
      <c r="S2878" s="12">
        <f t="shared" si="178"/>
        <v>42171.493969907402</v>
      </c>
      <c r="T2878" s="12">
        <f t="shared" si="17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80"/>
        <v>0.10833333333333334</v>
      </c>
      <c r="P2879" s="6">
        <f t="shared" si="177"/>
        <v>108.33333333333333</v>
      </c>
      <c r="Q2879" s="8" t="s">
        <v>8317</v>
      </c>
      <c r="R2879" s="8" t="s">
        <v>8318</v>
      </c>
      <c r="S2879" s="12">
        <f t="shared" si="178"/>
        <v>42672.705138888887</v>
      </c>
      <c r="T2879" s="12">
        <f t="shared" si="17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80"/>
        <v>2.1000000000000001E-2</v>
      </c>
      <c r="P2880" s="6">
        <f t="shared" si="177"/>
        <v>15.75</v>
      </c>
      <c r="Q2880" s="8" t="s">
        <v>8317</v>
      </c>
      <c r="R2880" s="8" t="s">
        <v>8318</v>
      </c>
      <c r="S2880" s="12">
        <f t="shared" si="178"/>
        <v>42128.365682870368</v>
      </c>
      <c r="T2880" s="12">
        <f t="shared" si="17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80"/>
        <v>2.5892857142857141E-3</v>
      </c>
      <c r="P2881" s="6">
        <f t="shared" si="177"/>
        <v>29</v>
      </c>
      <c r="Q2881" s="8" t="s">
        <v>8317</v>
      </c>
      <c r="R2881" s="8" t="s">
        <v>8318</v>
      </c>
      <c r="S2881" s="12">
        <f t="shared" si="178"/>
        <v>42359.475243055553</v>
      </c>
      <c r="T2881" s="12">
        <f t="shared" si="17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80"/>
        <v>0.23333333333333334</v>
      </c>
      <c r="P2882" s="6">
        <f t="shared" si="177"/>
        <v>96.551724137931032</v>
      </c>
      <c r="Q2882" s="8" t="s">
        <v>8317</v>
      </c>
      <c r="R2882" s="8" t="s">
        <v>8318</v>
      </c>
      <c r="S2882" s="12">
        <f t="shared" si="178"/>
        <v>42192.655694444446</v>
      </c>
      <c r="T2882" s="12">
        <f t="shared" si="17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ref="P2883:P2946" si="181">E2883/L2883</f>
        <v>#DIV/0!</v>
      </c>
      <c r="Q2883" s="8" t="s">
        <v>8317</v>
      </c>
      <c r="R2883" s="8" t="s">
        <v>8318</v>
      </c>
      <c r="S2883" s="12">
        <f t="shared" ref="S2883:S2946" si="182">(((J2883/60)/60)/24)+DATE(1970,1,1)+(-6/24)</f>
        <v>41916.347638888888</v>
      </c>
      <c r="T2883" s="12">
        <f t="shared" ref="T2883:T2946" si="183">(((I2883/60)/60)/24)+DATE(1970,1,1)+(-6/24)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8" t="s">
        <v>8317</v>
      </c>
      <c r="R2884" s="8" t="s">
        <v>8318</v>
      </c>
      <c r="S2884" s="12">
        <f t="shared" si="182"/>
        <v>42461.346273148149</v>
      </c>
      <c r="T2884" s="12">
        <f t="shared" si="183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8" t="s">
        <v>8317</v>
      </c>
      <c r="R2885" s="8" t="s">
        <v>8318</v>
      </c>
      <c r="S2885" s="12">
        <f t="shared" si="182"/>
        <v>42370.65320601852</v>
      </c>
      <c r="T2885" s="12">
        <f t="shared" si="183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8" t="s">
        <v>8317</v>
      </c>
      <c r="R2886" s="8" t="s">
        <v>8318</v>
      </c>
      <c r="S2886" s="12">
        <f t="shared" si="182"/>
        <v>41948.477256944447</v>
      </c>
      <c r="T2886" s="12">
        <f t="shared" si="183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8" t="s">
        <v>8317</v>
      </c>
      <c r="R2887" s="8" t="s">
        <v>8318</v>
      </c>
      <c r="S2887" s="12">
        <f t="shared" si="182"/>
        <v>42046.82640046296</v>
      </c>
      <c r="T2887" s="12">
        <f t="shared" si="183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8" t="s">
        <v>8317</v>
      </c>
      <c r="R2888" s="8" t="s">
        <v>8318</v>
      </c>
      <c r="S2888" s="12">
        <f t="shared" si="182"/>
        <v>42261.382916666669</v>
      </c>
      <c r="T2888" s="12">
        <f t="shared" si="183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8" t="s">
        <v>8317</v>
      </c>
      <c r="R2889" s="8" t="s">
        <v>8318</v>
      </c>
      <c r="S2889" s="12">
        <f t="shared" si="182"/>
        <v>41985.177361111113</v>
      </c>
      <c r="T2889" s="12">
        <f t="shared" si="183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8" t="s">
        <v>8317</v>
      </c>
      <c r="R2890" s="8" t="s">
        <v>8318</v>
      </c>
      <c r="S2890" s="12">
        <f t="shared" si="182"/>
        <v>41922.285185185188</v>
      </c>
      <c r="T2890" s="12">
        <f t="shared" si="183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8" t="s">
        <v>8317</v>
      </c>
      <c r="R2891" s="8" t="s">
        <v>8318</v>
      </c>
      <c r="S2891" s="12">
        <f t="shared" si="182"/>
        <v>41850.613252314812</v>
      </c>
      <c r="T2891" s="12">
        <f t="shared" si="183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8" t="s">
        <v>8317</v>
      </c>
      <c r="R2892" s="8" t="s">
        <v>8318</v>
      </c>
      <c r="S2892" s="12">
        <f t="shared" si="182"/>
        <v>41831.492962962962</v>
      </c>
      <c r="T2892" s="12">
        <f t="shared" si="183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8" t="s">
        <v>8317</v>
      </c>
      <c r="R2893" s="8" t="s">
        <v>8318</v>
      </c>
      <c r="S2893" s="12">
        <f t="shared" si="182"/>
        <v>42415.633425925931</v>
      </c>
      <c r="T2893" s="12">
        <f t="shared" si="183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8" t="s">
        <v>8317</v>
      </c>
      <c r="R2894" s="8" t="s">
        <v>8318</v>
      </c>
      <c r="S2894" s="12">
        <f t="shared" si="182"/>
        <v>41869.464166666665</v>
      </c>
      <c r="T2894" s="12">
        <f t="shared" si="183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8" t="s">
        <v>8317</v>
      </c>
      <c r="R2895" s="8" t="s">
        <v>8318</v>
      </c>
      <c r="S2895" s="12">
        <f t="shared" si="182"/>
        <v>41953.523090277777</v>
      </c>
      <c r="T2895" s="12">
        <f t="shared" si="183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8" t="s">
        <v>8317</v>
      </c>
      <c r="R2896" s="8" t="s">
        <v>8318</v>
      </c>
      <c r="S2896" s="12">
        <f t="shared" si="182"/>
        <v>42037.736284722225</v>
      </c>
      <c r="T2896" s="12">
        <f t="shared" si="183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8" t="s">
        <v>8317</v>
      </c>
      <c r="R2897" s="8" t="s">
        <v>8318</v>
      </c>
      <c r="S2897" s="12">
        <f t="shared" si="182"/>
        <v>41811.305462962962</v>
      </c>
      <c r="T2897" s="12">
        <f t="shared" si="183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8" t="s">
        <v>8317</v>
      </c>
      <c r="R2898" s="8" t="s">
        <v>8318</v>
      </c>
      <c r="S2898" s="12">
        <f t="shared" si="182"/>
        <v>42701.658807870372</v>
      </c>
      <c r="T2898" s="12">
        <f t="shared" si="183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8" t="s">
        <v>8317</v>
      </c>
      <c r="R2899" s="8" t="s">
        <v>8318</v>
      </c>
      <c r="S2899" s="12">
        <f t="shared" si="182"/>
        <v>42258.396504629629</v>
      </c>
      <c r="T2899" s="12">
        <f t="shared" si="183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8" t="s">
        <v>8317</v>
      </c>
      <c r="R2900" s="8" t="s">
        <v>8318</v>
      </c>
      <c r="S2900" s="12">
        <f t="shared" si="182"/>
        <v>42278.414965277778</v>
      </c>
      <c r="T2900" s="12">
        <f t="shared" si="183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8" t="s">
        <v>8317</v>
      </c>
      <c r="R2901" s="8" t="s">
        <v>8318</v>
      </c>
      <c r="S2901" s="12">
        <f t="shared" si="182"/>
        <v>42514.828217592592</v>
      </c>
      <c r="T2901" s="12">
        <f t="shared" si="183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8" t="s">
        <v>8317</v>
      </c>
      <c r="R2902" s="8" t="s">
        <v>8318</v>
      </c>
      <c r="S2902" s="12">
        <f t="shared" si="182"/>
        <v>41829.984166666669</v>
      </c>
      <c r="T2902" s="12">
        <f t="shared" si="183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8" t="s">
        <v>8317</v>
      </c>
      <c r="R2903" s="8" t="s">
        <v>8318</v>
      </c>
      <c r="S2903" s="12">
        <f t="shared" si="182"/>
        <v>41982.654386574075</v>
      </c>
      <c r="T2903" s="12">
        <f t="shared" si="183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8" t="s">
        <v>8317</v>
      </c>
      <c r="R2904" s="8" t="s">
        <v>8318</v>
      </c>
      <c r="S2904" s="12">
        <f t="shared" si="182"/>
        <v>42210.189768518518</v>
      </c>
      <c r="T2904" s="12">
        <f t="shared" si="183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8" t="s">
        <v>8317</v>
      </c>
      <c r="R2905" s="8" t="s">
        <v>8318</v>
      </c>
      <c r="S2905" s="12">
        <f t="shared" si="182"/>
        <v>42195.916874999995</v>
      </c>
      <c r="T2905" s="12">
        <f t="shared" si="183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8" t="s">
        <v>8317</v>
      </c>
      <c r="R2906" s="8" t="s">
        <v>8318</v>
      </c>
      <c r="S2906" s="12">
        <f t="shared" si="182"/>
        <v>41940.717951388891</v>
      </c>
      <c r="T2906" s="12">
        <f t="shared" si="183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8" t="s">
        <v>8317</v>
      </c>
      <c r="R2907" s="8" t="s">
        <v>8318</v>
      </c>
      <c r="S2907" s="12">
        <f t="shared" si="182"/>
        <v>42605.806863425925</v>
      </c>
      <c r="T2907" s="12">
        <f t="shared" si="183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8" t="s">
        <v>8317</v>
      </c>
      <c r="R2908" s="8" t="s">
        <v>8318</v>
      </c>
      <c r="S2908" s="12">
        <f t="shared" si="182"/>
        <v>42199.398912037039</v>
      </c>
      <c r="T2908" s="12">
        <f t="shared" si="183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8" t="s">
        <v>8317</v>
      </c>
      <c r="R2909" s="8" t="s">
        <v>8318</v>
      </c>
      <c r="S2909" s="12">
        <f t="shared" si="182"/>
        <v>42444.627743055549</v>
      </c>
      <c r="T2909" s="12">
        <f t="shared" si="183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8" t="s">
        <v>8317</v>
      </c>
      <c r="R2910" s="8" t="s">
        <v>8318</v>
      </c>
      <c r="S2910" s="12">
        <f t="shared" si="182"/>
        <v>42499.481701388882</v>
      </c>
      <c r="T2910" s="12">
        <f t="shared" si="183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8" t="s">
        <v>8317</v>
      </c>
      <c r="R2911" s="8" t="s">
        <v>8318</v>
      </c>
      <c r="S2911" s="12">
        <f t="shared" si="182"/>
        <v>41929.016215277778</v>
      </c>
      <c r="T2911" s="12">
        <f t="shared" si="183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8" t="s">
        <v>8317</v>
      </c>
      <c r="R2912" s="8" t="s">
        <v>8318</v>
      </c>
      <c r="S2912" s="12">
        <f t="shared" si="182"/>
        <v>42107.591284722221</v>
      </c>
      <c r="T2912" s="12">
        <f t="shared" si="183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8" t="s">
        <v>8317</v>
      </c>
      <c r="R2913" s="8" t="s">
        <v>8318</v>
      </c>
      <c r="S2913" s="12">
        <f t="shared" si="182"/>
        <v>42142.518819444449</v>
      </c>
      <c r="T2913" s="12">
        <f t="shared" si="183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8" t="s">
        <v>8317</v>
      </c>
      <c r="R2914" s="8" t="s">
        <v>8318</v>
      </c>
      <c r="S2914" s="12">
        <f t="shared" si="182"/>
        <v>42353.881643518514</v>
      </c>
      <c r="T2914" s="12">
        <f t="shared" si="183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8" t="s">
        <v>8317</v>
      </c>
      <c r="R2915" s="8" t="s">
        <v>8318</v>
      </c>
      <c r="S2915" s="12">
        <f t="shared" si="182"/>
        <v>41828.672905092593</v>
      </c>
      <c r="T2915" s="12">
        <f t="shared" si="183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ref="O2916:O2979" si="184">E2916/D2916</f>
        <v>4.0000000000000003E-5</v>
      </c>
      <c r="P2916" s="6">
        <f t="shared" si="181"/>
        <v>1</v>
      </c>
      <c r="Q2916" s="8" t="s">
        <v>8317</v>
      </c>
      <c r="R2916" s="8" t="s">
        <v>8318</v>
      </c>
      <c r="S2916" s="12">
        <f t="shared" si="182"/>
        <v>42017.657337962963</v>
      </c>
      <c r="T2916" s="12">
        <f t="shared" si="183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4"/>
        <v>0.61099999999999999</v>
      </c>
      <c r="P2917" s="6">
        <f t="shared" si="181"/>
        <v>203.66666666666666</v>
      </c>
      <c r="Q2917" s="8" t="s">
        <v>8317</v>
      </c>
      <c r="R2917" s="8" t="s">
        <v>8318</v>
      </c>
      <c r="S2917" s="12">
        <f t="shared" si="182"/>
        <v>42415.148032407407</v>
      </c>
      <c r="T2917" s="12">
        <f t="shared" si="183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4"/>
        <v>7.8378378378378383E-2</v>
      </c>
      <c r="P2918" s="6">
        <f t="shared" si="181"/>
        <v>20.714285714285715</v>
      </c>
      <c r="Q2918" s="8" t="s">
        <v>8317</v>
      </c>
      <c r="R2918" s="8" t="s">
        <v>8318</v>
      </c>
      <c r="S2918" s="12">
        <f t="shared" si="182"/>
        <v>41755.226724537039</v>
      </c>
      <c r="T2918" s="12">
        <f t="shared" si="183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4"/>
        <v>0.2185</v>
      </c>
      <c r="P2919" s="6">
        <f t="shared" si="181"/>
        <v>48.555555555555557</v>
      </c>
      <c r="Q2919" s="8" t="s">
        <v>8317</v>
      </c>
      <c r="R2919" s="8" t="s">
        <v>8318</v>
      </c>
      <c r="S2919" s="12">
        <f t="shared" si="182"/>
        <v>42244.984340277777</v>
      </c>
      <c r="T2919" s="12">
        <f t="shared" si="183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4"/>
        <v>0.27239999999999998</v>
      </c>
      <c r="P2920" s="6">
        <f t="shared" si="181"/>
        <v>68.099999999999994</v>
      </c>
      <c r="Q2920" s="8" t="s">
        <v>8317</v>
      </c>
      <c r="R2920" s="8" t="s">
        <v>8318</v>
      </c>
      <c r="S2920" s="12">
        <f t="shared" si="182"/>
        <v>42278.379710648151</v>
      </c>
      <c r="T2920" s="12">
        <f t="shared" si="183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4"/>
        <v>8.5000000000000006E-2</v>
      </c>
      <c r="P2921" s="6">
        <f t="shared" si="181"/>
        <v>8.5</v>
      </c>
      <c r="Q2921" s="8" t="s">
        <v>8317</v>
      </c>
      <c r="R2921" s="8" t="s">
        <v>8318</v>
      </c>
      <c r="S2921" s="12">
        <f t="shared" si="182"/>
        <v>41826.36954861111</v>
      </c>
      <c r="T2921" s="12">
        <f t="shared" si="183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4"/>
        <v>0.26840000000000003</v>
      </c>
      <c r="P2922" s="6">
        <f t="shared" si="181"/>
        <v>51.615384615384613</v>
      </c>
      <c r="Q2922" s="8" t="s">
        <v>8317</v>
      </c>
      <c r="R2922" s="8" t="s">
        <v>8318</v>
      </c>
      <c r="S2922" s="12">
        <f t="shared" si="182"/>
        <v>42058.542476851857</v>
      </c>
      <c r="T2922" s="12">
        <f t="shared" si="183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4"/>
        <v>1.29</v>
      </c>
      <c r="P2923" s="6">
        <f t="shared" si="181"/>
        <v>43</v>
      </c>
      <c r="Q2923" s="8" t="s">
        <v>8317</v>
      </c>
      <c r="R2923" s="8" t="s">
        <v>8359</v>
      </c>
      <c r="S2923" s="12">
        <f t="shared" si="182"/>
        <v>41877.636620370373</v>
      </c>
      <c r="T2923" s="12">
        <f t="shared" si="183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4"/>
        <v>1</v>
      </c>
      <c r="P2924" s="6">
        <f t="shared" si="181"/>
        <v>83.333333333333329</v>
      </c>
      <c r="Q2924" s="8" t="s">
        <v>8317</v>
      </c>
      <c r="R2924" s="8" t="s">
        <v>8359</v>
      </c>
      <c r="S2924" s="12">
        <f t="shared" si="182"/>
        <v>42097.624155092592</v>
      </c>
      <c r="T2924" s="12">
        <f t="shared" si="183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4"/>
        <v>1</v>
      </c>
      <c r="P2925" s="6">
        <f t="shared" si="181"/>
        <v>30</v>
      </c>
      <c r="Q2925" s="8" t="s">
        <v>8317</v>
      </c>
      <c r="R2925" s="8" t="s">
        <v>8359</v>
      </c>
      <c r="S2925" s="12">
        <f t="shared" si="182"/>
        <v>42012.90253472222</v>
      </c>
      <c r="T2925" s="12">
        <f t="shared" si="183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4"/>
        <v>1.032</v>
      </c>
      <c r="P2926" s="6">
        <f t="shared" si="181"/>
        <v>175.51020408163265</v>
      </c>
      <c r="Q2926" s="8" t="s">
        <v>8317</v>
      </c>
      <c r="R2926" s="8" t="s">
        <v>8359</v>
      </c>
      <c r="S2926" s="12">
        <f t="shared" si="182"/>
        <v>42103.306828703702</v>
      </c>
      <c r="T2926" s="12">
        <f t="shared" si="183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4"/>
        <v>1.0244597777777777</v>
      </c>
      <c r="P2927" s="6">
        <f t="shared" si="181"/>
        <v>231.66175879396985</v>
      </c>
      <c r="Q2927" s="8" t="s">
        <v>8317</v>
      </c>
      <c r="R2927" s="8" t="s">
        <v>8359</v>
      </c>
      <c r="S2927" s="12">
        <f t="shared" si="182"/>
        <v>41863.334120370368</v>
      </c>
      <c r="T2927" s="12">
        <f t="shared" si="183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4"/>
        <v>1.25</v>
      </c>
      <c r="P2928" s="6">
        <f t="shared" si="181"/>
        <v>75</v>
      </c>
      <c r="Q2928" s="8" t="s">
        <v>8317</v>
      </c>
      <c r="R2928" s="8" t="s">
        <v>8359</v>
      </c>
      <c r="S2928" s="12">
        <f t="shared" si="182"/>
        <v>42044.515960648147</v>
      </c>
      <c r="T2928" s="12">
        <f t="shared" si="183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4"/>
        <v>1.3083333333333333</v>
      </c>
      <c r="P2929" s="6">
        <f t="shared" si="181"/>
        <v>112.14285714285714</v>
      </c>
      <c r="Q2929" s="8" t="s">
        <v>8317</v>
      </c>
      <c r="R2929" s="8" t="s">
        <v>8359</v>
      </c>
      <c r="S2929" s="12">
        <f t="shared" si="182"/>
        <v>41806.419317129628</v>
      </c>
      <c r="T2929" s="12">
        <f t="shared" si="183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4"/>
        <v>1</v>
      </c>
      <c r="P2930" s="6">
        <f t="shared" si="181"/>
        <v>41.666666666666664</v>
      </c>
      <c r="Q2930" s="8" t="s">
        <v>8317</v>
      </c>
      <c r="R2930" s="8" t="s">
        <v>8359</v>
      </c>
      <c r="S2930" s="12">
        <f t="shared" si="182"/>
        <v>42403.748217592598</v>
      </c>
      <c r="T2930" s="12">
        <f t="shared" si="183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4"/>
        <v>1.02069375</v>
      </c>
      <c r="P2931" s="6">
        <f t="shared" si="181"/>
        <v>255.17343750000001</v>
      </c>
      <c r="Q2931" s="8" t="s">
        <v>8317</v>
      </c>
      <c r="R2931" s="8" t="s">
        <v>8359</v>
      </c>
      <c r="S2931" s="12">
        <f t="shared" si="182"/>
        <v>41754.314328703702</v>
      </c>
      <c r="T2931" s="12">
        <f t="shared" si="183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4"/>
        <v>1.0092000000000001</v>
      </c>
      <c r="P2932" s="6">
        <f t="shared" si="181"/>
        <v>162.7741935483871</v>
      </c>
      <c r="Q2932" s="8" t="s">
        <v>8317</v>
      </c>
      <c r="R2932" s="8" t="s">
        <v>8359</v>
      </c>
      <c r="S2932" s="12">
        <f t="shared" si="182"/>
        <v>42101.334074074075</v>
      </c>
      <c r="T2932" s="12">
        <f t="shared" si="183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4"/>
        <v>1.06</v>
      </c>
      <c r="P2933" s="6">
        <f t="shared" si="181"/>
        <v>88.333333333333329</v>
      </c>
      <c r="Q2933" s="8" t="s">
        <v>8317</v>
      </c>
      <c r="R2933" s="8" t="s">
        <v>8359</v>
      </c>
      <c r="S2933" s="12">
        <f t="shared" si="182"/>
        <v>41872.041238425925</v>
      </c>
      <c r="T2933" s="12">
        <f t="shared" si="183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4"/>
        <v>1.0509677419354839</v>
      </c>
      <c r="P2934" s="6">
        <f t="shared" si="181"/>
        <v>85.736842105263165</v>
      </c>
      <c r="Q2934" s="8" t="s">
        <v>8317</v>
      </c>
      <c r="R2934" s="8" t="s">
        <v>8359</v>
      </c>
      <c r="S2934" s="12">
        <f t="shared" si="182"/>
        <v>42024.914780092593</v>
      </c>
      <c r="T2934" s="12">
        <f t="shared" si="183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4"/>
        <v>1.0276000000000001</v>
      </c>
      <c r="P2935" s="6">
        <f t="shared" si="181"/>
        <v>47.574074074074076</v>
      </c>
      <c r="Q2935" s="8" t="s">
        <v>8317</v>
      </c>
      <c r="R2935" s="8" t="s">
        <v>8359</v>
      </c>
      <c r="S2935" s="12">
        <f t="shared" si="182"/>
        <v>42495.706631944442</v>
      </c>
      <c r="T2935" s="12">
        <f t="shared" si="183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4"/>
        <v>1.08</v>
      </c>
      <c r="P2936" s="6">
        <f t="shared" si="181"/>
        <v>72.972972972972968</v>
      </c>
      <c r="Q2936" s="8" t="s">
        <v>8317</v>
      </c>
      <c r="R2936" s="8" t="s">
        <v>8359</v>
      </c>
      <c r="S2936" s="12">
        <f t="shared" si="182"/>
        <v>41775.386157407411</v>
      </c>
      <c r="T2936" s="12">
        <f t="shared" si="183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4"/>
        <v>1.0088571428571429</v>
      </c>
      <c r="P2937" s="6">
        <f t="shared" si="181"/>
        <v>90.538461538461533</v>
      </c>
      <c r="Q2937" s="8" t="s">
        <v>8317</v>
      </c>
      <c r="R2937" s="8" t="s">
        <v>8359</v>
      </c>
      <c r="S2937" s="12">
        <f t="shared" si="182"/>
        <v>42553.333425925928</v>
      </c>
      <c r="T2937" s="12">
        <f t="shared" si="183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4"/>
        <v>1.28</v>
      </c>
      <c r="P2938" s="6">
        <f t="shared" si="181"/>
        <v>37.647058823529413</v>
      </c>
      <c r="Q2938" s="8" t="s">
        <v>8317</v>
      </c>
      <c r="R2938" s="8" t="s">
        <v>8359</v>
      </c>
      <c r="S2938" s="12">
        <f t="shared" si="182"/>
        <v>41912.400729166664</v>
      </c>
      <c r="T2938" s="12">
        <f t="shared" si="183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4"/>
        <v>1.3333333333333333</v>
      </c>
      <c r="P2939" s="6">
        <f t="shared" si="181"/>
        <v>36.363636363636367</v>
      </c>
      <c r="Q2939" s="8" t="s">
        <v>8317</v>
      </c>
      <c r="R2939" s="8" t="s">
        <v>8359</v>
      </c>
      <c r="S2939" s="12">
        <f t="shared" si="182"/>
        <v>41803.207326388889</v>
      </c>
      <c r="T2939" s="12">
        <f t="shared" si="183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4"/>
        <v>1.0137499999999999</v>
      </c>
      <c r="P2940" s="6">
        <f t="shared" si="181"/>
        <v>126.71875</v>
      </c>
      <c r="Q2940" s="8" t="s">
        <v>8317</v>
      </c>
      <c r="R2940" s="8" t="s">
        <v>8359</v>
      </c>
      <c r="S2940" s="12">
        <f t="shared" si="182"/>
        <v>42004.453865740739</v>
      </c>
      <c r="T2940" s="12">
        <f t="shared" si="183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4"/>
        <v>1.0287500000000001</v>
      </c>
      <c r="P2941" s="6">
        <f t="shared" si="181"/>
        <v>329.2</v>
      </c>
      <c r="Q2941" s="8" t="s">
        <v>8317</v>
      </c>
      <c r="R2941" s="8" t="s">
        <v>8359</v>
      </c>
      <c r="S2941" s="12">
        <f t="shared" si="182"/>
        <v>41845.559166666666</v>
      </c>
      <c r="T2941" s="12">
        <f t="shared" si="183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4"/>
        <v>1.0724</v>
      </c>
      <c r="P2942" s="6">
        <f t="shared" si="181"/>
        <v>81.242424242424249</v>
      </c>
      <c r="Q2942" s="8" t="s">
        <v>8317</v>
      </c>
      <c r="R2942" s="8" t="s">
        <v>8359</v>
      </c>
      <c r="S2942" s="12">
        <f t="shared" si="182"/>
        <v>41982.523356481484</v>
      </c>
      <c r="T2942" s="12">
        <f t="shared" si="183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4"/>
        <v>4.0000000000000003E-5</v>
      </c>
      <c r="P2943" s="6">
        <f t="shared" si="181"/>
        <v>1</v>
      </c>
      <c r="Q2943" s="8" t="s">
        <v>8317</v>
      </c>
      <c r="R2943" s="8" t="s">
        <v>8357</v>
      </c>
      <c r="S2943" s="12">
        <f t="shared" si="182"/>
        <v>42034.710127314815</v>
      </c>
      <c r="T2943" s="12">
        <f t="shared" si="183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4"/>
        <v>0.20424999999999999</v>
      </c>
      <c r="P2944" s="6">
        <f t="shared" si="181"/>
        <v>202.22772277227722</v>
      </c>
      <c r="Q2944" s="8" t="s">
        <v>8317</v>
      </c>
      <c r="R2944" s="8" t="s">
        <v>8357</v>
      </c>
      <c r="S2944" s="12">
        <f t="shared" si="182"/>
        <v>42334.553923611107</v>
      </c>
      <c r="T2944" s="12">
        <f t="shared" si="183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4"/>
        <v>0</v>
      </c>
      <c r="P2945" s="6" t="e">
        <f t="shared" si="181"/>
        <v>#DIV/0!</v>
      </c>
      <c r="Q2945" s="8" t="s">
        <v>8317</v>
      </c>
      <c r="R2945" s="8" t="s">
        <v>8357</v>
      </c>
      <c r="S2945" s="12">
        <f t="shared" si="182"/>
        <v>42076.879398148143</v>
      </c>
      <c r="T2945" s="12">
        <f t="shared" si="183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4"/>
        <v>0.01</v>
      </c>
      <c r="P2946" s="6">
        <f t="shared" si="181"/>
        <v>100</v>
      </c>
      <c r="Q2946" s="8" t="s">
        <v>8317</v>
      </c>
      <c r="R2946" s="8" t="s">
        <v>8357</v>
      </c>
      <c r="S2946" s="12">
        <f t="shared" si="182"/>
        <v>42132.6643287037</v>
      </c>
      <c r="T2946" s="12">
        <f t="shared" si="183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ref="P2947:P3010" si="185">E2947/L2947</f>
        <v>#DIV/0!</v>
      </c>
      <c r="Q2947" s="8" t="s">
        <v>8317</v>
      </c>
      <c r="R2947" s="8" t="s">
        <v>8357</v>
      </c>
      <c r="S2947" s="12">
        <f t="shared" ref="S2947:S3010" si="186">(((J2947/60)/60)/24)+DATE(1970,1,1)+(-6/24)</f>
        <v>42117.889583333337</v>
      </c>
      <c r="T2947" s="12">
        <f t="shared" ref="T2947:T3010" si="187">(((I2947/60)/60)/24)+DATE(1970,1,1)+(-6/24)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8" t="s">
        <v>8317</v>
      </c>
      <c r="R2948" s="8" t="s">
        <v>8357</v>
      </c>
      <c r="S2948" s="12">
        <f t="shared" si="186"/>
        <v>42567.281157407408</v>
      </c>
      <c r="T2948" s="12">
        <f t="shared" si="187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8" t="s">
        <v>8317</v>
      </c>
      <c r="R2949" s="8" t="s">
        <v>8357</v>
      </c>
      <c r="S2949" s="12">
        <f t="shared" si="186"/>
        <v>42649.312118055561</v>
      </c>
      <c r="T2949" s="12">
        <f t="shared" si="187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8" t="s">
        <v>8317</v>
      </c>
      <c r="R2950" s="8" t="s">
        <v>8357</v>
      </c>
      <c r="S2950" s="12">
        <f t="shared" si="186"/>
        <v>42097.399224537032</v>
      </c>
      <c r="T2950" s="12">
        <f t="shared" si="187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8" t="s">
        <v>8317</v>
      </c>
      <c r="R2951" s="8" t="s">
        <v>8357</v>
      </c>
      <c r="S2951" s="12">
        <f t="shared" si="186"/>
        <v>42297.573113425926</v>
      </c>
      <c r="T2951" s="12">
        <f t="shared" si="187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8" t="s">
        <v>8317</v>
      </c>
      <c r="R2952" s="8" t="s">
        <v>8357</v>
      </c>
      <c r="S2952" s="12">
        <f t="shared" si="186"/>
        <v>42362.11518518519</v>
      </c>
      <c r="T2952" s="12">
        <f t="shared" si="187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8" t="s">
        <v>8317</v>
      </c>
      <c r="R2953" s="8" t="s">
        <v>8357</v>
      </c>
      <c r="S2953" s="12">
        <f t="shared" si="186"/>
        <v>41872.552928240737</v>
      </c>
      <c r="T2953" s="12">
        <f t="shared" si="187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8" t="s">
        <v>8317</v>
      </c>
      <c r="R2954" s="8" t="s">
        <v>8357</v>
      </c>
      <c r="S2954" s="12">
        <f t="shared" si="186"/>
        <v>42628.440266203703</v>
      </c>
      <c r="T2954" s="12">
        <f t="shared" si="187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8" t="s">
        <v>8317</v>
      </c>
      <c r="R2955" s="8" t="s">
        <v>8357</v>
      </c>
      <c r="S2955" s="12">
        <f t="shared" si="186"/>
        <v>42255.541909722218</v>
      </c>
      <c r="T2955" s="12">
        <f t="shared" si="187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8" t="s">
        <v>8317</v>
      </c>
      <c r="R2956" s="8" t="s">
        <v>8357</v>
      </c>
      <c r="S2956" s="12">
        <f t="shared" si="186"/>
        <v>42790.333368055552</v>
      </c>
      <c r="T2956" s="12">
        <f t="shared" si="187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8" t="s">
        <v>8317</v>
      </c>
      <c r="R2957" s="8" t="s">
        <v>8357</v>
      </c>
      <c r="S2957" s="12">
        <f t="shared" si="186"/>
        <v>42141.491307870368</v>
      </c>
      <c r="T2957" s="12">
        <f t="shared" si="187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8" t="s">
        <v>8317</v>
      </c>
      <c r="R2958" s="8" t="s">
        <v>8357</v>
      </c>
      <c r="S2958" s="12">
        <f t="shared" si="186"/>
        <v>42464.708912037036</v>
      </c>
      <c r="T2958" s="12">
        <f t="shared" si="187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8" t="s">
        <v>8317</v>
      </c>
      <c r="R2959" s="8" t="s">
        <v>8357</v>
      </c>
      <c r="S2959" s="12">
        <f t="shared" si="186"/>
        <v>42030.761249999996</v>
      </c>
      <c r="T2959" s="12">
        <f t="shared" si="187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8" t="s">
        <v>8317</v>
      </c>
      <c r="R2960" s="8" t="s">
        <v>8357</v>
      </c>
      <c r="S2960" s="12">
        <f t="shared" si="186"/>
        <v>42438.529131944444</v>
      </c>
      <c r="T2960" s="12">
        <f t="shared" si="187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8" t="s">
        <v>8317</v>
      </c>
      <c r="R2961" s="8" t="s">
        <v>8357</v>
      </c>
      <c r="S2961" s="12">
        <f t="shared" si="186"/>
        <v>42497.758391203708</v>
      </c>
      <c r="T2961" s="12">
        <f t="shared" si="187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8" t="s">
        <v>8317</v>
      </c>
      <c r="R2962" s="8" t="s">
        <v>8357</v>
      </c>
      <c r="S2962" s="12">
        <f t="shared" si="186"/>
        <v>41863.507210648146</v>
      </c>
      <c r="T2962" s="12">
        <f t="shared" si="187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8" t="s">
        <v>8317</v>
      </c>
      <c r="R2963" s="8" t="s">
        <v>8318</v>
      </c>
      <c r="S2963" s="12">
        <f t="shared" si="186"/>
        <v>42060.962488425925</v>
      </c>
      <c r="T2963" s="12">
        <f t="shared" si="187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8" t="s">
        <v>8317</v>
      </c>
      <c r="R2964" s="8" t="s">
        <v>8318</v>
      </c>
      <c r="S2964" s="12">
        <f t="shared" si="186"/>
        <v>42035.99428240741</v>
      </c>
      <c r="T2964" s="12">
        <f t="shared" si="187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8" t="s">
        <v>8317</v>
      </c>
      <c r="R2965" s="8" t="s">
        <v>8318</v>
      </c>
      <c r="S2965" s="12">
        <f t="shared" si="186"/>
        <v>42157.220185185186</v>
      </c>
      <c r="T2965" s="12">
        <f t="shared" si="187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8" t="s">
        <v>8317</v>
      </c>
      <c r="R2966" s="8" t="s">
        <v>8318</v>
      </c>
      <c r="S2966" s="12">
        <f t="shared" si="186"/>
        <v>41827.659942129627</v>
      </c>
      <c r="T2966" s="12">
        <f t="shared" si="187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8" t="s">
        <v>8317</v>
      </c>
      <c r="R2967" s="8" t="s">
        <v>8318</v>
      </c>
      <c r="S2967" s="12">
        <f t="shared" si="186"/>
        <v>42162.479548611111</v>
      </c>
      <c r="T2967" s="12">
        <f t="shared" si="187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8" t="s">
        <v>8317</v>
      </c>
      <c r="R2968" s="8" t="s">
        <v>8318</v>
      </c>
      <c r="S2968" s="12">
        <f t="shared" si="186"/>
        <v>42233.488564814819</v>
      </c>
      <c r="T2968" s="12">
        <f t="shared" si="187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8" t="s">
        <v>8317</v>
      </c>
      <c r="R2969" s="8" t="s">
        <v>8318</v>
      </c>
      <c r="S2969" s="12">
        <f t="shared" si="186"/>
        <v>42041.947824074072</v>
      </c>
      <c r="T2969" s="12">
        <f t="shared" si="187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8" t="s">
        <v>8317</v>
      </c>
      <c r="R2970" s="8" t="s">
        <v>8318</v>
      </c>
      <c r="S2970" s="12">
        <f t="shared" si="186"/>
        <v>42585.273842592593</v>
      </c>
      <c r="T2970" s="12">
        <f t="shared" si="187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8" t="s">
        <v>8317</v>
      </c>
      <c r="R2971" s="8" t="s">
        <v>8318</v>
      </c>
      <c r="S2971" s="12">
        <f t="shared" si="186"/>
        <v>42097.536493055552</v>
      </c>
      <c r="T2971" s="12">
        <f t="shared" si="187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8" t="s">
        <v>8317</v>
      </c>
      <c r="R2972" s="8" t="s">
        <v>8318</v>
      </c>
      <c r="S2972" s="12">
        <f t="shared" si="186"/>
        <v>41808.419571759259</v>
      </c>
      <c r="T2972" s="12">
        <f t="shared" si="187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8" t="s">
        <v>8317</v>
      </c>
      <c r="R2973" s="8" t="s">
        <v>8318</v>
      </c>
      <c r="S2973" s="12">
        <f t="shared" si="186"/>
        <v>41852.408310185187</v>
      </c>
      <c r="T2973" s="12">
        <f t="shared" si="187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8" t="s">
        <v>8317</v>
      </c>
      <c r="R2974" s="8" t="s">
        <v>8318</v>
      </c>
      <c r="S2974" s="12">
        <f t="shared" si="186"/>
        <v>42693.860185185185</v>
      </c>
      <c r="T2974" s="12">
        <f t="shared" si="187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8" t="s">
        <v>8317</v>
      </c>
      <c r="R2975" s="8" t="s">
        <v>8318</v>
      </c>
      <c r="S2975" s="12">
        <f t="shared" si="186"/>
        <v>42341.568379629629</v>
      </c>
      <c r="T2975" s="12">
        <f t="shared" si="187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8" t="s">
        <v>8317</v>
      </c>
      <c r="R2976" s="8" t="s">
        <v>8318</v>
      </c>
      <c r="S2976" s="12">
        <f t="shared" si="186"/>
        <v>41879.811006944445</v>
      </c>
      <c r="T2976" s="12">
        <f t="shared" si="187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8" t="s">
        <v>8317</v>
      </c>
      <c r="R2977" s="8" t="s">
        <v>8318</v>
      </c>
      <c r="S2977" s="12">
        <f t="shared" si="186"/>
        <v>41941.433865740742</v>
      </c>
      <c r="T2977" s="12">
        <f t="shared" si="187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8" t="s">
        <v>8317</v>
      </c>
      <c r="R2978" s="8" t="s">
        <v>8318</v>
      </c>
      <c r="S2978" s="12">
        <f t="shared" si="186"/>
        <v>42425.480671296296</v>
      </c>
      <c r="T2978" s="12">
        <f t="shared" si="187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8" t="s">
        <v>8317</v>
      </c>
      <c r="R2979" s="8" t="s">
        <v>8318</v>
      </c>
      <c r="S2979" s="12">
        <f t="shared" si="186"/>
        <v>42026.63118055556</v>
      </c>
      <c r="T2979" s="12">
        <f t="shared" si="187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ref="O2980:O3043" si="188">E2980/D2980</f>
        <v>1.2946666666666666</v>
      </c>
      <c r="P2980" s="6">
        <f t="shared" si="185"/>
        <v>60.6875</v>
      </c>
      <c r="Q2980" s="8" t="s">
        <v>8317</v>
      </c>
      <c r="R2980" s="8" t="s">
        <v>8318</v>
      </c>
      <c r="S2980" s="12">
        <f t="shared" si="186"/>
        <v>41922.390590277777</v>
      </c>
      <c r="T2980" s="12">
        <f t="shared" si="187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8"/>
        <v>1.014</v>
      </c>
      <c r="P2981" s="6">
        <f t="shared" si="185"/>
        <v>110.21739130434783</v>
      </c>
      <c r="Q2981" s="8" t="s">
        <v>8317</v>
      </c>
      <c r="R2981" s="8" t="s">
        <v>8318</v>
      </c>
      <c r="S2981" s="12">
        <f t="shared" si="186"/>
        <v>41993.574340277773</v>
      </c>
      <c r="T2981" s="12">
        <f t="shared" si="187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8"/>
        <v>1.0916666666666666</v>
      </c>
      <c r="P2982" s="6">
        <f t="shared" si="185"/>
        <v>136.45833333333334</v>
      </c>
      <c r="Q2982" s="8" t="s">
        <v>8317</v>
      </c>
      <c r="R2982" s="8" t="s">
        <v>8318</v>
      </c>
      <c r="S2982" s="12">
        <f t="shared" si="186"/>
        <v>42219.665856481486</v>
      </c>
      <c r="T2982" s="12">
        <f t="shared" si="187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8"/>
        <v>1.28925</v>
      </c>
      <c r="P2983" s="6">
        <f t="shared" si="185"/>
        <v>53.164948453608247</v>
      </c>
      <c r="Q2983" s="8" t="s">
        <v>8317</v>
      </c>
      <c r="R2983" s="8" t="s">
        <v>8357</v>
      </c>
      <c r="S2983" s="12">
        <f t="shared" si="186"/>
        <v>42225.309675925921</v>
      </c>
      <c r="T2983" s="12">
        <f t="shared" si="187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8"/>
        <v>1.0206</v>
      </c>
      <c r="P2984" s="6">
        <f t="shared" si="185"/>
        <v>86.491525423728817</v>
      </c>
      <c r="Q2984" s="8" t="s">
        <v>8317</v>
      </c>
      <c r="R2984" s="8" t="s">
        <v>8357</v>
      </c>
      <c r="S2984" s="12">
        <f t="shared" si="186"/>
        <v>42381.436840277776</v>
      </c>
      <c r="T2984" s="12">
        <f t="shared" si="187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8"/>
        <v>1.465395775862069</v>
      </c>
      <c r="P2985" s="6">
        <f t="shared" si="185"/>
        <v>155.23827397260274</v>
      </c>
      <c r="Q2985" s="8" t="s">
        <v>8317</v>
      </c>
      <c r="R2985" s="8" t="s">
        <v>8357</v>
      </c>
      <c r="S2985" s="12">
        <f t="shared" si="186"/>
        <v>41894.382361111115</v>
      </c>
      <c r="T2985" s="12">
        <f t="shared" si="187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8"/>
        <v>1.00352</v>
      </c>
      <c r="P2986" s="6">
        <f t="shared" si="185"/>
        <v>115.08256880733946</v>
      </c>
      <c r="Q2986" s="8" t="s">
        <v>8317</v>
      </c>
      <c r="R2986" s="8" t="s">
        <v>8357</v>
      </c>
      <c r="S2986" s="12">
        <f t="shared" si="186"/>
        <v>42576.028715277775</v>
      </c>
      <c r="T2986" s="12">
        <f t="shared" si="187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8"/>
        <v>1.2164999999999999</v>
      </c>
      <c r="P2987" s="6">
        <f t="shared" si="185"/>
        <v>109.5945945945946</v>
      </c>
      <c r="Q2987" s="8" t="s">
        <v>8317</v>
      </c>
      <c r="R2987" s="8" t="s">
        <v>8357</v>
      </c>
      <c r="S2987" s="12">
        <f t="shared" si="186"/>
        <v>42654.723703703698</v>
      </c>
      <c r="T2987" s="12">
        <f t="shared" si="187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8"/>
        <v>1.0549999999999999</v>
      </c>
      <c r="P2988" s="6">
        <f t="shared" si="185"/>
        <v>45.214285714285715</v>
      </c>
      <c r="Q2988" s="8" t="s">
        <v>8317</v>
      </c>
      <c r="R2988" s="8" t="s">
        <v>8357</v>
      </c>
      <c r="S2988" s="12">
        <f t="shared" si="186"/>
        <v>42431.250069444446</v>
      </c>
      <c r="T2988" s="12">
        <f t="shared" si="187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8"/>
        <v>1.1040080000000001</v>
      </c>
      <c r="P2989" s="6">
        <f t="shared" si="185"/>
        <v>104.15169811320754</v>
      </c>
      <c r="Q2989" s="8" t="s">
        <v>8317</v>
      </c>
      <c r="R2989" s="8" t="s">
        <v>8357</v>
      </c>
      <c r="S2989" s="12">
        <f t="shared" si="186"/>
        <v>42627.057303240741</v>
      </c>
      <c r="T2989" s="12">
        <f t="shared" si="187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8"/>
        <v>1</v>
      </c>
      <c r="P2990" s="6">
        <f t="shared" si="185"/>
        <v>35.714285714285715</v>
      </c>
      <c r="Q2990" s="8" t="s">
        <v>8317</v>
      </c>
      <c r="R2990" s="8" t="s">
        <v>8357</v>
      </c>
      <c r="S2990" s="12">
        <f t="shared" si="186"/>
        <v>42511.112048611118</v>
      </c>
      <c r="T2990" s="12">
        <f t="shared" si="187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8"/>
        <v>1.76535</v>
      </c>
      <c r="P2991" s="6">
        <f t="shared" si="185"/>
        <v>96.997252747252745</v>
      </c>
      <c r="Q2991" s="8" t="s">
        <v>8317</v>
      </c>
      <c r="R2991" s="8" t="s">
        <v>8357</v>
      </c>
      <c r="S2991" s="12">
        <f t="shared" si="186"/>
        <v>42336.77039351852</v>
      </c>
      <c r="T2991" s="12">
        <f t="shared" si="187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8"/>
        <v>1</v>
      </c>
      <c r="P2992" s="6">
        <f t="shared" si="185"/>
        <v>370.37037037037038</v>
      </c>
      <c r="Q2992" s="8" t="s">
        <v>8317</v>
      </c>
      <c r="R2992" s="8" t="s">
        <v>8357</v>
      </c>
      <c r="S2992" s="12">
        <f t="shared" si="186"/>
        <v>42341.32430555555</v>
      </c>
      <c r="T2992" s="12">
        <f t="shared" si="187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8"/>
        <v>1.0329411764705883</v>
      </c>
      <c r="P2993" s="6">
        <f t="shared" si="185"/>
        <v>94.408602150537632</v>
      </c>
      <c r="Q2993" s="8" t="s">
        <v>8317</v>
      </c>
      <c r="R2993" s="8" t="s">
        <v>8357</v>
      </c>
      <c r="S2993" s="12">
        <f t="shared" si="186"/>
        <v>42740.587152777778</v>
      </c>
      <c r="T2993" s="12">
        <f t="shared" si="187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8"/>
        <v>1.0449999999999999</v>
      </c>
      <c r="P2994" s="6">
        <f t="shared" si="185"/>
        <v>48.984375</v>
      </c>
      <c r="Q2994" s="8" t="s">
        <v>8317</v>
      </c>
      <c r="R2994" s="8" t="s">
        <v>8357</v>
      </c>
      <c r="S2994" s="12">
        <f t="shared" si="186"/>
        <v>42622.517476851848</v>
      </c>
      <c r="T2994" s="12">
        <f t="shared" si="187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8"/>
        <v>1.0029999999999999</v>
      </c>
      <c r="P2995" s="6">
        <f t="shared" si="185"/>
        <v>45.590909090909093</v>
      </c>
      <c r="Q2995" s="8" t="s">
        <v>8317</v>
      </c>
      <c r="R2995" s="8" t="s">
        <v>8357</v>
      </c>
      <c r="S2995" s="12">
        <f t="shared" si="186"/>
        <v>42390.588738425926</v>
      </c>
      <c r="T2995" s="12">
        <f t="shared" si="187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8"/>
        <v>4.577466666666667</v>
      </c>
      <c r="P2996" s="6">
        <f t="shared" si="185"/>
        <v>23.275254237288134</v>
      </c>
      <c r="Q2996" s="8" t="s">
        <v>8317</v>
      </c>
      <c r="R2996" s="8" t="s">
        <v>8357</v>
      </c>
      <c r="S2996" s="12">
        <f t="shared" si="186"/>
        <v>41885.228842592594</v>
      </c>
      <c r="T2996" s="12">
        <f t="shared" si="187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8"/>
        <v>1.0496000000000001</v>
      </c>
      <c r="P2997" s="6">
        <f t="shared" si="185"/>
        <v>63.2289156626506</v>
      </c>
      <c r="Q2997" s="8" t="s">
        <v>8317</v>
      </c>
      <c r="R2997" s="8" t="s">
        <v>8357</v>
      </c>
      <c r="S2997" s="12">
        <f t="shared" si="186"/>
        <v>42724.415173611109</v>
      </c>
      <c r="T2997" s="12">
        <f t="shared" si="187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8"/>
        <v>1.7194285714285715</v>
      </c>
      <c r="P2998" s="6">
        <f t="shared" si="185"/>
        <v>153.5204081632653</v>
      </c>
      <c r="Q2998" s="8" t="s">
        <v>8317</v>
      </c>
      <c r="R2998" s="8" t="s">
        <v>8357</v>
      </c>
      <c r="S2998" s="12">
        <f t="shared" si="186"/>
        <v>42090.662500000006</v>
      </c>
      <c r="T2998" s="12">
        <f t="shared" si="187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8"/>
        <v>1.0373000000000001</v>
      </c>
      <c r="P2999" s="6">
        <f t="shared" si="185"/>
        <v>90.2</v>
      </c>
      <c r="Q2999" s="8" t="s">
        <v>8317</v>
      </c>
      <c r="R2999" s="8" t="s">
        <v>8357</v>
      </c>
      <c r="S2999" s="12">
        <f t="shared" si="186"/>
        <v>42775.483715277776</v>
      </c>
      <c r="T2999" s="12">
        <f t="shared" si="187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8"/>
        <v>1.0302899999999999</v>
      </c>
      <c r="P3000" s="6">
        <f t="shared" si="185"/>
        <v>118.97113163972287</v>
      </c>
      <c r="Q3000" s="8" t="s">
        <v>8317</v>
      </c>
      <c r="R3000" s="8" t="s">
        <v>8357</v>
      </c>
      <c r="S3000" s="12">
        <f t="shared" si="186"/>
        <v>41777.943622685183</v>
      </c>
      <c r="T3000" s="12">
        <f t="shared" si="187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8"/>
        <v>1.1888888888888889</v>
      </c>
      <c r="P3001" s="6">
        <f t="shared" si="185"/>
        <v>80.25</v>
      </c>
      <c r="Q3001" s="8" t="s">
        <v>8317</v>
      </c>
      <c r="R3001" s="8" t="s">
        <v>8357</v>
      </c>
      <c r="S3001" s="12">
        <f t="shared" si="186"/>
        <v>42780.490277777775</v>
      </c>
      <c r="T3001" s="12">
        <f t="shared" si="187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8"/>
        <v>1</v>
      </c>
      <c r="P3002" s="6">
        <f t="shared" si="185"/>
        <v>62.5</v>
      </c>
      <c r="Q3002" s="8" t="s">
        <v>8317</v>
      </c>
      <c r="R3002" s="8" t="s">
        <v>8357</v>
      </c>
      <c r="S3002" s="12">
        <f t="shared" si="186"/>
        <v>42752.577199074076</v>
      </c>
      <c r="T3002" s="12">
        <f t="shared" si="187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8"/>
        <v>3.1869988910451896</v>
      </c>
      <c r="P3003" s="6">
        <f t="shared" si="185"/>
        <v>131.37719999999999</v>
      </c>
      <c r="Q3003" s="8" t="s">
        <v>8317</v>
      </c>
      <c r="R3003" s="8" t="s">
        <v>8357</v>
      </c>
      <c r="S3003" s="12">
        <f t="shared" si="186"/>
        <v>42534.645625000005</v>
      </c>
      <c r="T3003" s="12">
        <f t="shared" si="187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8"/>
        <v>1.0850614285714286</v>
      </c>
      <c r="P3004" s="6">
        <f t="shared" si="185"/>
        <v>73.032980769230775</v>
      </c>
      <c r="Q3004" s="8" t="s">
        <v>8317</v>
      </c>
      <c r="R3004" s="8" t="s">
        <v>8357</v>
      </c>
      <c r="S3004" s="12">
        <f t="shared" si="186"/>
        <v>41239.58625</v>
      </c>
      <c r="T3004" s="12">
        <f t="shared" si="187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8"/>
        <v>1.0116666666666667</v>
      </c>
      <c r="P3005" s="6">
        <f t="shared" si="185"/>
        <v>178.52941176470588</v>
      </c>
      <c r="Q3005" s="8" t="s">
        <v>8317</v>
      </c>
      <c r="R3005" s="8" t="s">
        <v>8357</v>
      </c>
      <c r="S3005" s="12">
        <f t="shared" si="186"/>
        <v>42398.599259259259</v>
      </c>
      <c r="T3005" s="12">
        <f t="shared" si="187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8"/>
        <v>1.12815</v>
      </c>
      <c r="P3006" s="6">
        <f t="shared" si="185"/>
        <v>162.90974729241879</v>
      </c>
      <c r="Q3006" s="8" t="s">
        <v>8317</v>
      </c>
      <c r="R3006" s="8" t="s">
        <v>8357</v>
      </c>
      <c r="S3006" s="12">
        <f t="shared" si="186"/>
        <v>41928.631064814814</v>
      </c>
      <c r="T3006" s="12">
        <f t="shared" si="187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8"/>
        <v>1.2049622641509434</v>
      </c>
      <c r="P3007" s="6">
        <f t="shared" si="185"/>
        <v>108.24237288135593</v>
      </c>
      <c r="Q3007" s="8" t="s">
        <v>8317</v>
      </c>
      <c r="R3007" s="8" t="s">
        <v>8357</v>
      </c>
      <c r="S3007" s="12">
        <f t="shared" si="186"/>
        <v>41888.424826388888</v>
      </c>
      <c r="T3007" s="12">
        <f t="shared" si="187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8"/>
        <v>1.0774999999999999</v>
      </c>
      <c r="P3008" s="6">
        <f t="shared" si="185"/>
        <v>88.865979381443296</v>
      </c>
      <c r="Q3008" s="8" t="s">
        <v>8317</v>
      </c>
      <c r="R3008" s="8" t="s">
        <v>8357</v>
      </c>
      <c r="S3008" s="12">
        <f t="shared" si="186"/>
        <v>41957.506840277783</v>
      </c>
      <c r="T3008" s="12">
        <f t="shared" si="187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8"/>
        <v>1.8</v>
      </c>
      <c r="P3009" s="6">
        <f t="shared" si="185"/>
        <v>54</v>
      </c>
      <c r="Q3009" s="8" t="s">
        <v>8317</v>
      </c>
      <c r="R3009" s="8" t="s">
        <v>8357</v>
      </c>
      <c r="S3009" s="12">
        <f t="shared" si="186"/>
        <v>42097.966238425928</v>
      </c>
      <c r="T3009" s="12">
        <f t="shared" si="187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8"/>
        <v>1.0116666666666667</v>
      </c>
      <c r="P3010" s="6">
        <f t="shared" si="185"/>
        <v>116.73076923076923</v>
      </c>
      <c r="Q3010" s="8" t="s">
        <v>8317</v>
      </c>
      <c r="R3010" s="8" t="s">
        <v>8357</v>
      </c>
      <c r="S3010" s="12">
        <f t="shared" si="186"/>
        <v>42359.962025462963</v>
      </c>
      <c r="T3010" s="12">
        <f t="shared" si="187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ref="P3011:P3074" si="189">E3011/L3011</f>
        <v>233.8984375</v>
      </c>
      <c r="Q3011" s="8" t="s">
        <v>8317</v>
      </c>
      <c r="R3011" s="8" t="s">
        <v>8357</v>
      </c>
      <c r="S3011" s="12">
        <f t="shared" ref="S3011:S3074" si="190">(((J3011/60)/60)/24)+DATE(1970,1,1)+(-6/24)</f>
        <v>41939.319907407407</v>
      </c>
      <c r="T3011" s="12">
        <f t="shared" ref="T3011:T3074" si="191">(((I3011/60)/60)/24)+DATE(1970,1,1)+(-6/24)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8" t="s">
        <v>8317</v>
      </c>
      <c r="R3012" s="8" t="s">
        <v>8357</v>
      </c>
      <c r="S3012" s="12">
        <f t="shared" si="190"/>
        <v>41996.582395833335</v>
      </c>
      <c r="T3012" s="12">
        <f t="shared" si="191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8" t="s">
        <v>8317</v>
      </c>
      <c r="R3013" s="8" t="s">
        <v>8357</v>
      </c>
      <c r="S3013" s="12">
        <f t="shared" si="190"/>
        <v>42334.218935185185</v>
      </c>
      <c r="T3013" s="12">
        <f t="shared" si="191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8" t="s">
        <v>8317</v>
      </c>
      <c r="R3014" s="8" t="s">
        <v>8357</v>
      </c>
      <c r="S3014" s="12">
        <f t="shared" si="190"/>
        <v>42024.452893518523</v>
      </c>
      <c r="T3014" s="12">
        <f t="shared" si="191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8" t="s">
        <v>8317</v>
      </c>
      <c r="R3015" s="8" t="s">
        <v>8357</v>
      </c>
      <c r="S3015" s="12">
        <f t="shared" si="190"/>
        <v>42146.586215277777</v>
      </c>
      <c r="T3015" s="12">
        <f t="shared" si="191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8" t="s">
        <v>8317</v>
      </c>
      <c r="R3016" s="8" t="s">
        <v>8357</v>
      </c>
      <c r="S3016" s="12">
        <f t="shared" si="190"/>
        <v>41919.873611111114</v>
      </c>
      <c r="T3016" s="12">
        <f t="shared" si="191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8" t="s">
        <v>8317</v>
      </c>
      <c r="R3017" s="8" t="s">
        <v>8357</v>
      </c>
      <c r="S3017" s="12">
        <f t="shared" si="190"/>
        <v>41785.47729166667</v>
      </c>
      <c r="T3017" s="12">
        <f t="shared" si="191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8" t="s">
        <v>8317</v>
      </c>
      <c r="R3018" s="8" t="s">
        <v>8357</v>
      </c>
      <c r="S3018" s="12">
        <f t="shared" si="190"/>
        <v>41778.298055555555</v>
      </c>
      <c r="T3018" s="12">
        <f t="shared" si="191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8" t="s">
        <v>8317</v>
      </c>
      <c r="R3019" s="8" t="s">
        <v>8357</v>
      </c>
      <c r="S3019" s="12">
        <f t="shared" si="190"/>
        <v>41841.600034722222</v>
      </c>
      <c r="T3019" s="12">
        <f t="shared" si="191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8" t="s">
        <v>8317</v>
      </c>
      <c r="R3020" s="8" t="s">
        <v>8357</v>
      </c>
      <c r="S3020" s="12">
        <f t="shared" si="190"/>
        <v>42163.04833333334</v>
      </c>
      <c r="T3020" s="12">
        <f t="shared" si="191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8" t="s">
        <v>8317</v>
      </c>
      <c r="R3021" s="8" t="s">
        <v>8357</v>
      </c>
      <c r="S3021" s="12">
        <f t="shared" si="190"/>
        <v>41758.583564814813</v>
      </c>
      <c r="T3021" s="12">
        <f t="shared" si="191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8" t="s">
        <v>8317</v>
      </c>
      <c r="R3022" s="8" t="s">
        <v>8357</v>
      </c>
      <c r="S3022" s="12">
        <f t="shared" si="190"/>
        <v>42170.596446759257</v>
      </c>
      <c r="T3022" s="12">
        <f t="shared" si="191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8" t="s">
        <v>8317</v>
      </c>
      <c r="R3023" s="8" t="s">
        <v>8357</v>
      </c>
      <c r="S3023" s="12">
        <f t="shared" si="190"/>
        <v>42660.368854166663</v>
      </c>
      <c r="T3023" s="12">
        <f t="shared" si="191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8" t="s">
        <v>8317</v>
      </c>
      <c r="R3024" s="8" t="s">
        <v>8357</v>
      </c>
      <c r="S3024" s="12">
        <f t="shared" si="190"/>
        <v>42564.70380787037</v>
      </c>
      <c r="T3024" s="12">
        <f t="shared" si="191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8" t="s">
        <v>8317</v>
      </c>
      <c r="R3025" s="8" t="s">
        <v>8357</v>
      </c>
      <c r="S3025" s="12">
        <f t="shared" si="190"/>
        <v>42121.425763888896</v>
      </c>
      <c r="T3025" s="12">
        <f t="shared" si="191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8" t="s">
        <v>8317</v>
      </c>
      <c r="R3026" s="8" t="s">
        <v>8357</v>
      </c>
      <c r="S3026" s="12">
        <f t="shared" si="190"/>
        <v>41158.743923611109</v>
      </c>
      <c r="T3026" s="12">
        <f t="shared" si="191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8" t="s">
        <v>8317</v>
      </c>
      <c r="R3027" s="8" t="s">
        <v>8357</v>
      </c>
      <c r="S3027" s="12">
        <f t="shared" si="190"/>
        <v>41761.259409722225</v>
      </c>
      <c r="T3027" s="12">
        <f t="shared" si="191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8" t="s">
        <v>8317</v>
      </c>
      <c r="R3028" s="8" t="s">
        <v>8357</v>
      </c>
      <c r="S3028" s="12">
        <f t="shared" si="190"/>
        <v>42783.209398148145</v>
      </c>
      <c r="T3028" s="12">
        <f t="shared" si="191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8" t="s">
        <v>8317</v>
      </c>
      <c r="R3029" s="8" t="s">
        <v>8357</v>
      </c>
      <c r="S3029" s="12">
        <f t="shared" si="190"/>
        <v>42053.454293981486</v>
      </c>
      <c r="T3029" s="12">
        <f t="shared" si="191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8" t="s">
        <v>8317</v>
      </c>
      <c r="R3030" s="8" t="s">
        <v>8357</v>
      </c>
      <c r="S3030" s="12">
        <f t="shared" si="190"/>
        <v>42567.014178240745</v>
      </c>
      <c r="T3030" s="12">
        <f t="shared" si="191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8" t="s">
        <v>8317</v>
      </c>
      <c r="R3031" s="8" t="s">
        <v>8357</v>
      </c>
      <c r="S3031" s="12">
        <f t="shared" si="190"/>
        <v>41932.458877314813</v>
      </c>
      <c r="T3031" s="12">
        <f t="shared" si="191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8" t="s">
        <v>8317</v>
      </c>
      <c r="R3032" s="8" t="s">
        <v>8357</v>
      </c>
      <c r="S3032" s="12">
        <f t="shared" si="190"/>
        <v>42233.497349537036</v>
      </c>
      <c r="T3032" s="12">
        <f t="shared" si="191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8" t="s">
        <v>8317</v>
      </c>
      <c r="R3033" s="8" t="s">
        <v>8357</v>
      </c>
      <c r="S3033" s="12">
        <f t="shared" si="190"/>
        <v>42597.632488425923</v>
      </c>
      <c r="T3033" s="12">
        <f t="shared" si="191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8" t="s">
        <v>8317</v>
      </c>
      <c r="R3034" s="8" t="s">
        <v>8357</v>
      </c>
      <c r="S3034" s="12">
        <f t="shared" si="190"/>
        <v>42227.794664351852</v>
      </c>
      <c r="T3034" s="12">
        <f t="shared" si="191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8" t="s">
        <v>8317</v>
      </c>
      <c r="R3035" s="8" t="s">
        <v>8357</v>
      </c>
      <c r="S3035" s="12">
        <f t="shared" si="190"/>
        <v>42569.860243055555</v>
      </c>
      <c r="T3035" s="12">
        <f t="shared" si="191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8" t="s">
        <v>8317</v>
      </c>
      <c r="R3036" s="8" t="s">
        <v>8357</v>
      </c>
      <c r="S3036" s="12">
        <f t="shared" si="190"/>
        <v>42644.285358796296</v>
      </c>
      <c r="T3036" s="12">
        <f t="shared" si="191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8" t="s">
        <v>8317</v>
      </c>
      <c r="R3037" s="8" t="s">
        <v>8357</v>
      </c>
      <c r="S3037" s="12">
        <f t="shared" si="190"/>
        <v>41368.310289351852</v>
      </c>
      <c r="T3037" s="12">
        <f t="shared" si="191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8" t="s">
        <v>8317</v>
      </c>
      <c r="R3038" s="8" t="s">
        <v>8357</v>
      </c>
      <c r="S3038" s="12">
        <f t="shared" si="190"/>
        <v>41466.535231481481</v>
      </c>
      <c r="T3038" s="12">
        <f t="shared" si="191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8" t="s">
        <v>8317</v>
      </c>
      <c r="R3039" s="8" t="s">
        <v>8357</v>
      </c>
      <c r="S3039" s="12">
        <f t="shared" si="190"/>
        <v>40378.643206018518</v>
      </c>
      <c r="T3039" s="12">
        <f t="shared" si="191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8" t="s">
        <v>8317</v>
      </c>
      <c r="R3040" s="8" t="s">
        <v>8357</v>
      </c>
      <c r="S3040" s="12">
        <f t="shared" si="190"/>
        <v>42373.002280092594</v>
      </c>
      <c r="T3040" s="12">
        <f t="shared" si="191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8" t="s">
        <v>8317</v>
      </c>
      <c r="R3041" s="8" t="s">
        <v>8357</v>
      </c>
      <c r="S3041" s="12">
        <f t="shared" si="190"/>
        <v>41610.544421296298</v>
      </c>
      <c r="T3041" s="12">
        <f t="shared" si="191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8" t="s">
        <v>8317</v>
      </c>
      <c r="R3042" s="8" t="s">
        <v>8357</v>
      </c>
      <c r="S3042" s="12">
        <f t="shared" si="190"/>
        <v>42177.541909722218</v>
      </c>
      <c r="T3042" s="12">
        <f t="shared" si="191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8" t="s">
        <v>8317</v>
      </c>
      <c r="R3043" s="8" t="s">
        <v>8357</v>
      </c>
      <c r="S3043" s="12">
        <f t="shared" si="190"/>
        <v>42359.618611111116</v>
      </c>
      <c r="T3043" s="12">
        <f t="shared" si="191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ref="O3044:O3107" si="192">E3044/D3044</f>
        <v>1.28</v>
      </c>
      <c r="P3044" s="6">
        <f t="shared" si="189"/>
        <v>51.891891891891895</v>
      </c>
      <c r="Q3044" s="8" t="s">
        <v>8317</v>
      </c>
      <c r="R3044" s="8" t="s">
        <v>8357</v>
      </c>
      <c r="S3044" s="12">
        <f t="shared" si="190"/>
        <v>42253.438043981485</v>
      </c>
      <c r="T3044" s="12">
        <f t="shared" si="191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2"/>
        <v>1.1000666666666667</v>
      </c>
      <c r="P3045" s="6">
        <f t="shared" si="189"/>
        <v>128.9140625</v>
      </c>
      <c r="Q3045" s="8" t="s">
        <v>8317</v>
      </c>
      <c r="R3045" s="8" t="s">
        <v>8357</v>
      </c>
      <c r="S3045" s="12">
        <f t="shared" si="190"/>
        <v>42082.820590277777</v>
      </c>
      <c r="T3045" s="12">
        <f t="shared" si="191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2"/>
        <v>1.0934166666666667</v>
      </c>
      <c r="P3046" s="6">
        <f t="shared" si="189"/>
        <v>84.108974358974365</v>
      </c>
      <c r="Q3046" s="8" t="s">
        <v>8317</v>
      </c>
      <c r="R3046" s="8" t="s">
        <v>8357</v>
      </c>
      <c r="S3046" s="12">
        <f t="shared" si="190"/>
        <v>42387.4768287037</v>
      </c>
      <c r="T3046" s="12">
        <f t="shared" si="191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2"/>
        <v>1.3270650000000002</v>
      </c>
      <c r="P3047" s="6">
        <f t="shared" si="189"/>
        <v>82.941562500000003</v>
      </c>
      <c r="Q3047" s="8" t="s">
        <v>8317</v>
      </c>
      <c r="R3047" s="8" t="s">
        <v>8357</v>
      </c>
      <c r="S3047" s="12">
        <f t="shared" si="190"/>
        <v>41842.905729166669</v>
      </c>
      <c r="T3047" s="12">
        <f t="shared" si="191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2"/>
        <v>1.9084810126582279</v>
      </c>
      <c r="P3048" s="6">
        <f t="shared" si="189"/>
        <v>259.94827586206895</v>
      </c>
      <c r="Q3048" s="8" t="s">
        <v>8317</v>
      </c>
      <c r="R3048" s="8" t="s">
        <v>8357</v>
      </c>
      <c r="S3048" s="12">
        <f t="shared" si="190"/>
        <v>41862.553078703706</v>
      </c>
      <c r="T3048" s="12">
        <f t="shared" si="191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2"/>
        <v>1.49</v>
      </c>
      <c r="P3049" s="6">
        <f t="shared" si="189"/>
        <v>37.25</v>
      </c>
      <c r="Q3049" s="8" t="s">
        <v>8317</v>
      </c>
      <c r="R3049" s="8" t="s">
        <v>8357</v>
      </c>
      <c r="S3049" s="12">
        <f t="shared" si="190"/>
        <v>42443.739050925928</v>
      </c>
      <c r="T3049" s="12">
        <f t="shared" si="191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2"/>
        <v>1.6639999999999999</v>
      </c>
      <c r="P3050" s="6">
        <f t="shared" si="189"/>
        <v>177.02127659574469</v>
      </c>
      <c r="Q3050" s="8" t="s">
        <v>8317</v>
      </c>
      <c r="R3050" s="8" t="s">
        <v>8357</v>
      </c>
      <c r="S3050" s="12">
        <f t="shared" si="190"/>
        <v>41975.651180555549</v>
      </c>
      <c r="T3050" s="12">
        <f t="shared" si="191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2"/>
        <v>1.0666666666666667</v>
      </c>
      <c r="P3051" s="6">
        <f t="shared" si="189"/>
        <v>74.074074074074076</v>
      </c>
      <c r="Q3051" s="8" t="s">
        <v>8317</v>
      </c>
      <c r="R3051" s="8" t="s">
        <v>8357</v>
      </c>
      <c r="S3051" s="12">
        <f t="shared" si="190"/>
        <v>42138.764525462961</v>
      </c>
      <c r="T3051" s="12">
        <f t="shared" si="191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2"/>
        <v>1.06</v>
      </c>
      <c r="P3052" s="6">
        <f t="shared" si="189"/>
        <v>70.666666666666671</v>
      </c>
      <c r="Q3052" s="8" t="s">
        <v>8317</v>
      </c>
      <c r="R3052" s="8" t="s">
        <v>8357</v>
      </c>
      <c r="S3052" s="12">
        <f t="shared" si="190"/>
        <v>42464.91851851852</v>
      </c>
      <c r="T3052" s="12">
        <f t="shared" si="191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2"/>
        <v>0.23628571428571429</v>
      </c>
      <c r="P3053" s="6">
        <f t="shared" si="189"/>
        <v>23.62857142857143</v>
      </c>
      <c r="Q3053" s="8" t="s">
        <v>8317</v>
      </c>
      <c r="R3053" s="8" t="s">
        <v>8357</v>
      </c>
      <c r="S3053" s="12">
        <f t="shared" si="190"/>
        <v>42744.166030092587</v>
      </c>
      <c r="T3053" s="12">
        <f t="shared" si="191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2"/>
        <v>1.5E-3</v>
      </c>
      <c r="P3054" s="6">
        <f t="shared" si="189"/>
        <v>37.5</v>
      </c>
      <c r="Q3054" s="8" t="s">
        <v>8317</v>
      </c>
      <c r="R3054" s="8" t="s">
        <v>8357</v>
      </c>
      <c r="S3054" s="12">
        <f t="shared" si="190"/>
        <v>42122.420069444444</v>
      </c>
      <c r="T3054" s="12">
        <f t="shared" si="191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2"/>
        <v>4.0000000000000001E-3</v>
      </c>
      <c r="P3055" s="6">
        <f t="shared" si="189"/>
        <v>13.333333333333334</v>
      </c>
      <c r="Q3055" s="8" t="s">
        <v>8317</v>
      </c>
      <c r="R3055" s="8" t="s">
        <v>8357</v>
      </c>
      <c r="S3055" s="12">
        <f t="shared" si="190"/>
        <v>41862.511724537035</v>
      </c>
      <c r="T3055" s="12">
        <f t="shared" si="191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2"/>
        <v>0</v>
      </c>
      <c r="P3056" s="6" t="e">
        <f t="shared" si="189"/>
        <v>#DIV/0!</v>
      </c>
      <c r="Q3056" s="8" t="s">
        <v>8317</v>
      </c>
      <c r="R3056" s="8" t="s">
        <v>8357</v>
      </c>
      <c r="S3056" s="12">
        <f t="shared" si="190"/>
        <v>42027.582800925928</v>
      </c>
      <c r="T3056" s="12">
        <f t="shared" si="191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2"/>
        <v>5.0000000000000002E-5</v>
      </c>
      <c r="P3057" s="6">
        <f t="shared" si="189"/>
        <v>1</v>
      </c>
      <c r="Q3057" s="8" t="s">
        <v>8317</v>
      </c>
      <c r="R3057" s="8" t="s">
        <v>8357</v>
      </c>
      <c r="S3057" s="12">
        <f t="shared" si="190"/>
        <v>41953.70821759259</v>
      </c>
      <c r="T3057" s="12">
        <f t="shared" si="191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2"/>
        <v>0</v>
      </c>
      <c r="P3058" s="6" t="e">
        <f t="shared" si="189"/>
        <v>#DIV/0!</v>
      </c>
      <c r="Q3058" s="8" t="s">
        <v>8317</v>
      </c>
      <c r="R3058" s="8" t="s">
        <v>8357</v>
      </c>
      <c r="S3058" s="12">
        <f t="shared" si="190"/>
        <v>41851.386388888888</v>
      </c>
      <c r="T3058" s="12">
        <f t="shared" si="191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2"/>
        <v>0</v>
      </c>
      <c r="P3059" s="6" t="e">
        <f t="shared" si="189"/>
        <v>#DIV/0!</v>
      </c>
      <c r="Q3059" s="8" t="s">
        <v>8317</v>
      </c>
      <c r="R3059" s="8" t="s">
        <v>8357</v>
      </c>
      <c r="S3059" s="12">
        <f t="shared" si="190"/>
        <v>42433.400590277779</v>
      </c>
      <c r="T3059" s="12">
        <f t="shared" si="191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2"/>
        <v>1.6666666666666666E-4</v>
      </c>
      <c r="P3060" s="6">
        <f t="shared" si="189"/>
        <v>1</v>
      </c>
      <c r="Q3060" s="8" t="s">
        <v>8317</v>
      </c>
      <c r="R3060" s="8" t="s">
        <v>8357</v>
      </c>
      <c r="S3060" s="12">
        <f t="shared" si="190"/>
        <v>42460.124305555553</v>
      </c>
      <c r="T3060" s="12">
        <f t="shared" si="191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2"/>
        <v>3.0066666666666665E-2</v>
      </c>
      <c r="P3061" s="6">
        <f t="shared" si="189"/>
        <v>41</v>
      </c>
      <c r="Q3061" s="8" t="s">
        <v>8317</v>
      </c>
      <c r="R3061" s="8" t="s">
        <v>8357</v>
      </c>
      <c r="S3061" s="12">
        <f t="shared" si="190"/>
        <v>41829.685717592591</v>
      </c>
      <c r="T3061" s="12">
        <f t="shared" si="191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2"/>
        <v>1.5227272727272728E-3</v>
      </c>
      <c r="P3062" s="6">
        <f t="shared" si="189"/>
        <v>55.833333333333336</v>
      </c>
      <c r="Q3062" s="8" t="s">
        <v>8317</v>
      </c>
      <c r="R3062" s="8" t="s">
        <v>8357</v>
      </c>
      <c r="S3062" s="12">
        <f t="shared" si="190"/>
        <v>42245.024699074071</v>
      </c>
      <c r="T3062" s="12">
        <f t="shared" si="191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2"/>
        <v>0</v>
      </c>
      <c r="P3063" s="6" t="e">
        <f t="shared" si="189"/>
        <v>#DIV/0!</v>
      </c>
      <c r="Q3063" s="8" t="s">
        <v>8317</v>
      </c>
      <c r="R3063" s="8" t="s">
        <v>8357</v>
      </c>
      <c r="S3063" s="12">
        <f t="shared" si="190"/>
        <v>41834.534120370372</v>
      </c>
      <c r="T3063" s="12">
        <f t="shared" si="191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2"/>
        <v>0.66839999999999999</v>
      </c>
      <c r="P3064" s="6">
        <f t="shared" si="189"/>
        <v>99.761194029850742</v>
      </c>
      <c r="Q3064" s="8" t="s">
        <v>8317</v>
      </c>
      <c r="R3064" s="8" t="s">
        <v>8357</v>
      </c>
      <c r="S3064" s="12">
        <f t="shared" si="190"/>
        <v>42248.285787037035</v>
      </c>
      <c r="T3064" s="12">
        <f t="shared" si="191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2"/>
        <v>0.19566666666666666</v>
      </c>
      <c r="P3065" s="6">
        <f t="shared" si="189"/>
        <v>25.521739130434781</v>
      </c>
      <c r="Q3065" s="8" t="s">
        <v>8317</v>
      </c>
      <c r="R3065" s="8" t="s">
        <v>8357</v>
      </c>
      <c r="S3065" s="12">
        <f t="shared" si="190"/>
        <v>42630.672893518517</v>
      </c>
      <c r="T3065" s="12">
        <f t="shared" si="191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2"/>
        <v>0.11294666666666667</v>
      </c>
      <c r="P3066" s="6">
        <f t="shared" si="189"/>
        <v>117.65277777777777</v>
      </c>
      <c r="Q3066" s="8" t="s">
        <v>8317</v>
      </c>
      <c r="R3066" s="8" t="s">
        <v>8357</v>
      </c>
      <c r="S3066" s="12">
        <f t="shared" si="190"/>
        <v>42298.880162037036</v>
      </c>
      <c r="T3066" s="12">
        <f t="shared" si="191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2"/>
        <v>4.0000000000000002E-4</v>
      </c>
      <c r="P3067" s="6">
        <f t="shared" si="189"/>
        <v>5</v>
      </c>
      <c r="Q3067" s="8" t="s">
        <v>8317</v>
      </c>
      <c r="R3067" s="8" t="s">
        <v>8357</v>
      </c>
      <c r="S3067" s="12">
        <f t="shared" si="190"/>
        <v>41824.805231481485</v>
      </c>
      <c r="T3067" s="12">
        <f t="shared" si="191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2"/>
        <v>0.11985714285714286</v>
      </c>
      <c r="P3068" s="6">
        <f t="shared" si="189"/>
        <v>2796.6666666666665</v>
      </c>
      <c r="Q3068" s="8" t="s">
        <v>8317</v>
      </c>
      <c r="R3068" s="8" t="s">
        <v>8357</v>
      </c>
      <c r="S3068" s="12">
        <f t="shared" si="190"/>
        <v>42530.978437500002</v>
      </c>
      <c r="T3068" s="12">
        <f t="shared" si="191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2"/>
        <v>2.5000000000000001E-2</v>
      </c>
      <c r="P3069" s="6">
        <f t="shared" si="189"/>
        <v>200</v>
      </c>
      <c r="Q3069" s="8" t="s">
        <v>8317</v>
      </c>
      <c r="R3069" s="8" t="s">
        <v>8357</v>
      </c>
      <c r="S3069" s="12">
        <f t="shared" si="190"/>
        <v>42226.688414351855</v>
      </c>
      <c r="T3069" s="12">
        <f t="shared" si="191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2"/>
        <v>6.9999999999999999E-4</v>
      </c>
      <c r="P3070" s="6">
        <f t="shared" si="189"/>
        <v>87.5</v>
      </c>
      <c r="Q3070" s="8" t="s">
        <v>8317</v>
      </c>
      <c r="R3070" s="8" t="s">
        <v>8357</v>
      </c>
      <c r="S3070" s="12">
        <f t="shared" si="190"/>
        <v>42263.441574074073</v>
      </c>
      <c r="T3070" s="12">
        <f t="shared" si="191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2"/>
        <v>0.14099999999999999</v>
      </c>
      <c r="P3071" s="6">
        <f t="shared" si="189"/>
        <v>20.142857142857142</v>
      </c>
      <c r="Q3071" s="8" t="s">
        <v>8317</v>
      </c>
      <c r="R3071" s="8" t="s">
        <v>8357</v>
      </c>
      <c r="S3071" s="12">
        <f t="shared" si="190"/>
        <v>41957.583726851852</v>
      </c>
      <c r="T3071" s="12">
        <f t="shared" si="191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2"/>
        <v>3.3399999999999999E-2</v>
      </c>
      <c r="P3072" s="6">
        <f t="shared" si="189"/>
        <v>20.875</v>
      </c>
      <c r="Q3072" s="8" t="s">
        <v>8317</v>
      </c>
      <c r="R3072" s="8" t="s">
        <v>8357</v>
      </c>
      <c r="S3072" s="12">
        <f t="shared" si="190"/>
        <v>42690.483437499999</v>
      </c>
      <c r="T3072" s="12">
        <f t="shared" si="191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2"/>
        <v>0.59775</v>
      </c>
      <c r="P3073" s="6">
        <f t="shared" si="189"/>
        <v>61.307692307692307</v>
      </c>
      <c r="Q3073" s="8" t="s">
        <v>8317</v>
      </c>
      <c r="R3073" s="8" t="s">
        <v>8357</v>
      </c>
      <c r="S3073" s="12">
        <f t="shared" si="190"/>
        <v>42097.482418981483</v>
      </c>
      <c r="T3073" s="12">
        <f t="shared" si="191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2"/>
        <v>1.6666666666666666E-4</v>
      </c>
      <c r="P3074" s="6">
        <f t="shared" si="189"/>
        <v>1</v>
      </c>
      <c r="Q3074" s="8" t="s">
        <v>8317</v>
      </c>
      <c r="R3074" s="8" t="s">
        <v>8357</v>
      </c>
      <c r="S3074" s="12">
        <f t="shared" si="190"/>
        <v>42658.440532407403</v>
      </c>
      <c r="T3074" s="12">
        <f t="shared" si="191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ref="P3075:P3138" si="193">E3075/L3075</f>
        <v>92.142857142857139</v>
      </c>
      <c r="Q3075" s="8" t="s">
        <v>8317</v>
      </c>
      <c r="R3075" s="8" t="s">
        <v>8357</v>
      </c>
      <c r="S3075" s="12">
        <f t="shared" ref="S3075:S3138" si="194">(((J3075/60)/60)/24)+DATE(1970,1,1)+(-6/24)</f>
        <v>42111.434027777781</v>
      </c>
      <c r="T3075" s="12">
        <f t="shared" ref="T3075:T3138" si="195">(((I3075/60)/60)/24)+DATE(1970,1,1)+(-6/24)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8" t="s">
        <v>8317</v>
      </c>
      <c r="R3076" s="8" t="s">
        <v>8357</v>
      </c>
      <c r="S3076" s="12">
        <f t="shared" si="194"/>
        <v>42409.321284722217</v>
      </c>
      <c r="T3076" s="12">
        <f t="shared" si="195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8" t="s">
        <v>8317</v>
      </c>
      <c r="R3077" s="8" t="s">
        <v>8357</v>
      </c>
      <c r="S3077" s="12">
        <f t="shared" si="194"/>
        <v>42550.852314814809</v>
      </c>
      <c r="T3077" s="12">
        <f t="shared" si="195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8" t="s">
        <v>8317</v>
      </c>
      <c r="R3078" s="8" t="s">
        <v>8357</v>
      </c>
      <c r="S3078" s="12">
        <f t="shared" si="194"/>
        <v>42226.401886574073</v>
      </c>
      <c r="T3078" s="12">
        <f t="shared" si="195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8" t="s">
        <v>8317</v>
      </c>
      <c r="R3079" s="8" t="s">
        <v>8357</v>
      </c>
      <c r="S3079" s="12">
        <f t="shared" si="194"/>
        <v>42766.706921296296</v>
      </c>
      <c r="T3079" s="12">
        <f t="shared" si="195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8" t="s">
        <v>8317</v>
      </c>
      <c r="R3080" s="8" t="s">
        <v>8357</v>
      </c>
      <c r="S3080" s="12">
        <f t="shared" si="194"/>
        <v>42030.888831018514</v>
      </c>
      <c r="T3080" s="12">
        <f t="shared" si="195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8" t="s">
        <v>8317</v>
      </c>
      <c r="R3081" s="8" t="s">
        <v>8357</v>
      </c>
      <c r="S3081" s="12">
        <f t="shared" si="194"/>
        <v>42055.463368055556</v>
      </c>
      <c r="T3081" s="12">
        <f t="shared" si="195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8" t="s">
        <v>8317</v>
      </c>
      <c r="R3082" s="8" t="s">
        <v>8357</v>
      </c>
      <c r="S3082" s="12">
        <f t="shared" si="194"/>
        <v>41939.778287037036</v>
      </c>
      <c r="T3082" s="12">
        <f t="shared" si="195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8" t="s">
        <v>8317</v>
      </c>
      <c r="R3083" s="8" t="s">
        <v>8357</v>
      </c>
      <c r="S3083" s="12">
        <f t="shared" si="194"/>
        <v>42236.931608796294</v>
      </c>
      <c r="T3083" s="12">
        <f t="shared" si="195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8" t="s">
        <v>8317</v>
      </c>
      <c r="R3084" s="8" t="s">
        <v>8357</v>
      </c>
      <c r="S3084" s="12">
        <f t="shared" si="194"/>
        <v>42293.672986111109</v>
      </c>
      <c r="T3084" s="12">
        <f t="shared" si="195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8" t="s">
        <v>8317</v>
      </c>
      <c r="R3085" s="8" t="s">
        <v>8357</v>
      </c>
      <c r="S3085" s="12">
        <f t="shared" si="194"/>
        <v>41853.313402777778</v>
      </c>
      <c r="T3085" s="12">
        <f t="shared" si="195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8" t="s">
        <v>8317</v>
      </c>
      <c r="R3086" s="8" t="s">
        <v>8357</v>
      </c>
      <c r="S3086" s="12">
        <f t="shared" si="194"/>
        <v>42100.473738425921</v>
      </c>
      <c r="T3086" s="12">
        <f t="shared" si="195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8" t="s">
        <v>8317</v>
      </c>
      <c r="R3087" s="8" t="s">
        <v>8357</v>
      </c>
      <c r="S3087" s="12">
        <f t="shared" si="194"/>
        <v>42246.633784722217</v>
      </c>
      <c r="T3087" s="12">
        <f t="shared" si="195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8" t="s">
        <v>8317</v>
      </c>
      <c r="R3088" s="8" t="s">
        <v>8357</v>
      </c>
      <c r="S3088" s="12">
        <f t="shared" si="194"/>
        <v>42173.42082175926</v>
      </c>
      <c r="T3088" s="12">
        <f t="shared" si="195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8" t="s">
        <v>8317</v>
      </c>
      <c r="R3089" s="8" t="s">
        <v>8357</v>
      </c>
      <c r="S3089" s="12">
        <f t="shared" si="194"/>
        <v>42664.900347222225</v>
      </c>
      <c r="T3089" s="12">
        <f t="shared" si="195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8" t="s">
        <v>8317</v>
      </c>
      <c r="R3090" s="8" t="s">
        <v>8357</v>
      </c>
      <c r="S3090" s="12">
        <f t="shared" si="194"/>
        <v>41981.32230324074</v>
      </c>
      <c r="T3090" s="12">
        <f t="shared" si="195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8" t="s">
        <v>8317</v>
      </c>
      <c r="R3091" s="8" t="s">
        <v>8357</v>
      </c>
      <c r="S3091" s="12">
        <f t="shared" si="194"/>
        <v>42528.292627314819</v>
      </c>
      <c r="T3091" s="12">
        <f t="shared" si="195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8" t="s">
        <v>8317</v>
      </c>
      <c r="R3092" s="8" t="s">
        <v>8357</v>
      </c>
      <c r="S3092" s="12">
        <f t="shared" si="194"/>
        <v>42065.568807870368</v>
      </c>
      <c r="T3092" s="12">
        <f t="shared" si="195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8" t="s">
        <v>8317</v>
      </c>
      <c r="R3093" s="8" t="s">
        <v>8357</v>
      </c>
      <c r="S3093" s="12">
        <f t="shared" si="194"/>
        <v>42566.698414351849</v>
      </c>
      <c r="T3093" s="12">
        <f t="shared" si="195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8" t="s">
        <v>8317</v>
      </c>
      <c r="R3094" s="8" t="s">
        <v>8357</v>
      </c>
      <c r="S3094" s="12">
        <f t="shared" si="194"/>
        <v>42255.369351851856</v>
      </c>
      <c r="T3094" s="12">
        <f t="shared" si="195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8" t="s">
        <v>8317</v>
      </c>
      <c r="R3095" s="8" t="s">
        <v>8357</v>
      </c>
      <c r="S3095" s="12">
        <f t="shared" si="194"/>
        <v>41760.659039351849</v>
      </c>
      <c r="T3095" s="12">
        <f t="shared" si="195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8" t="s">
        <v>8317</v>
      </c>
      <c r="R3096" s="8" t="s">
        <v>8357</v>
      </c>
      <c r="S3096" s="12">
        <f t="shared" si="194"/>
        <v>42207.545787037037</v>
      </c>
      <c r="T3096" s="12">
        <f t="shared" si="195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8" t="s">
        <v>8317</v>
      </c>
      <c r="R3097" s="8" t="s">
        <v>8357</v>
      </c>
      <c r="S3097" s="12">
        <f t="shared" si="194"/>
        <v>42522.775231481486</v>
      </c>
      <c r="T3097" s="12">
        <f t="shared" si="195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8" t="s">
        <v>8317</v>
      </c>
      <c r="R3098" s="8" t="s">
        <v>8357</v>
      </c>
      <c r="S3098" s="12">
        <f t="shared" si="194"/>
        <v>42114.575532407413</v>
      </c>
      <c r="T3098" s="12">
        <f t="shared" si="195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8" t="s">
        <v>8317</v>
      </c>
      <c r="R3099" s="8" t="s">
        <v>8357</v>
      </c>
      <c r="S3099" s="12">
        <f t="shared" si="194"/>
        <v>42629.253483796296</v>
      </c>
      <c r="T3099" s="12">
        <f t="shared" si="195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8" t="s">
        <v>8317</v>
      </c>
      <c r="R3100" s="8" t="s">
        <v>8357</v>
      </c>
      <c r="S3100" s="12">
        <f t="shared" si="194"/>
        <v>42359.542233796295</v>
      </c>
      <c r="T3100" s="12">
        <f t="shared" si="195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8" t="s">
        <v>8317</v>
      </c>
      <c r="R3101" s="8" t="s">
        <v>8357</v>
      </c>
      <c r="S3101" s="12">
        <f t="shared" si="194"/>
        <v>42381.939710648148</v>
      </c>
      <c r="T3101" s="12">
        <f t="shared" si="195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8" t="s">
        <v>8317</v>
      </c>
      <c r="R3102" s="8" t="s">
        <v>8357</v>
      </c>
      <c r="S3102" s="12">
        <f t="shared" si="194"/>
        <v>41902.372395833336</v>
      </c>
      <c r="T3102" s="12">
        <f t="shared" si="195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8" t="s">
        <v>8317</v>
      </c>
      <c r="R3103" s="8" t="s">
        <v>8357</v>
      </c>
      <c r="S3103" s="12">
        <f t="shared" si="194"/>
        <v>42171.133530092593</v>
      </c>
      <c r="T3103" s="12">
        <f t="shared" si="195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8" t="s">
        <v>8317</v>
      </c>
      <c r="R3104" s="8" t="s">
        <v>8357</v>
      </c>
      <c r="S3104" s="12">
        <f t="shared" si="194"/>
        <v>42555.090486111112</v>
      </c>
      <c r="T3104" s="12">
        <f t="shared" si="195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8" t="s">
        <v>8317</v>
      </c>
      <c r="R3105" s="8" t="s">
        <v>8357</v>
      </c>
      <c r="S3105" s="12">
        <f t="shared" si="194"/>
        <v>42106.906319444446</v>
      </c>
      <c r="T3105" s="12">
        <f t="shared" si="195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8" t="s">
        <v>8317</v>
      </c>
      <c r="R3106" s="8" t="s">
        <v>8357</v>
      </c>
      <c r="S3106" s="12">
        <f t="shared" si="194"/>
        <v>42006.658692129626</v>
      </c>
      <c r="T3106" s="12">
        <f t="shared" si="195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8" t="s">
        <v>8317</v>
      </c>
      <c r="R3107" s="8" t="s">
        <v>8357</v>
      </c>
      <c r="S3107" s="12">
        <f t="shared" si="194"/>
        <v>41876.468935185185</v>
      </c>
      <c r="T3107" s="12">
        <f t="shared" si="195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ref="O3108:O3171" si="196">E3108/D3108</f>
        <v>4.1000000000000002E-2</v>
      </c>
      <c r="P3108" s="6">
        <f t="shared" si="193"/>
        <v>10.25</v>
      </c>
      <c r="Q3108" s="8" t="s">
        <v>8317</v>
      </c>
      <c r="R3108" s="8" t="s">
        <v>8357</v>
      </c>
      <c r="S3108" s="12">
        <f t="shared" si="194"/>
        <v>42241.179120370376</v>
      </c>
      <c r="T3108" s="12">
        <f t="shared" si="195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6"/>
        <v>0.197625</v>
      </c>
      <c r="P3109" s="6">
        <f t="shared" si="193"/>
        <v>272.58620689655174</v>
      </c>
      <c r="Q3109" s="8" t="s">
        <v>8317</v>
      </c>
      <c r="R3109" s="8" t="s">
        <v>8357</v>
      </c>
      <c r="S3109" s="12">
        <f t="shared" si="194"/>
        <v>42128.564247685179</v>
      </c>
      <c r="T3109" s="12">
        <f t="shared" si="195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6"/>
        <v>5.1999999999999995E-4</v>
      </c>
      <c r="P3110" s="6">
        <f t="shared" si="193"/>
        <v>13</v>
      </c>
      <c r="Q3110" s="8" t="s">
        <v>8317</v>
      </c>
      <c r="R3110" s="8" t="s">
        <v>8357</v>
      </c>
      <c r="S3110" s="12">
        <f t="shared" si="194"/>
        <v>42062.430486111116</v>
      </c>
      <c r="T3110" s="12">
        <f t="shared" si="195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6"/>
        <v>0.25030188679245285</v>
      </c>
      <c r="P3111" s="6">
        <f t="shared" si="193"/>
        <v>58.184210526315788</v>
      </c>
      <c r="Q3111" s="8" t="s">
        <v>8317</v>
      </c>
      <c r="R3111" s="8" t="s">
        <v>8357</v>
      </c>
      <c r="S3111" s="12">
        <f t="shared" si="194"/>
        <v>41843.875115740739</v>
      </c>
      <c r="T3111" s="12">
        <f t="shared" si="195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6"/>
        <v>4.0000000000000002E-4</v>
      </c>
      <c r="P3112" s="6">
        <f t="shared" si="193"/>
        <v>10</v>
      </c>
      <c r="Q3112" s="8" t="s">
        <v>8317</v>
      </c>
      <c r="R3112" s="8" t="s">
        <v>8357</v>
      </c>
      <c r="S3112" s="12">
        <f t="shared" si="194"/>
        <v>42744.781469907408</v>
      </c>
      <c r="T3112" s="12">
        <f t="shared" si="195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6"/>
        <v>0.26640000000000003</v>
      </c>
      <c r="P3113" s="6">
        <f t="shared" si="193"/>
        <v>70.10526315789474</v>
      </c>
      <c r="Q3113" s="8" t="s">
        <v>8317</v>
      </c>
      <c r="R3113" s="8" t="s">
        <v>8357</v>
      </c>
      <c r="S3113" s="12">
        <f t="shared" si="194"/>
        <v>41885.345138888886</v>
      </c>
      <c r="T3113" s="12">
        <f t="shared" si="195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6"/>
        <v>4.7363636363636365E-2</v>
      </c>
      <c r="P3114" s="6">
        <f t="shared" si="193"/>
        <v>57.888888888888886</v>
      </c>
      <c r="Q3114" s="8" t="s">
        <v>8317</v>
      </c>
      <c r="R3114" s="8" t="s">
        <v>8357</v>
      </c>
      <c r="S3114" s="12">
        <f t="shared" si="194"/>
        <v>42614.871921296297</v>
      </c>
      <c r="T3114" s="12">
        <f t="shared" si="195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6"/>
        <v>4.2435339894712751E-2</v>
      </c>
      <c r="P3115" s="6">
        <f t="shared" si="193"/>
        <v>125.27027027027027</v>
      </c>
      <c r="Q3115" s="8" t="s">
        <v>8317</v>
      </c>
      <c r="R3115" s="8" t="s">
        <v>8357</v>
      </c>
      <c r="S3115" s="12">
        <f t="shared" si="194"/>
        <v>42081.481273148151</v>
      </c>
      <c r="T3115" s="12">
        <f t="shared" si="195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6"/>
        <v>0</v>
      </c>
      <c r="P3116" s="6" t="e">
        <f t="shared" si="193"/>
        <v>#DIV/0!</v>
      </c>
      <c r="Q3116" s="8" t="s">
        <v>8317</v>
      </c>
      <c r="R3116" s="8" t="s">
        <v>8357</v>
      </c>
      <c r="S3116" s="12">
        <f t="shared" si="194"/>
        <v>41843.382523148146</v>
      </c>
      <c r="T3116" s="12">
        <f t="shared" si="195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6"/>
        <v>0.03</v>
      </c>
      <c r="P3117" s="6">
        <f t="shared" si="193"/>
        <v>300</v>
      </c>
      <c r="Q3117" s="8" t="s">
        <v>8317</v>
      </c>
      <c r="R3117" s="8" t="s">
        <v>8357</v>
      </c>
      <c r="S3117" s="12">
        <f t="shared" si="194"/>
        <v>42496.197071759263</v>
      </c>
      <c r="T3117" s="12">
        <f t="shared" si="195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6"/>
        <v>0.57333333333333336</v>
      </c>
      <c r="P3118" s="6">
        <f t="shared" si="193"/>
        <v>43</v>
      </c>
      <c r="Q3118" s="8" t="s">
        <v>8317</v>
      </c>
      <c r="R3118" s="8" t="s">
        <v>8357</v>
      </c>
      <c r="S3118" s="12">
        <f t="shared" si="194"/>
        <v>42081.265335648146</v>
      </c>
      <c r="T3118" s="12">
        <f t="shared" si="195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6"/>
        <v>1E-3</v>
      </c>
      <c r="P3119" s="6">
        <f t="shared" si="193"/>
        <v>1</v>
      </c>
      <c r="Q3119" s="8" t="s">
        <v>8317</v>
      </c>
      <c r="R3119" s="8" t="s">
        <v>8357</v>
      </c>
      <c r="S3119" s="12">
        <f t="shared" si="194"/>
        <v>42509.124537037031</v>
      </c>
      <c r="T3119" s="12">
        <f t="shared" si="195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6"/>
        <v>3.0999999999999999E-3</v>
      </c>
      <c r="P3120" s="6">
        <f t="shared" si="193"/>
        <v>775</v>
      </c>
      <c r="Q3120" s="8" t="s">
        <v>8317</v>
      </c>
      <c r="R3120" s="8" t="s">
        <v>8357</v>
      </c>
      <c r="S3120" s="12">
        <f t="shared" si="194"/>
        <v>42534.399571759262</v>
      </c>
      <c r="T3120" s="12">
        <f t="shared" si="195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6"/>
        <v>5.0000000000000001E-4</v>
      </c>
      <c r="P3121" s="6">
        <f t="shared" si="193"/>
        <v>5</v>
      </c>
      <c r="Q3121" s="8" t="s">
        <v>8317</v>
      </c>
      <c r="R3121" s="8" t="s">
        <v>8357</v>
      </c>
      <c r="S3121" s="12">
        <f t="shared" si="194"/>
        <v>42059.79550925926</v>
      </c>
      <c r="T3121" s="12">
        <f t="shared" si="195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6"/>
        <v>9.8461538461538464E-5</v>
      </c>
      <c r="P3122" s="6">
        <f t="shared" si="193"/>
        <v>12.8</v>
      </c>
      <c r="Q3122" s="8" t="s">
        <v>8317</v>
      </c>
      <c r="R3122" s="8" t="s">
        <v>8357</v>
      </c>
      <c r="S3122" s="12">
        <f t="shared" si="194"/>
        <v>42435.692083333335</v>
      </c>
      <c r="T3122" s="12">
        <f t="shared" si="195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6"/>
        <v>6.6666666666666671E-3</v>
      </c>
      <c r="P3123" s="6">
        <f t="shared" si="193"/>
        <v>10</v>
      </c>
      <c r="Q3123" s="8" t="s">
        <v>8317</v>
      </c>
      <c r="R3123" s="8" t="s">
        <v>8357</v>
      </c>
      <c r="S3123" s="12">
        <f t="shared" si="194"/>
        <v>41848.429803240739</v>
      </c>
      <c r="T3123" s="12">
        <f t="shared" si="195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6"/>
        <v>0.58291457286432158</v>
      </c>
      <c r="P3124" s="6">
        <f t="shared" si="193"/>
        <v>58</v>
      </c>
      <c r="Q3124" s="8" t="s">
        <v>8317</v>
      </c>
      <c r="R3124" s="8" t="s">
        <v>8357</v>
      </c>
      <c r="S3124" s="12">
        <f t="shared" si="194"/>
        <v>42678.682083333333</v>
      </c>
      <c r="T3124" s="12">
        <f t="shared" si="195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6"/>
        <v>0.68153600000000003</v>
      </c>
      <c r="P3125" s="6">
        <f t="shared" si="193"/>
        <v>244.80459770114942</v>
      </c>
      <c r="Q3125" s="8" t="s">
        <v>8317</v>
      </c>
      <c r="R3125" s="8" t="s">
        <v>8357</v>
      </c>
      <c r="S3125" s="12">
        <f t="shared" si="194"/>
        <v>42530.743032407408</v>
      </c>
      <c r="T3125" s="12">
        <f t="shared" si="195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6"/>
        <v>3.2499999999999997E-5</v>
      </c>
      <c r="P3126" s="6">
        <f t="shared" si="193"/>
        <v>6.5</v>
      </c>
      <c r="Q3126" s="8" t="s">
        <v>8317</v>
      </c>
      <c r="R3126" s="8" t="s">
        <v>8357</v>
      </c>
      <c r="S3126" s="12">
        <f t="shared" si="194"/>
        <v>41977.530104166668</v>
      </c>
      <c r="T3126" s="12">
        <f t="shared" si="195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6"/>
        <v>0</v>
      </c>
      <c r="P3127" s="6" t="e">
        <f t="shared" si="193"/>
        <v>#DIV/0!</v>
      </c>
      <c r="Q3127" s="8" t="s">
        <v>8317</v>
      </c>
      <c r="R3127" s="8" t="s">
        <v>8357</v>
      </c>
      <c r="S3127" s="12">
        <f t="shared" si="194"/>
        <v>42345.95685185185</v>
      </c>
      <c r="T3127" s="12">
        <f t="shared" si="195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6"/>
        <v>4.1599999999999998E-2</v>
      </c>
      <c r="P3128" s="6">
        <f t="shared" si="193"/>
        <v>61.176470588235297</v>
      </c>
      <c r="Q3128" s="8" t="s">
        <v>8317</v>
      </c>
      <c r="R3128" s="8" t="s">
        <v>8357</v>
      </c>
      <c r="S3128" s="12">
        <f t="shared" si="194"/>
        <v>42426.76807870371</v>
      </c>
      <c r="T3128" s="12">
        <f t="shared" si="195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6"/>
        <v>0</v>
      </c>
      <c r="P3129" s="6" t="e">
        <f t="shared" si="193"/>
        <v>#DIV/0!</v>
      </c>
      <c r="Q3129" s="8" t="s">
        <v>8317</v>
      </c>
      <c r="R3129" s="8" t="s">
        <v>8357</v>
      </c>
      <c r="S3129" s="12">
        <f t="shared" si="194"/>
        <v>42034.606817129628</v>
      </c>
      <c r="T3129" s="12">
        <f t="shared" si="195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6"/>
        <v>1.0860666666666667</v>
      </c>
      <c r="P3130" s="6">
        <f t="shared" si="193"/>
        <v>139.23931623931625</v>
      </c>
      <c r="Q3130" s="8" t="s">
        <v>8317</v>
      </c>
      <c r="R3130" s="8" t="s">
        <v>8318</v>
      </c>
      <c r="S3130" s="12">
        <f t="shared" si="194"/>
        <v>42780.575706018513</v>
      </c>
      <c r="T3130" s="12">
        <f t="shared" si="195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6"/>
        <v>8.0000000000000002E-3</v>
      </c>
      <c r="P3131" s="6">
        <f t="shared" si="193"/>
        <v>10</v>
      </c>
      <c r="Q3131" s="8" t="s">
        <v>8317</v>
      </c>
      <c r="R3131" s="8" t="s">
        <v>8318</v>
      </c>
      <c r="S3131" s="12">
        <f t="shared" si="194"/>
        <v>42803.592812499999</v>
      </c>
      <c r="T3131" s="12">
        <f t="shared" si="195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6"/>
        <v>3.7499999999999999E-2</v>
      </c>
      <c r="P3132" s="6">
        <f t="shared" si="193"/>
        <v>93.75</v>
      </c>
      <c r="Q3132" s="8" t="s">
        <v>8317</v>
      </c>
      <c r="R3132" s="8" t="s">
        <v>8318</v>
      </c>
      <c r="S3132" s="12">
        <f t="shared" si="194"/>
        <v>42808.390231481477</v>
      </c>
      <c r="T3132" s="12">
        <f t="shared" si="195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6"/>
        <v>0.15731707317073171</v>
      </c>
      <c r="P3133" s="6">
        <f t="shared" si="193"/>
        <v>53.75</v>
      </c>
      <c r="Q3133" s="8" t="s">
        <v>8317</v>
      </c>
      <c r="R3133" s="8" t="s">
        <v>8318</v>
      </c>
      <c r="S3133" s="12">
        <f t="shared" si="194"/>
        <v>42803.329224537039</v>
      </c>
      <c r="T3133" s="12">
        <f t="shared" si="195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6"/>
        <v>3.3333333333333332E-4</v>
      </c>
      <c r="P3134" s="6">
        <f t="shared" si="193"/>
        <v>10</v>
      </c>
      <c r="Q3134" s="8" t="s">
        <v>8317</v>
      </c>
      <c r="R3134" s="8" t="s">
        <v>8318</v>
      </c>
      <c r="S3134" s="12">
        <f t="shared" si="194"/>
        <v>42786.100231481483</v>
      </c>
      <c r="T3134" s="12">
        <f t="shared" si="195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6"/>
        <v>1.08</v>
      </c>
      <c r="P3135" s="6">
        <f t="shared" si="193"/>
        <v>33.75</v>
      </c>
      <c r="Q3135" s="8" t="s">
        <v>8317</v>
      </c>
      <c r="R3135" s="8" t="s">
        <v>8318</v>
      </c>
      <c r="S3135" s="12">
        <f t="shared" si="194"/>
        <v>42788.315208333333</v>
      </c>
      <c r="T3135" s="12">
        <f t="shared" si="195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6"/>
        <v>0.22500000000000001</v>
      </c>
      <c r="P3136" s="6">
        <f t="shared" si="193"/>
        <v>18.75</v>
      </c>
      <c r="Q3136" s="8" t="s">
        <v>8317</v>
      </c>
      <c r="R3136" s="8" t="s">
        <v>8318</v>
      </c>
      <c r="S3136" s="12">
        <f t="shared" si="194"/>
        <v>42800.470127314817</v>
      </c>
      <c r="T3136" s="12">
        <f t="shared" si="195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6"/>
        <v>0.20849420849420849</v>
      </c>
      <c r="P3137" s="6">
        <f t="shared" si="193"/>
        <v>23.142857142857142</v>
      </c>
      <c r="Q3137" s="8" t="s">
        <v>8317</v>
      </c>
      <c r="R3137" s="8" t="s">
        <v>8318</v>
      </c>
      <c r="S3137" s="12">
        <f t="shared" si="194"/>
        <v>42806.901863425926</v>
      </c>
      <c r="T3137" s="12">
        <f t="shared" si="195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6"/>
        <v>1.278</v>
      </c>
      <c r="P3138" s="6">
        <f t="shared" si="193"/>
        <v>29.045454545454547</v>
      </c>
      <c r="Q3138" s="8" t="s">
        <v>8317</v>
      </c>
      <c r="R3138" s="8" t="s">
        <v>8318</v>
      </c>
      <c r="S3138" s="12">
        <f t="shared" si="194"/>
        <v>42789.212430555555</v>
      </c>
      <c r="T3138" s="12">
        <f t="shared" si="195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ref="P3139:P3202" si="197">E3139/L3139</f>
        <v>50</v>
      </c>
      <c r="Q3139" s="8" t="s">
        <v>8317</v>
      </c>
      <c r="R3139" s="8" t="s">
        <v>8318</v>
      </c>
      <c r="S3139" s="12">
        <f t="shared" ref="S3139:S3202" si="198">(((J3139/60)/60)/24)+DATE(1970,1,1)+(-6/24)</f>
        <v>42807.635057870371</v>
      </c>
      <c r="T3139" s="12">
        <f t="shared" ref="T3139:T3202" si="199">(((I3139/60)/60)/24)+DATE(1970,1,1)+(-6/24)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8" t="s">
        <v>8317</v>
      </c>
      <c r="R3140" s="8" t="s">
        <v>8318</v>
      </c>
      <c r="S3140" s="12">
        <f t="shared" si="198"/>
        <v>42809.395914351851</v>
      </c>
      <c r="T3140" s="12">
        <f t="shared" si="1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8" t="s">
        <v>8317</v>
      </c>
      <c r="R3141" s="8" t="s">
        <v>8318</v>
      </c>
      <c r="S3141" s="12">
        <f t="shared" si="198"/>
        <v>42785.020370370374</v>
      </c>
      <c r="T3141" s="12">
        <f t="shared" si="1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8" t="s">
        <v>8317</v>
      </c>
      <c r="R3142" s="8" t="s">
        <v>8318</v>
      </c>
      <c r="S3142" s="12">
        <f t="shared" si="198"/>
        <v>42802.468784722223</v>
      </c>
      <c r="T3142" s="12">
        <f t="shared" si="1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8" t="s">
        <v>8317</v>
      </c>
      <c r="R3143" s="8" t="s">
        <v>8318</v>
      </c>
      <c r="S3143" s="12">
        <f t="shared" si="198"/>
        <v>42800.503333333334</v>
      </c>
      <c r="T3143" s="12">
        <f t="shared" si="1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8" t="s">
        <v>8317</v>
      </c>
      <c r="R3144" s="8" t="s">
        <v>8318</v>
      </c>
      <c r="S3144" s="12">
        <f t="shared" si="198"/>
        <v>42783.263182870374</v>
      </c>
      <c r="T3144" s="12">
        <f t="shared" si="1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8" t="s">
        <v>8317</v>
      </c>
      <c r="R3145" s="8" t="s">
        <v>8318</v>
      </c>
      <c r="S3145" s="12">
        <f t="shared" si="198"/>
        <v>42808.108287037037</v>
      </c>
      <c r="T3145" s="12">
        <f t="shared" si="1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8" t="s">
        <v>8317</v>
      </c>
      <c r="R3146" s="8" t="s">
        <v>8318</v>
      </c>
      <c r="S3146" s="12">
        <f t="shared" si="198"/>
        <v>42796.288275462968</v>
      </c>
      <c r="T3146" s="12">
        <f t="shared" si="1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8" t="s">
        <v>8317</v>
      </c>
      <c r="R3147" s="8" t="s">
        <v>8318</v>
      </c>
      <c r="S3147" s="12">
        <f t="shared" si="198"/>
        <v>42761.790902777779</v>
      </c>
      <c r="T3147" s="12">
        <f t="shared" si="1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8" t="s">
        <v>8317</v>
      </c>
      <c r="R3148" s="8" t="s">
        <v>8318</v>
      </c>
      <c r="S3148" s="12">
        <f t="shared" si="198"/>
        <v>42796.432476851856</v>
      </c>
      <c r="T3148" s="12">
        <f t="shared" si="1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8" t="s">
        <v>8317</v>
      </c>
      <c r="R3149" s="8" t="s">
        <v>8318</v>
      </c>
      <c r="S3149" s="12">
        <f t="shared" si="198"/>
        <v>41909.719386574077</v>
      </c>
      <c r="T3149" s="12">
        <f t="shared" si="1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8" t="s">
        <v>8317</v>
      </c>
      <c r="R3150" s="8" t="s">
        <v>8318</v>
      </c>
      <c r="S3150" s="12">
        <f t="shared" si="198"/>
        <v>41891.415324074071</v>
      </c>
      <c r="T3150" s="12">
        <f t="shared" si="1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8" t="s">
        <v>8317</v>
      </c>
      <c r="R3151" s="8" t="s">
        <v>8318</v>
      </c>
      <c r="S3151" s="12">
        <f t="shared" si="198"/>
        <v>41225.767361111109</v>
      </c>
      <c r="T3151" s="12">
        <f t="shared" si="1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8" t="s">
        <v>8317</v>
      </c>
      <c r="R3152" s="8" t="s">
        <v>8318</v>
      </c>
      <c r="S3152" s="12">
        <f t="shared" si="198"/>
        <v>40478.013923611114</v>
      </c>
      <c r="T3152" s="12">
        <f t="shared" si="1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8" t="s">
        <v>8317</v>
      </c>
      <c r="R3153" s="8" t="s">
        <v>8318</v>
      </c>
      <c r="S3153" s="12">
        <f t="shared" si="198"/>
        <v>41862.58997685185</v>
      </c>
      <c r="T3153" s="12">
        <f t="shared" si="1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8" t="s">
        <v>8317</v>
      </c>
      <c r="R3154" s="8" t="s">
        <v>8318</v>
      </c>
      <c r="S3154" s="12">
        <f t="shared" si="198"/>
        <v>41550.617673611108</v>
      </c>
      <c r="T3154" s="12">
        <f t="shared" si="1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8" t="s">
        <v>8317</v>
      </c>
      <c r="R3155" s="8" t="s">
        <v>8318</v>
      </c>
      <c r="S3155" s="12">
        <f t="shared" si="198"/>
        <v>40632.904363425929</v>
      </c>
      <c r="T3155" s="12">
        <f t="shared" si="1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8" t="s">
        <v>8317</v>
      </c>
      <c r="R3156" s="8" t="s">
        <v>8318</v>
      </c>
      <c r="S3156" s="12">
        <f t="shared" si="198"/>
        <v>40970.625671296293</v>
      </c>
      <c r="T3156" s="12">
        <f t="shared" si="1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8" t="s">
        <v>8317</v>
      </c>
      <c r="R3157" s="8" t="s">
        <v>8318</v>
      </c>
      <c r="S3157" s="12">
        <f t="shared" si="198"/>
        <v>41233.249131944445</v>
      </c>
      <c r="T3157" s="12">
        <f t="shared" si="1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8" t="s">
        <v>8317</v>
      </c>
      <c r="R3158" s="8" t="s">
        <v>8318</v>
      </c>
      <c r="S3158" s="12">
        <f t="shared" si="198"/>
        <v>41026.703055555554</v>
      </c>
      <c r="T3158" s="12">
        <f t="shared" si="1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8" t="s">
        <v>8317</v>
      </c>
      <c r="R3159" s="8" t="s">
        <v>8318</v>
      </c>
      <c r="S3159" s="12">
        <f t="shared" si="198"/>
        <v>41829.538252314815</v>
      </c>
      <c r="T3159" s="12">
        <f t="shared" si="1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8" t="s">
        <v>8317</v>
      </c>
      <c r="R3160" s="8" t="s">
        <v>8318</v>
      </c>
      <c r="S3160" s="12">
        <f t="shared" si="198"/>
        <v>41447.589722222219</v>
      </c>
      <c r="T3160" s="12">
        <f t="shared" si="199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8" t="s">
        <v>8317</v>
      </c>
      <c r="R3161" s="8" t="s">
        <v>8318</v>
      </c>
      <c r="S3161" s="12">
        <f t="shared" si="198"/>
        <v>40883.816678240742</v>
      </c>
      <c r="T3161" s="12">
        <f t="shared" si="1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8" t="s">
        <v>8317</v>
      </c>
      <c r="R3162" s="8" t="s">
        <v>8318</v>
      </c>
      <c r="S3162" s="12">
        <f t="shared" si="198"/>
        <v>41841.01489583333</v>
      </c>
      <c r="T3162" s="12">
        <f t="shared" si="1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8" t="s">
        <v>8317</v>
      </c>
      <c r="R3163" s="8" t="s">
        <v>8318</v>
      </c>
      <c r="S3163" s="12">
        <f t="shared" si="198"/>
        <v>41897.286134259259</v>
      </c>
      <c r="T3163" s="12">
        <f t="shared" si="1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8" t="s">
        <v>8317</v>
      </c>
      <c r="R3164" s="8" t="s">
        <v>8318</v>
      </c>
      <c r="S3164" s="12">
        <f t="shared" si="198"/>
        <v>41799.435902777775</v>
      </c>
      <c r="T3164" s="12">
        <f t="shared" si="1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8" t="s">
        <v>8317</v>
      </c>
      <c r="R3165" s="8" t="s">
        <v>8318</v>
      </c>
      <c r="S3165" s="12">
        <f t="shared" si="198"/>
        <v>41775.503761574073</v>
      </c>
      <c r="T3165" s="12">
        <f t="shared" si="1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8" t="s">
        <v>8317</v>
      </c>
      <c r="R3166" s="8" t="s">
        <v>8318</v>
      </c>
      <c r="S3166" s="12">
        <f t="shared" si="198"/>
        <v>41766.55572916667</v>
      </c>
      <c r="T3166" s="12">
        <f t="shared" si="199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8" t="s">
        <v>8317</v>
      </c>
      <c r="R3167" s="8" t="s">
        <v>8318</v>
      </c>
      <c r="S3167" s="12">
        <f t="shared" si="198"/>
        <v>40643.909259259257</v>
      </c>
      <c r="T3167" s="12">
        <f t="shared" si="1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8" t="s">
        <v>8317</v>
      </c>
      <c r="R3168" s="8" t="s">
        <v>8318</v>
      </c>
      <c r="S3168" s="12">
        <f t="shared" si="198"/>
        <v>41940.44158564815</v>
      </c>
      <c r="T3168" s="12">
        <f t="shared" si="1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8" t="s">
        <v>8317</v>
      </c>
      <c r="R3169" s="8" t="s">
        <v>8318</v>
      </c>
      <c r="S3169" s="12">
        <f t="shared" si="198"/>
        <v>41838.925706018519</v>
      </c>
      <c r="T3169" s="12">
        <f t="shared" si="1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8" t="s">
        <v>8317</v>
      </c>
      <c r="R3170" s="8" t="s">
        <v>8318</v>
      </c>
      <c r="S3170" s="12">
        <f t="shared" si="198"/>
        <v>41771.855937500004</v>
      </c>
      <c r="T3170" s="12">
        <f t="shared" si="1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8" t="s">
        <v>8317</v>
      </c>
      <c r="R3171" s="8" t="s">
        <v>8318</v>
      </c>
      <c r="S3171" s="12">
        <f t="shared" si="198"/>
        <v>41591.487974537034</v>
      </c>
      <c r="T3171" s="12">
        <f t="shared" si="1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ref="O3172:O3235" si="200">E3172/D3172</f>
        <v>1.1225000000000001</v>
      </c>
      <c r="P3172" s="6">
        <f t="shared" si="197"/>
        <v>31.619718309859156</v>
      </c>
      <c r="Q3172" s="8" t="s">
        <v>8317</v>
      </c>
      <c r="R3172" s="8" t="s">
        <v>8318</v>
      </c>
      <c r="S3172" s="12">
        <f t="shared" si="198"/>
        <v>41788.830370370371</v>
      </c>
      <c r="T3172" s="12">
        <f t="shared" si="1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00"/>
        <v>1.0881428571428571</v>
      </c>
      <c r="P3173" s="6">
        <f t="shared" si="197"/>
        <v>65.102564102564102</v>
      </c>
      <c r="Q3173" s="8" t="s">
        <v>8317</v>
      </c>
      <c r="R3173" s="8" t="s">
        <v>8318</v>
      </c>
      <c r="S3173" s="12">
        <f t="shared" si="198"/>
        <v>42466.358310185184</v>
      </c>
      <c r="T3173" s="12">
        <f t="shared" si="1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0"/>
        <v>1.1499999999999999</v>
      </c>
      <c r="P3174" s="6">
        <f t="shared" si="197"/>
        <v>79.310344827586206</v>
      </c>
      <c r="Q3174" s="8" t="s">
        <v>8317</v>
      </c>
      <c r="R3174" s="8" t="s">
        <v>8318</v>
      </c>
      <c r="S3174" s="12">
        <f t="shared" si="198"/>
        <v>40923.479953703703</v>
      </c>
      <c r="T3174" s="12">
        <f t="shared" si="1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0"/>
        <v>1.03</v>
      </c>
      <c r="P3175" s="6">
        <f t="shared" si="197"/>
        <v>139.18918918918919</v>
      </c>
      <c r="Q3175" s="8" t="s">
        <v>8317</v>
      </c>
      <c r="R3175" s="8" t="s">
        <v>8318</v>
      </c>
      <c r="S3175" s="12">
        <f t="shared" si="198"/>
        <v>41878.628379629627</v>
      </c>
      <c r="T3175" s="12">
        <f t="shared" si="199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0"/>
        <v>1.0113333333333334</v>
      </c>
      <c r="P3176" s="6">
        <f t="shared" si="197"/>
        <v>131.91304347826087</v>
      </c>
      <c r="Q3176" s="8" t="s">
        <v>8317</v>
      </c>
      <c r="R3176" s="8" t="s">
        <v>8318</v>
      </c>
      <c r="S3176" s="12">
        <f t="shared" si="198"/>
        <v>41862.614675925928</v>
      </c>
      <c r="T3176" s="12">
        <f t="shared" si="1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0"/>
        <v>1.0955999999999999</v>
      </c>
      <c r="P3177" s="6">
        <f t="shared" si="197"/>
        <v>91.3</v>
      </c>
      <c r="Q3177" s="8" t="s">
        <v>8317</v>
      </c>
      <c r="R3177" s="8" t="s">
        <v>8318</v>
      </c>
      <c r="S3177" s="12">
        <f t="shared" si="198"/>
        <v>40531.636886574073</v>
      </c>
      <c r="T3177" s="12">
        <f t="shared" si="1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0"/>
        <v>1.148421052631579</v>
      </c>
      <c r="P3178" s="6">
        <f t="shared" si="197"/>
        <v>39.672727272727272</v>
      </c>
      <c r="Q3178" s="8" t="s">
        <v>8317</v>
      </c>
      <c r="R3178" s="8" t="s">
        <v>8318</v>
      </c>
      <c r="S3178" s="12">
        <f t="shared" si="198"/>
        <v>41477.680914351848</v>
      </c>
      <c r="T3178" s="12">
        <f t="shared" si="1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0"/>
        <v>1.1739999999999999</v>
      </c>
      <c r="P3179" s="6">
        <f t="shared" si="197"/>
        <v>57.549019607843135</v>
      </c>
      <c r="Q3179" s="8" t="s">
        <v>8317</v>
      </c>
      <c r="R3179" s="8" t="s">
        <v>8318</v>
      </c>
      <c r="S3179" s="12">
        <f t="shared" si="198"/>
        <v>41781.416770833333</v>
      </c>
      <c r="T3179" s="12">
        <f t="shared" si="1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0"/>
        <v>1.7173333333333334</v>
      </c>
      <c r="P3180" s="6">
        <f t="shared" si="197"/>
        <v>33.025641025641029</v>
      </c>
      <c r="Q3180" s="8" t="s">
        <v>8317</v>
      </c>
      <c r="R3180" s="8" t="s">
        <v>8318</v>
      </c>
      <c r="S3180" s="12">
        <f t="shared" si="198"/>
        <v>41806.355034722219</v>
      </c>
      <c r="T3180" s="12">
        <f t="shared" si="1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0"/>
        <v>1.1416238095238094</v>
      </c>
      <c r="P3181" s="6">
        <f t="shared" si="197"/>
        <v>77.335806451612896</v>
      </c>
      <c r="Q3181" s="8" t="s">
        <v>8317</v>
      </c>
      <c r="R3181" s="8" t="s">
        <v>8318</v>
      </c>
      <c r="S3181" s="12">
        <f t="shared" si="198"/>
        <v>41375.452210648145</v>
      </c>
      <c r="T3181" s="12">
        <f t="shared" si="1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0"/>
        <v>1.1975</v>
      </c>
      <c r="P3182" s="6">
        <f t="shared" si="197"/>
        <v>31.933333333333334</v>
      </c>
      <c r="Q3182" s="8" t="s">
        <v>8317</v>
      </c>
      <c r="R3182" s="8" t="s">
        <v>8318</v>
      </c>
      <c r="S3182" s="12">
        <f t="shared" si="198"/>
        <v>41780.162604166668</v>
      </c>
      <c r="T3182" s="12">
        <f t="shared" si="1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0"/>
        <v>1.0900000000000001</v>
      </c>
      <c r="P3183" s="6">
        <f t="shared" si="197"/>
        <v>36.333333333333336</v>
      </c>
      <c r="Q3183" s="8" t="s">
        <v>8317</v>
      </c>
      <c r="R3183" s="8" t="s">
        <v>8318</v>
      </c>
      <c r="S3183" s="12">
        <f t="shared" si="198"/>
        <v>41779.060034722221</v>
      </c>
      <c r="T3183" s="12">
        <f t="shared" si="1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0"/>
        <v>1.0088571428571429</v>
      </c>
      <c r="P3184" s="6">
        <f t="shared" si="197"/>
        <v>46.768211920529801</v>
      </c>
      <c r="Q3184" s="8" t="s">
        <v>8317</v>
      </c>
      <c r="R3184" s="8" t="s">
        <v>8318</v>
      </c>
      <c r="S3184" s="12">
        <f t="shared" si="198"/>
        <v>40883.699317129627</v>
      </c>
      <c r="T3184" s="12">
        <f t="shared" si="1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0"/>
        <v>1.0900000000000001</v>
      </c>
      <c r="P3185" s="6">
        <f t="shared" si="197"/>
        <v>40.073529411764703</v>
      </c>
      <c r="Q3185" s="8" t="s">
        <v>8317</v>
      </c>
      <c r="R3185" s="8" t="s">
        <v>8318</v>
      </c>
      <c r="S3185" s="12">
        <f t="shared" si="198"/>
        <v>41491.54478009259</v>
      </c>
      <c r="T3185" s="12">
        <f t="shared" si="1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0"/>
        <v>1.0720930232558139</v>
      </c>
      <c r="P3186" s="6">
        <f t="shared" si="197"/>
        <v>100.21739130434783</v>
      </c>
      <c r="Q3186" s="8" t="s">
        <v>8317</v>
      </c>
      <c r="R3186" s="8" t="s">
        <v>8318</v>
      </c>
      <c r="S3186" s="12">
        <f t="shared" si="198"/>
        <v>41791.743414351848</v>
      </c>
      <c r="T3186" s="12">
        <f t="shared" si="1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0"/>
        <v>1</v>
      </c>
      <c r="P3187" s="6">
        <f t="shared" si="197"/>
        <v>41.666666666666664</v>
      </c>
      <c r="Q3187" s="8" t="s">
        <v>8317</v>
      </c>
      <c r="R3187" s="8" t="s">
        <v>8318</v>
      </c>
      <c r="S3187" s="12">
        <f t="shared" si="198"/>
        <v>41829.727326388893</v>
      </c>
      <c r="T3187" s="12">
        <f t="shared" si="1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0"/>
        <v>1.0218750000000001</v>
      </c>
      <c r="P3188" s="6">
        <f t="shared" si="197"/>
        <v>46.714285714285715</v>
      </c>
      <c r="Q3188" s="8" t="s">
        <v>8317</v>
      </c>
      <c r="R3188" s="8" t="s">
        <v>8318</v>
      </c>
      <c r="S3188" s="12">
        <f t="shared" si="198"/>
        <v>41868.674050925925</v>
      </c>
      <c r="T3188" s="12">
        <f t="shared" si="1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0"/>
        <v>1.1629333333333334</v>
      </c>
      <c r="P3189" s="6">
        <f t="shared" si="197"/>
        <v>71.491803278688522</v>
      </c>
      <c r="Q3189" s="8" t="s">
        <v>8317</v>
      </c>
      <c r="R3189" s="8" t="s">
        <v>8318</v>
      </c>
      <c r="S3189" s="12">
        <f t="shared" si="198"/>
        <v>41835.416354166664</v>
      </c>
      <c r="T3189" s="12">
        <f t="shared" si="1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0"/>
        <v>0.65</v>
      </c>
      <c r="P3190" s="6">
        <f t="shared" si="197"/>
        <v>14.444444444444445</v>
      </c>
      <c r="Q3190" s="8" t="s">
        <v>8317</v>
      </c>
      <c r="R3190" s="8" t="s">
        <v>8359</v>
      </c>
      <c r="S3190" s="12">
        <f t="shared" si="198"/>
        <v>42144.165532407409</v>
      </c>
      <c r="T3190" s="12">
        <f t="shared" si="1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0"/>
        <v>0.12327272727272727</v>
      </c>
      <c r="P3191" s="6">
        <f t="shared" si="197"/>
        <v>356.84210526315792</v>
      </c>
      <c r="Q3191" s="8" t="s">
        <v>8317</v>
      </c>
      <c r="R3191" s="8" t="s">
        <v>8359</v>
      </c>
      <c r="S3191" s="12">
        <f t="shared" si="198"/>
        <v>42118.096435185187</v>
      </c>
      <c r="T3191" s="12">
        <f t="shared" si="1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0"/>
        <v>0</v>
      </c>
      <c r="P3192" s="6" t="e">
        <f t="shared" si="197"/>
        <v>#DIV/0!</v>
      </c>
      <c r="Q3192" s="8" t="s">
        <v>8317</v>
      </c>
      <c r="R3192" s="8" t="s">
        <v>8359</v>
      </c>
      <c r="S3192" s="12">
        <f t="shared" si="198"/>
        <v>42682.901331018518</v>
      </c>
      <c r="T3192" s="12">
        <f t="shared" si="1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0"/>
        <v>4.0266666666666666E-2</v>
      </c>
      <c r="P3193" s="6">
        <f t="shared" si="197"/>
        <v>37.75</v>
      </c>
      <c r="Q3193" s="8" t="s">
        <v>8317</v>
      </c>
      <c r="R3193" s="8" t="s">
        <v>8359</v>
      </c>
      <c r="S3193" s="12">
        <f t="shared" si="198"/>
        <v>42538.505428240736</v>
      </c>
      <c r="T3193" s="12">
        <f t="shared" si="1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0"/>
        <v>1.0200000000000001E-2</v>
      </c>
      <c r="P3194" s="6">
        <f t="shared" si="197"/>
        <v>12.75</v>
      </c>
      <c r="Q3194" s="8" t="s">
        <v>8317</v>
      </c>
      <c r="R3194" s="8" t="s">
        <v>8359</v>
      </c>
      <c r="S3194" s="12">
        <f t="shared" si="198"/>
        <v>42018.69049768518</v>
      </c>
      <c r="T3194" s="12">
        <f t="shared" si="1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0"/>
        <v>0.1174</v>
      </c>
      <c r="P3195" s="6">
        <f t="shared" si="197"/>
        <v>24.458333333333332</v>
      </c>
      <c r="Q3195" s="8" t="s">
        <v>8317</v>
      </c>
      <c r="R3195" s="8" t="s">
        <v>8359</v>
      </c>
      <c r="S3195" s="12">
        <f t="shared" si="198"/>
        <v>42010.718240740738</v>
      </c>
      <c r="T3195" s="12">
        <f t="shared" si="1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0"/>
        <v>0</v>
      </c>
      <c r="P3196" s="6" t="e">
        <f t="shared" si="197"/>
        <v>#DIV/0!</v>
      </c>
      <c r="Q3196" s="8" t="s">
        <v>8317</v>
      </c>
      <c r="R3196" s="8" t="s">
        <v>8359</v>
      </c>
      <c r="S3196" s="12">
        <f t="shared" si="198"/>
        <v>42181.812476851846</v>
      </c>
      <c r="T3196" s="12">
        <f t="shared" si="1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0"/>
        <v>0.59142857142857141</v>
      </c>
      <c r="P3197" s="6">
        <f t="shared" si="197"/>
        <v>53.07692307692308</v>
      </c>
      <c r="Q3197" s="8" t="s">
        <v>8317</v>
      </c>
      <c r="R3197" s="8" t="s">
        <v>8359</v>
      </c>
      <c r="S3197" s="12">
        <f t="shared" si="198"/>
        <v>42017.344236111108</v>
      </c>
      <c r="T3197" s="12">
        <f t="shared" si="1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0"/>
        <v>5.9999999999999995E-4</v>
      </c>
      <c r="P3198" s="6">
        <f t="shared" si="197"/>
        <v>300</v>
      </c>
      <c r="Q3198" s="8" t="s">
        <v>8317</v>
      </c>
      <c r="R3198" s="8" t="s">
        <v>8359</v>
      </c>
      <c r="S3198" s="12">
        <f t="shared" si="198"/>
        <v>42157.348090277781</v>
      </c>
      <c r="T3198" s="12">
        <f t="shared" si="1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0"/>
        <v>0.1145</v>
      </c>
      <c r="P3199" s="6">
        <f t="shared" si="197"/>
        <v>286.25</v>
      </c>
      <c r="Q3199" s="8" t="s">
        <v>8317</v>
      </c>
      <c r="R3199" s="8" t="s">
        <v>8359</v>
      </c>
      <c r="S3199" s="12">
        <f t="shared" si="198"/>
        <v>42009.243263888886</v>
      </c>
      <c r="T3199" s="12">
        <f t="shared" si="1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0"/>
        <v>3.6666666666666666E-3</v>
      </c>
      <c r="P3200" s="6">
        <f t="shared" si="197"/>
        <v>36.666666666666664</v>
      </c>
      <c r="Q3200" s="8" t="s">
        <v>8317</v>
      </c>
      <c r="R3200" s="8" t="s">
        <v>8359</v>
      </c>
      <c r="S3200" s="12">
        <f t="shared" si="198"/>
        <v>42013.174502314811</v>
      </c>
      <c r="T3200" s="12">
        <f t="shared" si="1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0"/>
        <v>0.52159999999999995</v>
      </c>
      <c r="P3201" s="6">
        <f t="shared" si="197"/>
        <v>49.20754716981132</v>
      </c>
      <c r="Q3201" s="8" t="s">
        <v>8317</v>
      </c>
      <c r="R3201" s="8" t="s">
        <v>8359</v>
      </c>
      <c r="S3201" s="12">
        <f t="shared" si="198"/>
        <v>41858.511782407404</v>
      </c>
      <c r="T3201" s="12">
        <f t="shared" si="1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00"/>
        <v>2.0000000000000002E-5</v>
      </c>
      <c r="P3202" s="6">
        <f t="shared" si="197"/>
        <v>1</v>
      </c>
      <c r="Q3202" s="8" t="s">
        <v>8317</v>
      </c>
      <c r="R3202" s="8" t="s">
        <v>8359</v>
      </c>
      <c r="S3202" s="12">
        <f t="shared" si="198"/>
        <v>42460.070613425924</v>
      </c>
      <c r="T3202" s="12">
        <f t="shared" si="1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ref="P3203:P3266" si="201">E3203/L3203</f>
        <v>12.5</v>
      </c>
      <c r="Q3203" s="8" t="s">
        <v>8317</v>
      </c>
      <c r="R3203" s="8" t="s">
        <v>8359</v>
      </c>
      <c r="S3203" s="12">
        <f t="shared" ref="S3203:S3266" si="202">(((J3203/60)/60)/24)+DATE(1970,1,1)+(-6/24)</f>
        <v>41861.517094907409</v>
      </c>
      <c r="T3203" s="12">
        <f t="shared" ref="T3203:T3266" si="203"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8" t="s">
        <v>8317</v>
      </c>
      <c r="R3204" s="8" t="s">
        <v>8359</v>
      </c>
      <c r="S3204" s="12">
        <f t="shared" si="202"/>
        <v>42293.603541666671</v>
      </c>
      <c r="T3204" s="12">
        <f t="shared" si="203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8" t="s">
        <v>8317</v>
      </c>
      <c r="R3205" s="8" t="s">
        <v>8359</v>
      </c>
      <c r="S3205" s="12">
        <f t="shared" si="202"/>
        <v>42242.738680555558</v>
      </c>
      <c r="T3205" s="12">
        <f t="shared" si="203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8" t="s">
        <v>8317</v>
      </c>
      <c r="R3206" s="8" t="s">
        <v>8359</v>
      </c>
      <c r="S3206" s="12">
        <f t="shared" si="202"/>
        <v>42172.436099537037</v>
      </c>
      <c r="T3206" s="12">
        <f t="shared" si="203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8" t="s">
        <v>8317</v>
      </c>
      <c r="R3207" s="8" t="s">
        <v>8359</v>
      </c>
      <c r="S3207" s="12">
        <f t="shared" si="202"/>
        <v>42095.124675925923</v>
      </c>
      <c r="T3207" s="12">
        <f t="shared" si="203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8" t="s">
        <v>8317</v>
      </c>
      <c r="R3208" s="8" t="s">
        <v>8359</v>
      </c>
      <c r="S3208" s="12">
        <f t="shared" si="202"/>
        <v>42236.026053240741</v>
      </c>
      <c r="T3208" s="12">
        <f t="shared" si="203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8" t="s">
        <v>8317</v>
      </c>
      <c r="R3209" s="8" t="s">
        <v>8359</v>
      </c>
      <c r="S3209" s="12">
        <f t="shared" si="202"/>
        <v>42057.027858796297</v>
      </c>
      <c r="T3209" s="12">
        <f t="shared" si="203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8" t="s">
        <v>8317</v>
      </c>
      <c r="R3210" s="8" t="s">
        <v>8318</v>
      </c>
      <c r="S3210" s="12">
        <f t="shared" si="202"/>
        <v>41827.355057870373</v>
      </c>
      <c r="T3210" s="12">
        <f t="shared" si="203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8" t="s">
        <v>8317</v>
      </c>
      <c r="R3211" s="8" t="s">
        <v>8318</v>
      </c>
      <c r="S3211" s="12">
        <f t="shared" si="202"/>
        <v>41778.387245370373</v>
      </c>
      <c r="T3211" s="12">
        <f t="shared" si="203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8" t="s">
        <v>8317</v>
      </c>
      <c r="R3212" s="8" t="s">
        <v>8318</v>
      </c>
      <c r="S3212" s="12">
        <f t="shared" si="202"/>
        <v>41013.686562499999</v>
      </c>
      <c r="T3212" s="12">
        <f t="shared" si="203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8" t="s">
        <v>8317</v>
      </c>
      <c r="R3213" s="8" t="s">
        <v>8318</v>
      </c>
      <c r="S3213" s="12">
        <f t="shared" si="202"/>
        <v>41834.336574074077</v>
      </c>
      <c r="T3213" s="12">
        <f t="shared" si="203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8" t="s">
        <v>8317</v>
      </c>
      <c r="R3214" s="8" t="s">
        <v>8318</v>
      </c>
      <c r="S3214" s="12">
        <f t="shared" si="202"/>
        <v>41829.545729166668</v>
      </c>
      <c r="T3214" s="12">
        <f t="shared" si="203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8" t="s">
        <v>8317</v>
      </c>
      <c r="R3215" s="8" t="s">
        <v>8318</v>
      </c>
      <c r="S3215" s="12">
        <f t="shared" si="202"/>
        <v>42171.513414351852</v>
      </c>
      <c r="T3215" s="12">
        <f t="shared" si="203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8" t="s">
        <v>8317</v>
      </c>
      <c r="R3216" s="8" t="s">
        <v>8318</v>
      </c>
      <c r="S3216" s="12">
        <f t="shared" si="202"/>
        <v>42337.542511574073</v>
      </c>
      <c r="T3216" s="12">
        <f t="shared" si="203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8" t="s">
        <v>8317</v>
      </c>
      <c r="R3217" s="8" t="s">
        <v>8318</v>
      </c>
      <c r="S3217" s="12">
        <f t="shared" si="202"/>
        <v>42219.415173611109</v>
      </c>
      <c r="T3217" s="12">
        <f t="shared" si="203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8" t="s">
        <v>8317</v>
      </c>
      <c r="R3218" s="8" t="s">
        <v>8318</v>
      </c>
      <c r="S3218" s="12">
        <f t="shared" si="202"/>
        <v>42165.212627314817</v>
      </c>
      <c r="T3218" s="12">
        <f t="shared" si="203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8" t="s">
        <v>8317</v>
      </c>
      <c r="R3219" s="8" t="s">
        <v>8318</v>
      </c>
      <c r="S3219" s="12">
        <f t="shared" si="202"/>
        <v>42648.296111111107</v>
      </c>
      <c r="T3219" s="12">
        <f t="shared" si="203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8" t="s">
        <v>8317</v>
      </c>
      <c r="R3220" s="8" t="s">
        <v>8318</v>
      </c>
      <c r="S3220" s="12">
        <f t="shared" si="202"/>
        <v>41970.752152777779</v>
      </c>
      <c r="T3220" s="12">
        <f t="shared" si="203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8" t="s">
        <v>8317</v>
      </c>
      <c r="R3221" s="8" t="s">
        <v>8318</v>
      </c>
      <c r="S3221" s="12">
        <f t="shared" si="202"/>
        <v>42050.733182870375</v>
      </c>
      <c r="T3221" s="12">
        <f t="shared" si="203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8" t="s">
        <v>8317</v>
      </c>
      <c r="R3222" s="8" t="s">
        <v>8318</v>
      </c>
      <c r="S3222" s="12">
        <f t="shared" si="202"/>
        <v>42772.583379629628</v>
      </c>
      <c r="T3222" s="12">
        <f t="shared" si="203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8" t="s">
        <v>8317</v>
      </c>
      <c r="R3223" s="8" t="s">
        <v>8318</v>
      </c>
      <c r="S3223" s="12">
        <f t="shared" si="202"/>
        <v>42155.446793981479</v>
      </c>
      <c r="T3223" s="12">
        <f t="shared" si="203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8" t="s">
        <v>8317</v>
      </c>
      <c r="R3224" s="8" t="s">
        <v>8318</v>
      </c>
      <c r="S3224" s="12">
        <f t="shared" si="202"/>
        <v>42270.332141203704</v>
      </c>
      <c r="T3224" s="12">
        <f t="shared" si="203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8" t="s">
        <v>8317</v>
      </c>
      <c r="R3225" s="8" t="s">
        <v>8318</v>
      </c>
      <c r="S3225" s="12">
        <f t="shared" si="202"/>
        <v>42206.585370370376</v>
      </c>
      <c r="T3225" s="12">
        <f t="shared" si="203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8" t="s">
        <v>8317</v>
      </c>
      <c r="R3226" s="8" t="s">
        <v>8318</v>
      </c>
      <c r="S3226" s="12">
        <f t="shared" si="202"/>
        <v>42697.600844907407</v>
      </c>
      <c r="T3226" s="12">
        <f t="shared" si="203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8" t="s">
        <v>8317</v>
      </c>
      <c r="R3227" s="8" t="s">
        <v>8318</v>
      </c>
      <c r="S3227" s="12">
        <f t="shared" si="202"/>
        <v>42503.309467592597</v>
      </c>
      <c r="T3227" s="12">
        <f t="shared" si="203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8" t="s">
        <v>8317</v>
      </c>
      <c r="R3228" s="8" t="s">
        <v>8318</v>
      </c>
      <c r="S3228" s="12">
        <f t="shared" si="202"/>
        <v>42277.333472222221</v>
      </c>
      <c r="T3228" s="12">
        <f t="shared" si="203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8" t="s">
        <v>8317</v>
      </c>
      <c r="R3229" s="8" t="s">
        <v>8318</v>
      </c>
      <c r="S3229" s="12">
        <f t="shared" si="202"/>
        <v>42722.632361111115</v>
      </c>
      <c r="T3229" s="12">
        <f t="shared" si="203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8" t="s">
        <v>8317</v>
      </c>
      <c r="R3230" s="8" t="s">
        <v>8318</v>
      </c>
      <c r="S3230" s="12">
        <f t="shared" si="202"/>
        <v>42323.45930555556</v>
      </c>
      <c r="T3230" s="12">
        <f t="shared" si="203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8" t="s">
        <v>8317</v>
      </c>
      <c r="R3231" s="8" t="s">
        <v>8318</v>
      </c>
      <c r="S3231" s="12">
        <f t="shared" si="202"/>
        <v>41933.041643518518</v>
      </c>
      <c r="T3231" s="12">
        <f t="shared" si="203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8" t="s">
        <v>8317</v>
      </c>
      <c r="R3232" s="8" t="s">
        <v>8318</v>
      </c>
      <c r="S3232" s="12">
        <f t="shared" si="202"/>
        <v>41897.918125000004</v>
      </c>
      <c r="T3232" s="12">
        <f t="shared" si="203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8" t="s">
        <v>8317</v>
      </c>
      <c r="R3233" s="8" t="s">
        <v>8318</v>
      </c>
      <c r="S3233" s="12">
        <f t="shared" si="202"/>
        <v>42446.693831018521</v>
      </c>
      <c r="T3233" s="12">
        <f t="shared" si="203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8" t="s">
        <v>8317</v>
      </c>
      <c r="R3234" s="8" t="s">
        <v>8318</v>
      </c>
      <c r="S3234" s="12">
        <f t="shared" si="202"/>
        <v>42463.56385416667</v>
      </c>
      <c r="T3234" s="12">
        <f t="shared" si="203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8" t="s">
        <v>8317</v>
      </c>
      <c r="R3235" s="8" t="s">
        <v>8318</v>
      </c>
      <c r="S3235" s="12">
        <f t="shared" si="202"/>
        <v>42766.555034722223</v>
      </c>
      <c r="T3235" s="12">
        <f t="shared" si="203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ref="O3236:O3299" si="204">E3236/D3236</f>
        <v>1.0039275000000001</v>
      </c>
      <c r="P3236" s="6">
        <f t="shared" si="201"/>
        <v>34.91921739130435</v>
      </c>
      <c r="Q3236" s="8" t="s">
        <v>8317</v>
      </c>
      <c r="R3236" s="8" t="s">
        <v>8318</v>
      </c>
      <c r="S3236" s="12">
        <f t="shared" si="202"/>
        <v>42734.539444444439</v>
      </c>
      <c r="T3236" s="12">
        <f t="shared" si="203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4"/>
        <v>1.0320666666666667</v>
      </c>
      <c r="P3237" s="6">
        <f t="shared" si="201"/>
        <v>85.530386740331494</v>
      </c>
      <c r="Q3237" s="8" t="s">
        <v>8317</v>
      </c>
      <c r="R3237" s="8" t="s">
        <v>8318</v>
      </c>
      <c r="S3237" s="12">
        <f t="shared" si="202"/>
        <v>42522.097812499997</v>
      </c>
      <c r="T3237" s="12">
        <f t="shared" si="203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4"/>
        <v>1.006</v>
      </c>
      <c r="P3238" s="6">
        <f t="shared" si="201"/>
        <v>182.90909090909091</v>
      </c>
      <c r="Q3238" s="8" t="s">
        <v>8317</v>
      </c>
      <c r="R3238" s="8" t="s">
        <v>8318</v>
      </c>
      <c r="S3238" s="12">
        <f t="shared" si="202"/>
        <v>42702.667048611111</v>
      </c>
      <c r="T3238" s="12">
        <f t="shared" si="203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4"/>
        <v>1.0078754285714286</v>
      </c>
      <c r="P3239" s="6">
        <f t="shared" si="201"/>
        <v>131.13620817843866</v>
      </c>
      <c r="Q3239" s="8" t="s">
        <v>8317</v>
      </c>
      <c r="R3239" s="8" t="s">
        <v>8318</v>
      </c>
      <c r="S3239" s="12">
        <f t="shared" si="202"/>
        <v>42252.224351851852</v>
      </c>
      <c r="T3239" s="12">
        <f t="shared" si="203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4"/>
        <v>1.1232142857142857</v>
      </c>
      <c r="P3240" s="6">
        <f t="shared" si="201"/>
        <v>39.810126582278478</v>
      </c>
      <c r="Q3240" s="8" t="s">
        <v>8317</v>
      </c>
      <c r="R3240" s="8" t="s">
        <v>8318</v>
      </c>
      <c r="S3240" s="12">
        <f t="shared" si="202"/>
        <v>42156.260393518518</v>
      </c>
      <c r="T3240" s="12">
        <f t="shared" si="203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4"/>
        <v>1.0591914022517912</v>
      </c>
      <c r="P3241" s="6">
        <f t="shared" si="201"/>
        <v>59.701730769230764</v>
      </c>
      <c r="Q3241" s="8" t="s">
        <v>8317</v>
      </c>
      <c r="R3241" s="8" t="s">
        <v>8318</v>
      </c>
      <c r="S3241" s="12">
        <f t="shared" si="202"/>
        <v>42277.839039351849</v>
      </c>
      <c r="T3241" s="12">
        <f t="shared" si="203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4"/>
        <v>1.0056666666666667</v>
      </c>
      <c r="P3242" s="6">
        <f t="shared" si="201"/>
        <v>88.735294117647058</v>
      </c>
      <c r="Q3242" s="8" t="s">
        <v>8317</v>
      </c>
      <c r="R3242" s="8" t="s">
        <v>8318</v>
      </c>
      <c r="S3242" s="12">
        <f t="shared" si="202"/>
        <v>42754.443842592591</v>
      </c>
      <c r="T3242" s="12">
        <f t="shared" si="203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4"/>
        <v>1.1530588235294117</v>
      </c>
      <c r="P3243" s="6">
        <f t="shared" si="201"/>
        <v>58.688622754491021</v>
      </c>
      <c r="Q3243" s="8" t="s">
        <v>8317</v>
      </c>
      <c r="R3243" s="8" t="s">
        <v>8318</v>
      </c>
      <c r="S3243" s="12">
        <f t="shared" si="202"/>
        <v>41893.074884259258</v>
      </c>
      <c r="T3243" s="12">
        <f t="shared" si="203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4"/>
        <v>1.273042</v>
      </c>
      <c r="P3244" s="6">
        <f t="shared" si="201"/>
        <v>69.56513661202186</v>
      </c>
      <c r="Q3244" s="8" t="s">
        <v>8317</v>
      </c>
      <c r="R3244" s="8" t="s">
        <v>8318</v>
      </c>
      <c r="S3244" s="12">
        <f t="shared" si="202"/>
        <v>41871.505694444444</v>
      </c>
      <c r="T3244" s="12">
        <f t="shared" si="203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4"/>
        <v>1.028375</v>
      </c>
      <c r="P3245" s="6">
        <f t="shared" si="201"/>
        <v>115.87323943661971</v>
      </c>
      <c r="Q3245" s="8" t="s">
        <v>8317</v>
      </c>
      <c r="R3245" s="8" t="s">
        <v>8318</v>
      </c>
      <c r="S3245" s="12">
        <f t="shared" si="202"/>
        <v>42261.846782407403</v>
      </c>
      <c r="T3245" s="12">
        <f t="shared" si="203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4"/>
        <v>1.0293749999999999</v>
      </c>
      <c r="P3246" s="6">
        <f t="shared" si="201"/>
        <v>23.869565217391305</v>
      </c>
      <c r="Q3246" s="8" t="s">
        <v>8317</v>
      </c>
      <c r="R3246" s="8" t="s">
        <v>8318</v>
      </c>
      <c r="S3246" s="12">
        <f t="shared" si="202"/>
        <v>42675.444236111114</v>
      </c>
      <c r="T3246" s="12">
        <f t="shared" si="203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4"/>
        <v>1.043047619047619</v>
      </c>
      <c r="P3247" s="6">
        <f t="shared" si="201"/>
        <v>81.125925925925927</v>
      </c>
      <c r="Q3247" s="8" t="s">
        <v>8317</v>
      </c>
      <c r="R3247" s="8" t="s">
        <v>8318</v>
      </c>
      <c r="S3247" s="12">
        <f t="shared" si="202"/>
        <v>42135.35020833333</v>
      </c>
      <c r="T3247" s="12">
        <f t="shared" si="203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4"/>
        <v>1.1122000000000001</v>
      </c>
      <c r="P3248" s="6">
        <f t="shared" si="201"/>
        <v>57.626943005181346</v>
      </c>
      <c r="Q3248" s="8" t="s">
        <v>8317</v>
      </c>
      <c r="R3248" s="8" t="s">
        <v>8318</v>
      </c>
      <c r="S3248" s="12">
        <f t="shared" si="202"/>
        <v>42230.222222222219</v>
      </c>
      <c r="T3248" s="12">
        <f t="shared" si="203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4"/>
        <v>1.0586</v>
      </c>
      <c r="P3249" s="6">
        <f t="shared" si="201"/>
        <v>46.429824561403507</v>
      </c>
      <c r="Q3249" s="8" t="s">
        <v>8317</v>
      </c>
      <c r="R3249" s="8" t="s">
        <v>8318</v>
      </c>
      <c r="S3249" s="12">
        <f t="shared" si="202"/>
        <v>42167.184166666666</v>
      </c>
      <c r="T3249" s="12">
        <f t="shared" si="203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4"/>
        <v>1.0079166666666666</v>
      </c>
      <c r="P3250" s="6">
        <f t="shared" si="201"/>
        <v>60.475000000000001</v>
      </c>
      <c r="Q3250" s="8" t="s">
        <v>8317</v>
      </c>
      <c r="R3250" s="8" t="s">
        <v>8318</v>
      </c>
      <c r="S3250" s="12">
        <f t="shared" si="202"/>
        <v>42068.638391203705</v>
      </c>
      <c r="T3250" s="12">
        <f t="shared" si="203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4"/>
        <v>1.0492727272727274</v>
      </c>
      <c r="P3251" s="6">
        <f t="shared" si="201"/>
        <v>65.579545454545453</v>
      </c>
      <c r="Q3251" s="8" t="s">
        <v>8317</v>
      </c>
      <c r="R3251" s="8" t="s">
        <v>8318</v>
      </c>
      <c r="S3251" s="12">
        <f t="shared" si="202"/>
        <v>42145.496689814812</v>
      </c>
      <c r="T3251" s="12">
        <f t="shared" si="203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4"/>
        <v>1.01552</v>
      </c>
      <c r="P3252" s="6">
        <f t="shared" si="201"/>
        <v>119.1924882629108</v>
      </c>
      <c r="Q3252" s="8" t="s">
        <v>8317</v>
      </c>
      <c r="R3252" s="8" t="s">
        <v>8318</v>
      </c>
      <c r="S3252" s="12">
        <f t="shared" si="202"/>
        <v>41918.492175925923</v>
      </c>
      <c r="T3252" s="12">
        <f t="shared" si="203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4"/>
        <v>1.1073333333333333</v>
      </c>
      <c r="P3253" s="6">
        <f t="shared" si="201"/>
        <v>83.05</v>
      </c>
      <c r="Q3253" s="8" t="s">
        <v>8317</v>
      </c>
      <c r="R3253" s="8" t="s">
        <v>8318</v>
      </c>
      <c r="S3253" s="12">
        <f t="shared" si="202"/>
        <v>42146.481087962966</v>
      </c>
      <c r="T3253" s="12">
        <f t="shared" si="203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4"/>
        <v>1.2782222222222221</v>
      </c>
      <c r="P3254" s="6">
        <f t="shared" si="201"/>
        <v>57.52</v>
      </c>
      <c r="Q3254" s="8" t="s">
        <v>8317</v>
      </c>
      <c r="R3254" s="8" t="s">
        <v>8318</v>
      </c>
      <c r="S3254" s="12">
        <f t="shared" si="202"/>
        <v>42590.222685185188</v>
      </c>
      <c r="T3254" s="12">
        <f t="shared" si="203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4"/>
        <v>1.0182500000000001</v>
      </c>
      <c r="P3255" s="6">
        <f t="shared" si="201"/>
        <v>177.08695652173913</v>
      </c>
      <c r="Q3255" s="8" t="s">
        <v>8317</v>
      </c>
      <c r="R3255" s="8" t="s">
        <v>8318</v>
      </c>
      <c r="S3255" s="12">
        <f t="shared" si="202"/>
        <v>42602.326712962968</v>
      </c>
      <c r="T3255" s="12">
        <f t="shared" si="203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4"/>
        <v>1.012576923076923</v>
      </c>
      <c r="P3256" s="6">
        <f t="shared" si="201"/>
        <v>70.771505376344081</v>
      </c>
      <c r="Q3256" s="8" t="s">
        <v>8317</v>
      </c>
      <c r="R3256" s="8" t="s">
        <v>8318</v>
      </c>
      <c r="S3256" s="12">
        <f t="shared" si="202"/>
        <v>42058.835752314815</v>
      </c>
      <c r="T3256" s="12">
        <f t="shared" si="203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4"/>
        <v>1.75</v>
      </c>
      <c r="P3257" s="6">
        <f t="shared" si="201"/>
        <v>29.166666666666668</v>
      </c>
      <c r="Q3257" s="8" t="s">
        <v>8317</v>
      </c>
      <c r="R3257" s="8" t="s">
        <v>8318</v>
      </c>
      <c r="S3257" s="12">
        <f t="shared" si="202"/>
        <v>41889.518229166664</v>
      </c>
      <c r="T3257" s="12">
        <f t="shared" si="203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4"/>
        <v>1.2806</v>
      </c>
      <c r="P3258" s="6">
        <f t="shared" si="201"/>
        <v>72.76136363636364</v>
      </c>
      <c r="Q3258" s="8" t="s">
        <v>8317</v>
      </c>
      <c r="R3258" s="8" t="s">
        <v>8318</v>
      </c>
      <c r="S3258" s="12">
        <f t="shared" si="202"/>
        <v>42144.323807870373</v>
      </c>
      <c r="T3258" s="12">
        <f t="shared" si="203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4"/>
        <v>1.0629949999999999</v>
      </c>
      <c r="P3259" s="6">
        <f t="shared" si="201"/>
        <v>51.853414634146333</v>
      </c>
      <c r="Q3259" s="8" t="s">
        <v>8317</v>
      </c>
      <c r="R3259" s="8" t="s">
        <v>8318</v>
      </c>
      <c r="S3259" s="12">
        <f t="shared" si="202"/>
        <v>42758.309629629628</v>
      </c>
      <c r="T3259" s="12">
        <f t="shared" si="203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4"/>
        <v>1.052142857142857</v>
      </c>
      <c r="P3260" s="6">
        <f t="shared" si="201"/>
        <v>98.2</v>
      </c>
      <c r="Q3260" s="8" t="s">
        <v>8317</v>
      </c>
      <c r="R3260" s="8" t="s">
        <v>8318</v>
      </c>
      <c r="S3260" s="12">
        <f t="shared" si="202"/>
        <v>41982.637280092589</v>
      </c>
      <c r="T3260" s="12">
        <f t="shared" si="203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4"/>
        <v>1.0616782608695652</v>
      </c>
      <c r="P3261" s="6">
        <f t="shared" si="201"/>
        <v>251.7381443298969</v>
      </c>
      <c r="Q3261" s="8" t="s">
        <v>8317</v>
      </c>
      <c r="R3261" s="8" t="s">
        <v>8318</v>
      </c>
      <c r="S3261" s="12">
        <f t="shared" si="202"/>
        <v>42614.510937500003</v>
      </c>
      <c r="T3261" s="12">
        <f t="shared" si="203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4"/>
        <v>1.0924</v>
      </c>
      <c r="P3262" s="6">
        <f t="shared" si="201"/>
        <v>74.821917808219183</v>
      </c>
      <c r="Q3262" s="8" t="s">
        <v>8317</v>
      </c>
      <c r="R3262" s="8" t="s">
        <v>8318</v>
      </c>
      <c r="S3262" s="12">
        <f t="shared" si="202"/>
        <v>42303.422662037032</v>
      </c>
      <c r="T3262" s="12">
        <f t="shared" si="203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4"/>
        <v>1.0045454545454546</v>
      </c>
      <c r="P3263" s="6">
        <f t="shared" si="201"/>
        <v>67.65306122448979</v>
      </c>
      <c r="Q3263" s="8" t="s">
        <v>8317</v>
      </c>
      <c r="R3263" s="8" t="s">
        <v>8318</v>
      </c>
      <c r="S3263" s="12">
        <f t="shared" si="202"/>
        <v>42171.475416666668</v>
      </c>
      <c r="T3263" s="12">
        <f t="shared" si="203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4"/>
        <v>1.0304098360655738</v>
      </c>
      <c r="P3264" s="6">
        <f t="shared" si="201"/>
        <v>93.81343283582089</v>
      </c>
      <c r="Q3264" s="8" t="s">
        <v>8317</v>
      </c>
      <c r="R3264" s="8" t="s">
        <v>8318</v>
      </c>
      <c r="S3264" s="12">
        <f t="shared" si="202"/>
        <v>41964.065532407403</v>
      </c>
      <c r="T3264" s="12">
        <f t="shared" si="203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4"/>
        <v>1.121664</v>
      </c>
      <c r="P3265" s="6">
        <f t="shared" si="201"/>
        <v>41.237647058823526</v>
      </c>
      <c r="Q3265" s="8" t="s">
        <v>8317</v>
      </c>
      <c r="R3265" s="8" t="s">
        <v>8318</v>
      </c>
      <c r="S3265" s="12">
        <f t="shared" si="202"/>
        <v>42284.266064814816</v>
      </c>
      <c r="T3265" s="12">
        <f t="shared" si="203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4"/>
        <v>1.03</v>
      </c>
      <c r="P3266" s="6">
        <f t="shared" si="201"/>
        <v>52.551020408163268</v>
      </c>
      <c r="Q3266" s="8" t="s">
        <v>8317</v>
      </c>
      <c r="R3266" s="8" t="s">
        <v>8318</v>
      </c>
      <c r="S3266" s="12">
        <f t="shared" si="202"/>
        <v>42016.550208333334</v>
      </c>
      <c r="T3266" s="12">
        <f t="shared" si="203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ref="P3267:P3330" si="205">E3267/L3267</f>
        <v>70.285714285714292</v>
      </c>
      <c r="Q3267" s="8" t="s">
        <v>8317</v>
      </c>
      <c r="R3267" s="8" t="s">
        <v>8318</v>
      </c>
      <c r="S3267" s="12">
        <f t="shared" ref="S3267:S3330" si="206">(((J3267/60)/60)/24)+DATE(1970,1,1)+(-6/24)</f>
        <v>42311.461979166663</v>
      </c>
      <c r="T3267" s="12">
        <f t="shared" ref="T3267:T3330" si="207"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8" t="s">
        <v>8317</v>
      </c>
      <c r="R3268" s="8" t="s">
        <v>8318</v>
      </c>
      <c r="S3268" s="12">
        <f t="shared" si="206"/>
        <v>42136.286134259266</v>
      </c>
      <c r="T3268" s="12">
        <f t="shared" si="207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8" t="s">
        <v>8317</v>
      </c>
      <c r="R3269" s="8" t="s">
        <v>8318</v>
      </c>
      <c r="S3269" s="12">
        <f t="shared" si="206"/>
        <v>42172.507638888885</v>
      </c>
      <c r="T3269" s="12">
        <f t="shared" si="207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8" t="s">
        <v>8317</v>
      </c>
      <c r="R3270" s="8" t="s">
        <v>8318</v>
      </c>
      <c r="S3270" s="12">
        <f t="shared" si="206"/>
        <v>42590.65425925926</v>
      </c>
      <c r="T3270" s="12">
        <f t="shared" si="207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8" t="s">
        <v>8317</v>
      </c>
      <c r="R3271" s="8" t="s">
        <v>8318</v>
      </c>
      <c r="S3271" s="12">
        <f t="shared" si="206"/>
        <v>42137.145798611105</v>
      </c>
      <c r="T3271" s="12">
        <f t="shared" si="207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8" t="s">
        <v>8317</v>
      </c>
      <c r="R3272" s="8" t="s">
        <v>8318</v>
      </c>
      <c r="S3272" s="12">
        <f t="shared" si="206"/>
        <v>42167.283159722225</v>
      </c>
      <c r="T3272" s="12">
        <f t="shared" si="207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8" t="s">
        <v>8317</v>
      </c>
      <c r="R3273" s="8" t="s">
        <v>8318</v>
      </c>
      <c r="S3273" s="12">
        <f t="shared" si="206"/>
        <v>41915.187210648146</v>
      </c>
      <c r="T3273" s="12">
        <f t="shared" si="207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8" t="s">
        <v>8317</v>
      </c>
      <c r="R3274" s="8" t="s">
        <v>8318</v>
      </c>
      <c r="S3274" s="12">
        <f t="shared" si="206"/>
        <v>42284.250104166669</v>
      </c>
      <c r="T3274" s="12">
        <f t="shared" si="207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8" t="s">
        <v>8317</v>
      </c>
      <c r="R3275" s="8" t="s">
        <v>8318</v>
      </c>
      <c r="S3275" s="12">
        <f t="shared" si="206"/>
        <v>42611.551412037035</v>
      </c>
      <c r="T3275" s="12">
        <f t="shared" si="207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8" t="s">
        <v>8317</v>
      </c>
      <c r="R3276" s="8" t="s">
        <v>8318</v>
      </c>
      <c r="S3276" s="12">
        <f t="shared" si="206"/>
        <v>42400.454537037032</v>
      </c>
      <c r="T3276" s="12">
        <f t="shared" si="207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8" t="s">
        <v>8317</v>
      </c>
      <c r="R3277" s="8" t="s">
        <v>8318</v>
      </c>
      <c r="S3277" s="12">
        <f t="shared" si="206"/>
        <v>42017.63045138889</v>
      </c>
      <c r="T3277" s="12">
        <f t="shared" si="207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8" t="s">
        <v>8317</v>
      </c>
      <c r="R3278" s="8" t="s">
        <v>8318</v>
      </c>
      <c r="S3278" s="12">
        <f t="shared" si="206"/>
        <v>42426.699988425928</v>
      </c>
      <c r="T3278" s="12">
        <f t="shared" si="207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8" t="s">
        <v>8317</v>
      </c>
      <c r="R3279" s="8" t="s">
        <v>8318</v>
      </c>
      <c r="S3279" s="12">
        <f t="shared" si="206"/>
        <v>41931.432939814818</v>
      </c>
      <c r="T3279" s="12">
        <f t="shared" si="207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8" t="s">
        <v>8317</v>
      </c>
      <c r="R3280" s="8" t="s">
        <v>8318</v>
      </c>
      <c r="S3280" s="12">
        <f t="shared" si="206"/>
        <v>42124.598414351851</v>
      </c>
      <c r="T3280" s="12">
        <f t="shared" si="207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8" t="s">
        <v>8317</v>
      </c>
      <c r="R3281" s="8" t="s">
        <v>8318</v>
      </c>
      <c r="S3281" s="12">
        <f t="shared" si="206"/>
        <v>42430.852534722217</v>
      </c>
      <c r="T3281" s="12">
        <f t="shared" si="207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8" t="s">
        <v>8317</v>
      </c>
      <c r="R3282" s="8" t="s">
        <v>8318</v>
      </c>
      <c r="S3282" s="12">
        <f t="shared" si="206"/>
        <v>42121.506921296299</v>
      </c>
      <c r="T3282" s="12">
        <f t="shared" si="207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8" t="s">
        <v>8317</v>
      </c>
      <c r="R3283" s="8" t="s">
        <v>8318</v>
      </c>
      <c r="S3283" s="12">
        <f t="shared" si="206"/>
        <v>42218.769733796296</v>
      </c>
      <c r="T3283" s="12">
        <f t="shared" si="207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8" t="s">
        <v>8317</v>
      </c>
      <c r="R3284" s="8" t="s">
        <v>8318</v>
      </c>
      <c r="S3284" s="12">
        <f t="shared" si="206"/>
        <v>42444.94430555556</v>
      </c>
      <c r="T3284" s="12">
        <f t="shared" si="207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8" t="s">
        <v>8317</v>
      </c>
      <c r="R3285" s="8" t="s">
        <v>8318</v>
      </c>
      <c r="S3285" s="12">
        <f t="shared" si="206"/>
        <v>42379.49418981481</v>
      </c>
      <c r="T3285" s="12">
        <f t="shared" si="207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8" t="s">
        <v>8317</v>
      </c>
      <c r="R3286" s="8" t="s">
        <v>8318</v>
      </c>
      <c r="S3286" s="12">
        <f t="shared" si="206"/>
        <v>42380.634872685187</v>
      </c>
      <c r="T3286" s="12">
        <f t="shared" si="207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8" t="s">
        <v>8317</v>
      </c>
      <c r="R3287" s="8" t="s">
        <v>8318</v>
      </c>
      <c r="S3287" s="12">
        <f t="shared" si="206"/>
        <v>42762.692430555559</v>
      </c>
      <c r="T3287" s="12">
        <f t="shared" si="207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8" t="s">
        <v>8317</v>
      </c>
      <c r="R3288" s="8" t="s">
        <v>8318</v>
      </c>
      <c r="S3288" s="12">
        <f t="shared" si="206"/>
        <v>42567.590069444443</v>
      </c>
      <c r="T3288" s="12">
        <f t="shared" si="207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8" t="s">
        <v>8317</v>
      </c>
      <c r="R3289" s="8" t="s">
        <v>8318</v>
      </c>
      <c r="S3289" s="12">
        <f t="shared" si="206"/>
        <v>42311.500324074077</v>
      </c>
      <c r="T3289" s="12">
        <f t="shared" si="207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8" t="s">
        <v>8317</v>
      </c>
      <c r="R3290" s="8" t="s">
        <v>8318</v>
      </c>
      <c r="S3290" s="12">
        <f t="shared" si="206"/>
        <v>42505.524479166663</v>
      </c>
      <c r="T3290" s="12">
        <f t="shared" si="207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8" t="s">
        <v>8317</v>
      </c>
      <c r="R3291" s="8" t="s">
        <v>8318</v>
      </c>
      <c r="S3291" s="12">
        <f t="shared" si="206"/>
        <v>42758.118078703701</v>
      </c>
      <c r="T3291" s="12">
        <f t="shared" si="207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8" t="s">
        <v>8317</v>
      </c>
      <c r="R3292" s="8" t="s">
        <v>8318</v>
      </c>
      <c r="S3292" s="12">
        <f t="shared" si="206"/>
        <v>42775.26494212963</v>
      </c>
      <c r="T3292" s="12">
        <f t="shared" si="207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8" t="s">
        <v>8317</v>
      </c>
      <c r="R3293" s="8" t="s">
        <v>8318</v>
      </c>
      <c r="S3293" s="12">
        <f t="shared" si="206"/>
        <v>42232.452546296292</v>
      </c>
      <c r="T3293" s="12">
        <f t="shared" si="207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8" t="s">
        <v>8317</v>
      </c>
      <c r="R3294" s="8" t="s">
        <v>8318</v>
      </c>
      <c r="S3294" s="12">
        <f t="shared" si="206"/>
        <v>42282.520231481481</v>
      </c>
      <c r="T3294" s="12">
        <f t="shared" si="207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8" t="s">
        <v>8317</v>
      </c>
      <c r="R3295" s="8" t="s">
        <v>8318</v>
      </c>
      <c r="S3295" s="12">
        <f t="shared" si="206"/>
        <v>42768.175370370373</v>
      </c>
      <c r="T3295" s="12">
        <f t="shared" si="207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8" t="s">
        <v>8317</v>
      </c>
      <c r="R3296" s="8" t="s">
        <v>8318</v>
      </c>
      <c r="S3296" s="12">
        <f t="shared" si="206"/>
        <v>42141.291134259256</v>
      </c>
      <c r="T3296" s="12">
        <f t="shared" si="207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8" t="s">
        <v>8317</v>
      </c>
      <c r="R3297" s="8" t="s">
        <v>8318</v>
      </c>
      <c r="S3297" s="12">
        <f t="shared" si="206"/>
        <v>42609.192465277782</v>
      </c>
      <c r="T3297" s="12">
        <f t="shared" si="207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8" t="s">
        <v>8317</v>
      </c>
      <c r="R3298" s="8" t="s">
        <v>8318</v>
      </c>
      <c r="S3298" s="12">
        <f t="shared" si="206"/>
        <v>42309.506620370375</v>
      </c>
      <c r="T3298" s="12">
        <f t="shared" si="207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8" t="s">
        <v>8317</v>
      </c>
      <c r="R3299" s="8" t="s">
        <v>8318</v>
      </c>
      <c r="S3299" s="12">
        <f t="shared" si="206"/>
        <v>42193.521481481483</v>
      </c>
      <c r="T3299" s="12">
        <f t="shared" si="207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ref="O3300:O3363" si="208">E3300/D3300</f>
        <v>1.0173000000000001</v>
      </c>
      <c r="P3300" s="6">
        <f t="shared" si="205"/>
        <v>141.29166666666666</v>
      </c>
      <c r="Q3300" s="8" t="s">
        <v>8317</v>
      </c>
      <c r="R3300" s="8" t="s">
        <v>8318</v>
      </c>
      <c r="S3300" s="12">
        <f t="shared" si="206"/>
        <v>42239.707962962959</v>
      </c>
      <c r="T3300" s="12">
        <f t="shared" si="207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8"/>
        <v>1.1619999999999999</v>
      </c>
      <c r="P3301" s="6">
        <f t="shared" si="205"/>
        <v>55.333333333333336</v>
      </c>
      <c r="Q3301" s="8" t="s">
        <v>8317</v>
      </c>
      <c r="R3301" s="8" t="s">
        <v>8318</v>
      </c>
      <c r="S3301" s="12">
        <f t="shared" si="206"/>
        <v>42261.667395833334</v>
      </c>
      <c r="T3301" s="12">
        <f t="shared" si="207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8"/>
        <v>1.3616666666666666</v>
      </c>
      <c r="P3302" s="6">
        <f t="shared" si="205"/>
        <v>46.420454545454547</v>
      </c>
      <c r="Q3302" s="8" t="s">
        <v>8317</v>
      </c>
      <c r="R3302" s="8" t="s">
        <v>8318</v>
      </c>
      <c r="S3302" s="12">
        <f t="shared" si="206"/>
        <v>42102.493773148148</v>
      </c>
      <c r="T3302" s="12">
        <f t="shared" si="207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8"/>
        <v>1.3346666666666667</v>
      </c>
      <c r="P3303" s="6">
        <f t="shared" si="205"/>
        <v>57.2</v>
      </c>
      <c r="Q3303" s="8" t="s">
        <v>8317</v>
      </c>
      <c r="R3303" s="8" t="s">
        <v>8318</v>
      </c>
      <c r="S3303" s="12">
        <f t="shared" si="206"/>
        <v>42538.48583333334</v>
      </c>
      <c r="T3303" s="12">
        <f t="shared" si="207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8"/>
        <v>1.0339285714285715</v>
      </c>
      <c r="P3304" s="6">
        <f t="shared" si="205"/>
        <v>173.7</v>
      </c>
      <c r="Q3304" s="8" t="s">
        <v>8317</v>
      </c>
      <c r="R3304" s="8" t="s">
        <v>8318</v>
      </c>
      <c r="S3304" s="12">
        <f t="shared" si="206"/>
        <v>42681.10157407407</v>
      </c>
      <c r="T3304" s="12">
        <f t="shared" si="207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8"/>
        <v>1.1588888888888889</v>
      </c>
      <c r="P3305" s="6">
        <f t="shared" si="205"/>
        <v>59.6</v>
      </c>
      <c r="Q3305" s="8" t="s">
        <v>8317</v>
      </c>
      <c r="R3305" s="8" t="s">
        <v>8318</v>
      </c>
      <c r="S3305" s="12">
        <f t="shared" si="206"/>
        <v>42056.40143518518</v>
      </c>
      <c r="T3305" s="12">
        <f t="shared" si="207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8"/>
        <v>1.0451666666666666</v>
      </c>
      <c r="P3306" s="6">
        <f t="shared" si="205"/>
        <v>89.585714285714289</v>
      </c>
      <c r="Q3306" s="8" t="s">
        <v>8317</v>
      </c>
      <c r="R3306" s="8" t="s">
        <v>8318</v>
      </c>
      <c r="S3306" s="12">
        <f t="shared" si="206"/>
        <v>42696.374444444446</v>
      </c>
      <c r="T3306" s="12">
        <f t="shared" si="207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8"/>
        <v>1.0202500000000001</v>
      </c>
      <c r="P3307" s="6">
        <f t="shared" si="205"/>
        <v>204.05</v>
      </c>
      <c r="Q3307" s="8" t="s">
        <v>8317</v>
      </c>
      <c r="R3307" s="8" t="s">
        <v>8318</v>
      </c>
      <c r="S3307" s="12">
        <f t="shared" si="206"/>
        <v>42186.605879629627</v>
      </c>
      <c r="T3307" s="12">
        <f t="shared" si="207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8"/>
        <v>1.7533333333333334</v>
      </c>
      <c r="P3308" s="6">
        <f t="shared" si="205"/>
        <v>48.703703703703702</v>
      </c>
      <c r="Q3308" s="8" t="s">
        <v>8317</v>
      </c>
      <c r="R3308" s="8" t="s">
        <v>8318</v>
      </c>
      <c r="S3308" s="12">
        <f t="shared" si="206"/>
        <v>42492.969236111108</v>
      </c>
      <c r="T3308" s="12">
        <f t="shared" si="207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8"/>
        <v>1.0668</v>
      </c>
      <c r="P3309" s="6">
        <f t="shared" si="205"/>
        <v>53.339999999999996</v>
      </c>
      <c r="Q3309" s="8" t="s">
        <v>8317</v>
      </c>
      <c r="R3309" s="8" t="s">
        <v>8318</v>
      </c>
      <c r="S3309" s="12">
        <f t="shared" si="206"/>
        <v>42474.807164351849</v>
      </c>
      <c r="T3309" s="12">
        <f t="shared" si="207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8"/>
        <v>1.2228571428571429</v>
      </c>
      <c r="P3310" s="6">
        <f t="shared" si="205"/>
        <v>75.087719298245617</v>
      </c>
      <c r="Q3310" s="8" t="s">
        <v>8317</v>
      </c>
      <c r="R3310" s="8" t="s">
        <v>8318</v>
      </c>
      <c r="S3310" s="12">
        <f t="shared" si="206"/>
        <v>42452.626909722225</v>
      </c>
      <c r="T3310" s="12">
        <f t="shared" si="207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8"/>
        <v>1.5942857142857143</v>
      </c>
      <c r="P3311" s="6">
        <f t="shared" si="205"/>
        <v>18</v>
      </c>
      <c r="Q3311" s="8" t="s">
        <v>8317</v>
      </c>
      <c r="R3311" s="8" t="s">
        <v>8318</v>
      </c>
      <c r="S3311" s="12">
        <f t="shared" si="206"/>
        <v>42628.400208333333</v>
      </c>
      <c r="T3311" s="12">
        <f t="shared" si="207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8"/>
        <v>1.0007692307692309</v>
      </c>
      <c r="P3312" s="6">
        <f t="shared" si="205"/>
        <v>209.83870967741936</v>
      </c>
      <c r="Q3312" s="8" t="s">
        <v>8317</v>
      </c>
      <c r="R3312" s="8" t="s">
        <v>8318</v>
      </c>
      <c r="S3312" s="12">
        <f t="shared" si="206"/>
        <v>42253.678530092591</v>
      </c>
      <c r="T3312" s="12">
        <f t="shared" si="207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8"/>
        <v>1.0984</v>
      </c>
      <c r="P3313" s="6">
        <f t="shared" si="205"/>
        <v>61.022222222222226</v>
      </c>
      <c r="Q3313" s="8" t="s">
        <v>8317</v>
      </c>
      <c r="R3313" s="8" t="s">
        <v>8318</v>
      </c>
      <c r="S3313" s="12">
        <f t="shared" si="206"/>
        <v>42264.04178240741</v>
      </c>
      <c r="T3313" s="12">
        <f t="shared" si="207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8"/>
        <v>1.0004</v>
      </c>
      <c r="P3314" s="6">
        <f t="shared" si="205"/>
        <v>61</v>
      </c>
      <c r="Q3314" s="8" t="s">
        <v>8317</v>
      </c>
      <c r="R3314" s="8" t="s">
        <v>8318</v>
      </c>
      <c r="S3314" s="12">
        <f t="shared" si="206"/>
        <v>42664.559560185182</v>
      </c>
      <c r="T3314" s="12">
        <f t="shared" si="207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8"/>
        <v>1.1605000000000001</v>
      </c>
      <c r="P3315" s="6">
        <f t="shared" si="205"/>
        <v>80.034482758620683</v>
      </c>
      <c r="Q3315" s="8" t="s">
        <v>8317</v>
      </c>
      <c r="R3315" s="8" t="s">
        <v>8318</v>
      </c>
      <c r="S3315" s="12">
        <f t="shared" si="206"/>
        <v>42381.994409722218</v>
      </c>
      <c r="T3315" s="12">
        <f t="shared" si="207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8"/>
        <v>2.1074999999999999</v>
      </c>
      <c r="P3316" s="6">
        <f t="shared" si="205"/>
        <v>29.068965517241381</v>
      </c>
      <c r="Q3316" s="8" t="s">
        <v>8317</v>
      </c>
      <c r="R3316" s="8" t="s">
        <v>8318</v>
      </c>
      <c r="S3316" s="12">
        <f t="shared" si="206"/>
        <v>42105.017488425925</v>
      </c>
      <c r="T3316" s="12">
        <f t="shared" si="207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8"/>
        <v>1.1000000000000001</v>
      </c>
      <c r="P3317" s="6">
        <f t="shared" si="205"/>
        <v>49.438202247191015</v>
      </c>
      <c r="Q3317" s="8" t="s">
        <v>8317</v>
      </c>
      <c r="R3317" s="8" t="s">
        <v>8318</v>
      </c>
      <c r="S3317" s="12">
        <f t="shared" si="206"/>
        <v>42466.053715277783</v>
      </c>
      <c r="T3317" s="12">
        <f t="shared" si="207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8"/>
        <v>1.0008673425918038</v>
      </c>
      <c r="P3318" s="6">
        <f t="shared" si="205"/>
        <v>93.977440000000001</v>
      </c>
      <c r="Q3318" s="8" t="s">
        <v>8317</v>
      </c>
      <c r="R3318" s="8" t="s">
        <v>8318</v>
      </c>
      <c r="S3318" s="12">
        <f t="shared" si="206"/>
        <v>41826.621238425927</v>
      </c>
      <c r="T3318" s="12">
        <f t="shared" si="207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8"/>
        <v>1.0619047619047619</v>
      </c>
      <c r="P3319" s="6">
        <f t="shared" si="205"/>
        <v>61.944444444444443</v>
      </c>
      <c r="Q3319" s="8" t="s">
        <v>8317</v>
      </c>
      <c r="R3319" s="8" t="s">
        <v>8318</v>
      </c>
      <c r="S3319" s="12">
        <f t="shared" si="206"/>
        <v>42498.789629629624</v>
      </c>
      <c r="T3319" s="12">
        <f t="shared" si="207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8"/>
        <v>1.256</v>
      </c>
      <c r="P3320" s="6">
        <f t="shared" si="205"/>
        <v>78.5</v>
      </c>
      <c r="Q3320" s="8" t="s">
        <v>8317</v>
      </c>
      <c r="R3320" s="8" t="s">
        <v>8318</v>
      </c>
      <c r="S3320" s="12">
        <f t="shared" si="206"/>
        <v>42431.052002314813</v>
      </c>
      <c r="T3320" s="12">
        <f t="shared" si="207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8"/>
        <v>1.08</v>
      </c>
      <c r="P3321" s="6">
        <f t="shared" si="205"/>
        <v>33.75</v>
      </c>
      <c r="Q3321" s="8" t="s">
        <v>8317</v>
      </c>
      <c r="R3321" s="8" t="s">
        <v>8318</v>
      </c>
      <c r="S3321" s="12">
        <f t="shared" si="206"/>
        <v>41990.335486111115</v>
      </c>
      <c r="T3321" s="12">
        <f t="shared" si="207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8"/>
        <v>1.01</v>
      </c>
      <c r="P3322" s="6">
        <f t="shared" si="205"/>
        <v>66.44736842105263</v>
      </c>
      <c r="Q3322" s="8" t="s">
        <v>8317</v>
      </c>
      <c r="R3322" s="8" t="s">
        <v>8318</v>
      </c>
      <c r="S3322" s="12">
        <f t="shared" si="206"/>
        <v>42512.795798611114</v>
      </c>
      <c r="T3322" s="12">
        <f t="shared" si="207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8"/>
        <v>1.0740000000000001</v>
      </c>
      <c r="P3323" s="6">
        <f t="shared" si="205"/>
        <v>35.799999999999997</v>
      </c>
      <c r="Q3323" s="8" t="s">
        <v>8317</v>
      </c>
      <c r="R3323" s="8" t="s">
        <v>8318</v>
      </c>
      <c r="S3323" s="12">
        <f t="shared" si="206"/>
        <v>41913.850289351853</v>
      </c>
      <c r="T3323" s="12">
        <f t="shared" si="207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8"/>
        <v>1.0151515151515151</v>
      </c>
      <c r="P3324" s="6">
        <f t="shared" si="205"/>
        <v>145.65217391304347</v>
      </c>
      <c r="Q3324" s="8" t="s">
        <v>8317</v>
      </c>
      <c r="R3324" s="8" t="s">
        <v>8318</v>
      </c>
      <c r="S3324" s="12">
        <f t="shared" si="206"/>
        <v>42520.760370370372</v>
      </c>
      <c r="T3324" s="12">
        <f t="shared" si="207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8"/>
        <v>1.2589999999999999</v>
      </c>
      <c r="P3325" s="6">
        <f t="shared" si="205"/>
        <v>25.693877551020407</v>
      </c>
      <c r="Q3325" s="8" t="s">
        <v>8317</v>
      </c>
      <c r="R3325" s="8" t="s">
        <v>8318</v>
      </c>
      <c r="S3325" s="12">
        <f t="shared" si="206"/>
        <v>42608.11583333333</v>
      </c>
      <c r="T3325" s="12">
        <f t="shared" si="207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8"/>
        <v>1.0166666666666666</v>
      </c>
      <c r="P3326" s="6">
        <f t="shared" si="205"/>
        <v>152.5</v>
      </c>
      <c r="Q3326" s="8" t="s">
        <v>8317</v>
      </c>
      <c r="R3326" s="8" t="s">
        <v>8318</v>
      </c>
      <c r="S3326" s="12">
        <f t="shared" si="206"/>
        <v>42512.33321759259</v>
      </c>
      <c r="T3326" s="12">
        <f t="shared" si="207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8"/>
        <v>1.125</v>
      </c>
      <c r="P3327" s="6">
        <f t="shared" si="205"/>
        <v>30</v>
      </c>
      <c r="Q3327" s="8" t="s">
        <v>8317</v>
      </c>
      <c r="R3327" s="8" t="s">
        <v>8318</v>
      </c>
      <c r="S3327" s="12">
        <f t="shared" si="206"/>
        <v>42064.535613425927</v>
      </c>
      <c r="T3327" s="12">
        <f t="shared" si="207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8"/>
        <v>1.0137499999999999</v>
      </c>
      <c r="P3328" s="6">
        <f t="shared" si="205"/>
        <v>142.28070175438597</v>
      </c>
      <c r="Q3328" s="8" t="s">
        <v>8317</v>
      </c>
      <c r="R3328" s="8" t="s">
        <v>8318</v>
      </c>
      <c r="S3328" s="12">
        <f t="shared" si="206"/>
        <v>42041.464178240742</v>
      </c>
      <c r="T3328" s="12">
        <f t="shared" si="207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8"/>
        <v>1.0125</v>
      </c>
      <c r="P3329" s="6">
        <f t="shared" si="205"/>
        <v>24.545454545454547</v>
      </c>
      <c r="Q3329" s="8" t="s">
        <v>8317</v>
      </c>
      <c r="R3329" s="8" t="s">
        <v>8318</v>
      </c>
      <c r="S3329" s="12">
        <f t="shared" si="206"/>
        <v>42468.124606481477</v>
      </c>
      <c r="T3329" s="12">
        <f t="shared" si="207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8"/>
        <v>1.4638888888888888</v>
      </c>
      <c r="P3330" s="6">
        <f t="shared" si="205"/>
        <v>292.77777777777777</v>
      </c>
      <c r="Q3330" s="8" t="s">
        <v>8317</v>
      </c>
      <c r="R3330" s="8" t="s">
        <v>8318</v>
      </c>
      <c r="S3330" s="12">
        <f t="shared" si="206"/>
        <v>41822.32503472222</v>
      </c>
      <c r="T3330" s="12">
        <f t="shared" si="207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ref="P3331:P3394" si="209">E3331/L3331</f>
        <v>44.92307692307692</v>
      </c>
      <c r="Q3331" s="8" t="s">
        <v>8317</v>
      </c>
      <c r="R3331" s="8" t="s">
        <v>8318</v>
      </c>
      <c r="S3331" s="12">
        <f t="shared" ref="S3331:S3394" si="210">(((J3331/60)/60)/24)+DATE(1970,1,1)+(-6/24)</f>
        <v>41837.073009259257</v>
      </c>
      <c r="T3331" s="12">
        <f t="shared" ref="T3331:T3394" si="211"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8" t="s">
        <v>8317</v>
      </c>
      <c r="R3332" s="8" t="s">
        <v>8318</v>
      </c>
      <c r="S3332" s="12">
        <f t="shared" si="210"/>
        <v>42065.637361111112</v>
      </c>
      <c r="T3332" s="12">
        <f t="shared" si="211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8" t="s">
        <v>8317</v>
      </c>
      <c r="R3333" s="8" t="s">
        <v>8318</v>
      </c>
      <c r="S3333" s="12">
        <f t="shared" si="210"/>
        <v>42248.447754629626</v>
      </c>
      <c r="T3333" s="12">
        <f t="shared" si="211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8" t="s">
        <v>8317</v>
      </c>
      <c r="R3334" s="8" t="s">
        <v>8318</v>
      </c>
      <c r="S3334" s="12">
        <f t="shared" si="210"/>
        <v>41809.610300925924</v>
      </c>
      <c r="T3334" s="12">
        <f t="shared" si="211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8" t="s">
        <v>8317</v>
      </c>
      <c r="R3335" s="8" t="s">
        <v>8318</v>
      </c>
      <c r="S3335" s="12">
        <f t="shared" si="210"/>
        <v>42148.426851851851</v>
      </c>
      <c r="T3335" s="12">
        <f t="shared" si="211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8" t="s">
        <v>8317</v>
      </c>
      <c r="R3336" s="8" t="s">
        <v>8318</v>
      </c>
      <c r="S3336" s="12">
        <f t="shared" si="210"/>
        <v>42185.271087962959</v>
      </c>
      <c r="T3336" s="12">
        <f t="shared" si="211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8" t="s">
        <v>8317</v>
      </c>
      <c r="R3337" s="8" t="s">
        <v>8318</v>
      </c>
      <c r="S3337" s="12">
        <f t="shared" si="210"/>
        <v>41827.424143518518</v>
      </c>
      <c r="T3337" s="12">
        <f t="shared" si="211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8" t="s">
        <v>8317</v>
      </c>
      <c r="R3338" s="8" t="s">
        <v>8318</v>
      </c>
      <c r="S3338" s="12">
        <f t="shared" si="210"/>
        <v>42437.148680555561</v>
      </c>
      <c r="T3338" s="12">
        <f t="shared" si="211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8" t="s">
        <v>8317</v>
      </c>
      <c r="R3339" s="8" t="s">
        <v>8318</v>
      </c>
      <c r="S3339" s="12">
        <f t="shared" si="210"/>
        <v>41901.032025462962</v>
      </c>
      <c r="T3339" s="12">
        <f t="shared" si="211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8" t="s">
        <v>8317</v>
      </c>
      <c r="R3340" s="8" t="s">
        <v>8318</v>
      </c>
      <c r="S3340" s="12">
        <f t="shared" si="210"/>
        <v>42769.324999999997</v>
      </c>
      <c r="T3340" s="12">
        <f t="shared" si="211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8" t="s">
        <v>8317</v>
      </c>
      <c r="R3341" s="8" t="s">
        <v>8318</v>
      </c>
      <c r="S3341" s="12">
        <f t="shared" si="210"/>
        <v>42549.415717592594</v>
      </c>
      <c r="T3341" s="12">
        <f t="shared" si="211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8" t="s">
        <v>8317</v>
      </c>
      <c r="R3342" s="8" t="s">
        <v>8318</v>
      </c>
      <c r="S3342" s="12">
        <f t="shared" si="210"/>
        <v>42685.724004629628</v>
      </c>
      <c r="T3342" s="12">
        <f t="shared" si="211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8" t="s">
        <v>8317</v>
      </c>
      <c r="R3343" s="8" t="s">
        <v>8318</v>
      </c>
      <c r="S3343" s="12">
        <f t="shared" si="210"/>
        <v>42510.548854166671</v>
      </c>
      <c r="T3343" s="12">
        <f t="shared" si="211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8" t="s">
        <v>8317</v>
      </c>
      <c r="R3344" s="8" t="s">
        <v>8318</v>
      </c>
      <c r="S3344" s="12">
        <f t="shared" si="210"/>
        <v>42062.046412037031</v>
      </c>
      <c r="T3344" s="12">
        <f t="shared" si="211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8" t="s">
        <v>8317</v>
      </c>
      <c r="R3345" s="8" t="s">
        <v>8318</v>
      </c>
      <c r="S3345" s="12">
        <f t="shared" si="210"/>
        <v>42452.666481481487</v>
      </c>
      <c r="T3345" s="12">
        <f t="shared" si="211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8" t="s">
        <v>8317</v>
      </c>
      <c r="R3346" s="8" t="s">
        <v>8318</v>
      </c>
      <c r="S3346" s="12">
        <f t="shared" si="210"/>
        <v>41850.950150462959</v>
      </c>
      <c r="T3346" s="12">
        <f t="shared" si="211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8" t="s">
        <v>8317</v>
      </c>
      <c r="R3347" s="8" t="s">
        <v>8318</v>
      </c>
      <c r="S3347" s="12">
        <f t="shared" si="210"/>
        <v>42052.856111111112</v>
      </c>
      <c r="T3347" s="12">
        <f t="shared" si="211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8" t="s">
        <v>8317</v>
      </c>
      <c r="R3348" s="8" t="s">
        <v>8318</v>
      </c>
      <c r="S3348" s="12">
        <f t="shared" si="210"/>
        <v>42053.774421296301</v>
      </c>
      <c r="T3348" s="12">
        <f t="shared" si="211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8" t="s">
        <v>8317</v>
      </c>
      <c r="R3349" s="8" t="s">
        <v>8318</v>
      </c>
      <c r="S3349" s="12">
        <f t="shared" si="210"/>
        <v>42484.301550925928</v>
      </c>
      <c r="T3349" s="12">
        <f t="shared" si="211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8" t="s">
        <v>8317</v>
      </c>
      <c r="R3350" s="8" t="s">
        <v>8318</v>
      </c>
      <c r="S3350" s="12">
        <f t="shared" si="210"/>
        <v>42466.308796296296</v>
      </c>
      <c r="T3350" s="12">
        <f t="shared" si="211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8" t="s">
        <v>8317</v>
      </c>
      <c r="R3351" s="8" t="s">
        <v>8318</v>
      </c>
      <c r="S3351" s="12">
        <f t="shared" si="210"/>
        <v>42512.860787037032</v>
      </c>
      <c r="T3351" s="12">
        <f t="shared" si="211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8" t="s">
        <v>8317</v>
      </c>
      <c r="R3352" s="8" t="s">
        <v>8318</v>
      </c>
      <c r="S3352" s="12">
        <f t="shared" si="210"/>
        <v>42302.451516203699</v>
      </c>
      <c r="T3352" s="12">
        <f t="shared" si="211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8" t="s">
        <v>8317</v>
      </c>
      <c r="R3353" s="8" t="s">
        <v>8318</v>
      </c>
      <c r="S3353" s="12">
        <f t="shared" si="210"/>
        <v>41806.145428240743</v>
      </c>
      <c r="T3353" s="12">
        <f t="shared" si="211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8" t="s">
        <v>8317</v>
      </c>
      <c r="R3354" s="8" t="s">
        <v>8318</v>
      </c>
      <c r="S3354" s="12">
        <f t="shared" si="210"/>
        <v>42495.742800925931</v>
      </c>
      <c r="T3354" s="12">
        <f t="shared" si="211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8" t="s">
        <v>8317</v>
      </c>
      <c r="R3355" s="8" t="s">
        <v>8318</v>
      </c>
      <c r="S3355" s="12">
        <f t="shared" si="210"/>
        <v>42479.182291666672</v>
      </c>
      <c r="T3355" s="12">
        <f t="shared" si="211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8" t="s">
        <v>8317</v>
      </c>
      <c r="R3356" s="8" t="s">
        <v>8318</v>
      </c>
      <c r="S3356" s="12">
        <f t="shared" si="210"/>
        <v>42270.4769212963</v>
      </c>
      <c r="T3356" s="12">
        <f t="shared" si="211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8" t="s">
        <v>8317</v>
      </c>
      <c r="R3357" s="8" t="s">
        <v>8318</v>
      </c>
      <c r="S3357" s="12">
        <f t="shared" si="210"/>
        <v>42489.369525462964</v>
      </c>
      <c r="T3357" s="12">
        <f t="shared" si="211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8" t="s">
        <v>8317</v>
      </c>
      <c r="R3358" s="8" t="s">
        <v>8318</v>
      </c>
      <c r="S3358" s="12">
        <f t="shared" si="210"/>
        <v>42536.565648148149</v>
      </c>
      <c r="T3358" s="12">
        <f t="shared" si="211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8" t="s">
        <v>8317</v>
      </c>
      <c r="R3359" s="8" t="s">
        <v>8318</v>
      </c>
      <c r="S3359" s="12">
        <f t="shared" si="210"/>
        <v>41822.167939814812</v>
      </c>
      <c r="T3359" s="12">
        <f t="shared" si="211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8" t="s">
        <v>8317</v>
      </c>
      <c r="R3360" s="8" t="s">
        <v>8318</v>
      </c>
      <c r="S3360" s="12">
        <f t="shared" si="210"/>
        <v>41932.061099537037</v>
      </c>
      <c r="T3360" s="12">
        <f t="shared" si="211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8" t="s">
        <v>8317</v>
      </c>
      <c r="R3361" s="8" t="s">
        <v>8318</v>
      </c>
      <c r="S3361" s="12">
        <f t="shared" si="210"/>
        <v>42745.807106481487</v>
      </c>
      <c r="T3361" s="12">
        <f t="shared" si="211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8" t="s">
        <v>8317</v>
      </c>
      <c r="R3362" s="8" t="s">
        <v>8318</v>
      </c>
      <c r="S3362" s="12">
        <f t="shared" si="210"/>
        <v>42696.832673611112</v>
      </c>
      <c r="T3362" s="12">
        <f t="shared" si="211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8" t="s">
        <v>8317</v>
      </c>
      <c r="R3363" s="8" t="s">
        <v>8318</v>
      </c>
      <c r="S3363" s="12">
        <f t="shared" si="210"/>
        <v>41865.775347222225</v>
      </c>
      <c r="T3363" s="12">
        <f t="shared" si="211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ref="O3364:O3427" si="212">E3364/D3364</f>
        <v>2.1800000000000002</v>
      </c>
      <c r="P3364" s="6">
        <f t="shared" si="209"/>
        <v>54.5</v>
      </c>
      <c r="Q3364" s="8" t="s">
        <v>8317</v>
      </c>
      <c r="R3364" s="8" t="s">
        <v>8318</v>
      </c>
      <c r="S3364" s="12">
        <f t="shared" si="210"/>
        <v>42055.841631944444</v>
      </c>
      <c r="T3364" s="12">
        <f t="shared" si="211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2"/>
        <v>1.0141935483870967</v>
      </c>
      <c r="P3365" s="6">
        <f t="shared" si="209"/>
        <v>302.30769230769232</v>
      </c>
      <c r="Q3365" s="8" t="s">
        <v>8317</v>
      </c>
      <c r="R3365" s="8" t="s">
        <v>8318</v>
      </c>
      <c r="S3365" s="12">
        <f t="shared" si="210"/>
        <v>41851.521354166667</v>
      </c>
      <c r="T3365" s="12">
        <f t="shared" si="211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2"/>
        <v>1.0593333333333332</v>
      </c>
      <c r="P3366" s="6">
        <f t="shared" si="209"/>
        <v>44.138888888888886</v>
      </c>
      <c r="Q3366" s="8" t="s">
        <v>8317</v>
      </c>
      <c r="R3366" s="8" t="s">
        <v>8318</v>
      </c>
      <c r="S3366" s="12">
        <f t="shared" si="210"/>
        <v>42422.727418981478</v>
      </c>
      <c r="T3366" s="12">
        <f t="shared" si="211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2"/>
        <v>1.04</v>
      </c>
      <c r="P3367" s="6">
        <f t="shared" si="209"/>
        <v>866.66666666666663</v>
      </c>
      <c r="Q3367" s="8" t="s">
        <v>8317</v>
      </c>
      <c r="R3367" s="8" t="s">
        <v>8318</v>
      </c>
      <c r="S3367" s="12">
        <f t="shared" si="210"/>
        <v>42320.851759259262</v>
      </c>
      <c r="T3367" s="12">
        <f t="shared" si="211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2"/>
        <v>2.21</v>
      </c>
      <c r="P3368" s="6">
        <f t="shared" si="209"/>
        <v>61.388888888888886</v>
      </c>
      <c r="Q3368" s="8" t="s">
        <v>8317</v>
      </c>
      <c r="R3368" s="8" t="s">
        <v>8318</v>
      </c>
      <c r="S3368" s="12">
        <f t="shared" si="210"/>
        <v>42106.817557870367</v>
      </c>
      <c r="T3368" s="12">
        <f t="shared" si="211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2"/>
        <v>1.1866666666666668</v>
      </c>
      <c r="P3369" s="6">
        <f t="shared" si="209"/>
        <v>29.666666666666668</v>
      </c>
      <c r="Q3369" s="8" t="s">
        <v>8317</v>
      </c>
      <c r="R3369" s="8" t="s">
        <v>8318</v>
      </c>
      <c r="S3369" s="12">
        <f t="shared" si="210"/>
        <v>42192.683958333335</v>
      </c>
      <c r="T3369" s="12">
        <f t="shared" si="211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2"/>
        <v>1.046</v>
      </c>
      <c r="P3370" s="6">
        <f t="shared" si="209"/>
        <v>45.478260869565219</v>
      </c>
      <c r="Q3370" s="8" t="s">
        <v>8317</v>
      </c>
      <c r="R3370" s="8" t="s">
        <v>8318</v>
      </c>
      <c r="S3370" s="12">
        <f t="shared" si="210"/>
        <v>41968.949756944443</v>
      </c>
      <c r="T3370" s="12">
        <f t="shared" si="211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2"/>
        <v>1.0389999999999999</v>
      </c>
      <c r="P3371" s="6">
        <f t="shared" si="209"/>
        <v>96.203703703703709</v>
      </c>
      <c r="Q3371" s="8" t="s">
        <v>8317</v>
      </c>
      <c r="R3371" s="8" t="s">
        <v>8318</v>
      </c>
      <c r="S3371" s="12">
        <f t="shared" si="210"/>
        <v>42689.791435185187</v>
      </c>
      <c r="T3371" s="12">
        <f t="shared" si="211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2"/>
        <v>1.1773333333333333</v>
      </c>
      <c r="P3372" s="6">
        <f t="shared" si="209"/>
        <v>67.92307692307692</v>
      </c>
      <c r="Q3372" s="8" t="s">
        <v>8317</v>
      </c>
      <c r="R3372" s="8" t="s">
        <v>8318</v>
      </c>
      <c r="S3372" s="12">
        <f t="shared" si="210"/>
        <v>42690.084317129629</v>
      </c>
      <c r="T3372" s="12">
        <f t="shared" si="211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2"/>
        <v>1.385</v>
      </c>
      <c r="P3373" s="6">
        <f t="shared" si="209"/>
        <v>30.777777777777779</v>
      </c>
      <c r="Q3373" s="8" t="s">
        <v>8317</v>
      </c>
      <c r="R3373" s="8" t="s">
        <v>8318</v>
      </c>
      <c r="S3373" s="12">
        <f t="shared" si="210"/>
        <v>42312.624594907407</v>
      </c>
      <c r="T3373" s="12">
        <f t="shared" si="211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2"/>
        <v>1.0349999999999999</v>
      </c>
      <c r="P3374" s="6">
        <f t="shared" si="209"/>
        <v>38.333333333333336</v>
      </c>
      <c r="Q3374" s="8" t="s">
        <v>8317</v>
      </c>
      <c r="R3374" s="8" t="s">
        <v>8318</v>
      </c>
      <c r="S3374" s="12">
        <f t="shared" si="210"/>
        <v>41855.298101851848</v>
      </c>
      <c r="T3374" s="12">
        <f t="shared" si="211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2"/>
        <v>1.0024999999999999</v>
      </c>
      <c r="P3375" s="6">
        <f t="shared" si="209"/>
        <v>66.833333333333329</v>
      </c>
      <c r="Q3375" s="8" t="s">
        <v>8317</v>
      </c>
      <c r="R3375" s="8" t="s">
        <v>8318</v>
      </c>
      <c r="S3375" s="12">
        <f t="shared" si="210"/>
        <v>42179.604629629626</v>
      </c>
      <c r="T3375" s="12">
        <f t="shared" si="211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2"/>
        <v>1.0657142857142856</v>
      </c>
      <c r="P3376" s="6">
        <f t="shared" si="209"/>
        <v>71.730769230769226</v>
      </c>
      <c r="Q3376" s="8" t="s">
        <v>8317</v>
      </c>
      <c r="R3376" s="8" t="s">
        <v>8318</v>
      </c>
      <c r="S3376" s="12">
        <f t="shared" si="210"/>
        <v>42275.481666666667</v>
      </c>
      <c r="T3376" s="12">
        <f t="shared" si="211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2"/>
        <v>1</v>
      </c>
      <c r="P3377" s="6">
        <f t="shared" si="209"/>
        <v>176.47058823529412</v>
      </c>
      <c r="Q3377" s="8" t="s">
        <v>8317</v>
      </c>
      <c r="R3377" s="8" t="s">
        <v>8318</v>
      </c>
      <c r="S3377" s="12">
        <f t="shared" si="210"/>
        <v>41765.360798611109</v>
      </c>
      <c r="T3377" s="12">
        <f t="shared" si="211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2"/>
        <v>1.0001249999999999</v>
      </c>
      <c r="P3378" s="6">
        <f t="shared" si="209"/>
        <v>421.10526315789474</v>
      </c>
      <c r="Q3378" s="8" t="s">
        <v>8317</v>
      </c>
      <c r="R3378" s="8" t="s">
        <v>8318</v>
      </c>
      <c r="S3378" s="12">
        <f t="shared" si="210"/>
        <v>42059.451319444444</v>
      </c>
      <c r="T3378" s="12">
        <f t="shared" si="211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2"/>
        <v>1.0105</v>
      </c>
      <c r="P3379" s="6">
        <f t="shared" si="209"/>
        <v>104.98701298701299</v>
      </c>
      <c r="Q3379" s="8" t="s">
        <v>8317</v>
      </c>
      <c r="R3379" s="8" t="s">
        <v>8318</v>
      </c>
      <c r="S3379" s="12">
        <f t="shared" si="210"/>
        <v>42053.482627314821</v>
      </c>
      <c r="T3379" s="12">
        <f t="shared" si="211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2"/>
        <v>1.0763636363636364</v>
      </c>
      <c r="P3380" s="6">
        <f t="shared" si="209"/>
        <v>28.19047619047619</v>
      </c>
      <c r="Q3380" s="8" t="s">
        <v>8317</v>
      </c>
      <c r="R3380" s="8" t="s">
        <v>8318</v>
      </c>
      <c r="S3380" s="12">
        <f t="shared" si="210"/>
        <v>41858.105393518519</v>
      </c>
      <c r="T3380" s="12">
        <f t="shared" si="211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2"/>
        <v>1.0365</v>
      </c>
      <c r="P3381" s="6">
        <f t="shared" si="209"/>
        <v>54.55263157894737</v>
      </c>
      <c r="Q3381" s="8" t="s">
        <v>8317</v>
      </c>
      <c r="R3381" s="8" t="s">
        <v>8318</v>
      </c>
      <c r="S3381" s="12">
        <f t="shared" si="210"/>
        <v>42225.263888888891</v>
      </c>
      <c r="T3381" s="12">
        <f t="shared" si="211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2"/>
        <v>1.0443333333333333</v>
      </c>
      <c r="P3382" s="6">
        <f t="shared" si="209"/>
        <v>111.89285714285714</v>
      </c>
      <c r="Q3382" s="8" t="s">
        <v>8317</v>
      </c>
      <c r="R3382" s="8" t="s">
        <v>8318</v>
      </c>
      <c r="S3382" s="12">
        <f t="shared" si="210"/>
        <v>41937.70344907407</v>
      </c>
      <c r="T3382" s="12">
        <f t="shared" si="211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2"/>
        <v>1.0225</v>
      </c>
      <c r="P3383" s="6">
        <f t="shared" si="209"/>
        <v>85.208333333333329</v>
      </c>
      <c r="Q3383" s="8" t="s">
        <v>8317</v>
      </c>
      <c r="R3383" s="8" t="s">
        <v>8318</v>
      </c>
      <c r="S3383" s="12">
        <f t="shared" si="210"/>
        <v>42043.934988425928</v>
      </c>
      <c r="T3383" s="12">
        <f t="shared" si="211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2"/>
        <v>1.0074285714285713</v>
      </c>
      <c r="P3384" s="6">
        <f t="shared" si="209"/>
        <v>76.652173913043484</v>
      </c>
      <c r="Q3384" s="8" t="s">
        <v>8317</v>
      </c>
      <c r="R3384" s="8" t="s">
        <v>8318</v>
      </c>
      <c r="S3384" s="12">
        <f t="shared" si="210"/>
        <v>42559.181203703702</v>
      </c>
      <c r="T3384" s="12">
        <f t="shared" si="211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2"/>
        <v>1.1171428571428572</v>
      </c>
      <c r="P3385" s="6">
        <f t="shared" si="209"/>
        <v>65.166666666666671</v>
      </c>
      <c r="Q3385" s="8" t="s">
        <v>8317</v>
      </c>
      <c r="R3385" s="8" t="s">
        <v>8318</v>
      </c>
      <c r="S3385" s="12">
        <f t="shared" si="210"/>
        <v>42524.532638888893</v>
      </c>
      <c r="T3385" s="12">
        <f t="shared" si="211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2"/>
        <v>1.0001100000000001</v>
      </c>
      <c r="P3386" s="6">
        <f t="shared" si="209"/>
        <v>93.760312499999998</v>
      </c>
      <c r="Q3386" s="8" t="s">
        <v>8317</v>
      </c>
      <c r="R3386" s="8" t="s">
        <v>8318</v>
      </c>
      <c r="S3386" s="12">
        <f t="shared" si="210"/>
        <v>42291.837592592594</v>
      </c>
      <c r="T3386" s="12">
        <f t="shared" si="211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2"/>
        <v>1</v>
      </c>
      <c r="P3387" s="6">
        <f t="shared" si="209"/>
        <v>133.33333333333334</v>
      </c>
      <c r="Q3387" s="8" t="s">
        <v>8317</v>
      </c>
      <c r="R3387" s="8" t="s">
        <v>8318</v>
      </c>
      <c r="S3387" s="12">
        <f t="shared" si="210"/>
        <v>41953.6175</v>
      </c>
      <c r="T3387" s="12">
        <f t="shared" si="211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2"/>
        <v>1.05</v>
      </c>
      <c r="P3388" s="6">
        <f t="shared" si="209"/>
        <v>51.219512195121951</v>
      </c>
      <c r="Q3388" s="8" t="s">
        <v>8317</v>
      </c>
      <c r="R3388" s="8" t="s">
        <v>8318</v>
      </c>
      <c r="S3388" s="12">
        <f t="shared" si="210"/>
        <v>41946.394745370373</v>
      </c>
      <c r="T3388" s="12">
        <f t="shared" si="211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2"/>
        <v>1.1686666666666667</v>
      </c>
      <c r="P3389" s="6">
        <f t="shared" si="209"/>
        <v>100.17142857142858</v>
      </c>
      <c r="Q3389" s="8" t="s">
        <v>8317</v>
      </c>
      <c r="R3389" s="8" t="s">
        <v>8318</v>
      </c>
      <c r="S3389" s="12">
        <f t="shared" si="210"/>
        <v>41947.512592592589</v>
      </c>
      <c r="T3389" s="12">
        <f t="shared" si="211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2"/>
        <v>1.038</v>
      </c>
      <c r="P3390" s="6">
        <f t="shared" si="209"/>
        <v>34.6</v>
      </c>
      <c r="Q3390" s="8" t="s">
        <v>8317</v>
      </c>
      <c r="R3390" s="8" t="s">
        <v>8318</v>
      </c>
      <c r="S3390" s="12">
        <f t="shared" si="210"/>
        <v>42143.211122685185</v>
      </c>
      <c r="T3390" s="12">
        <f t="shared" si="211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2"/>
        <v>1.145</v>
      </c>
      <c r="P3391" s="6">
        <f t="shared" si="209"/>
        <v>184.67741935483872</v>
      </c>
      <c r="Q3391" s="8" t="s">
        <v>8317</v>
      </c>
      <c r="R3391" s="8" t="s">
        <v>8318</v>
      </c>
      <c r="S3391" s="12">
        <f t="shared" si="210"/>
        <v>42494.313449074078</v>
      </c>
      <c r="T3391" s="12">
        <f t="shared" si="211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2"/>
        <v>1.024</v>
      </c>
      <c r="P3392" s="6">
        <f t="shared" si="209"/>
        <v>69.818181818181813</v>
      </c>
      <c r="Q3392" s="8" t="s">
        <v>8317</v>
      </c>
      <c r="R3392" s="8" t="s">
        <v>8318</v>
      </c>
      <c r="S3392" s="12">
        <f t="shared" si="210"/>
        <v>41815.524826388886</v>
      </c>
      <c r="T3392" s="12">
        <f t="shared" si="211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2"/>
        <v>2.23</v>
      </c>
      <c r="P3393" s="6">
        <f t="shared" si="209"/>
        <v>61.944444444444443</v>
      </c>
      <c r="Q3393" s="8" t="s">
        <v>8317</v>
      </c>
      <c r="R3393" s="8" t="s">
        <v>8318</v>
      </c>
      <c r="S3393" s="12">
        <f t="shared" si="210"/>
        <v>41830.295694444445</v>
      </c>
      <c r="T3393" s="12">
        <f t="shared" si="211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2"/>
        <v>1</v>
      </c>
      <c r="P3394" s="6">
        <f t="shared" si="209"/>
        <v>41.666666666666664</v>
      </c>
      <c r="Q3394" s="8" t="s">
        <v>8317</v>
      </c>
      <c r="R3394" s="8" t="s">
        <v>8318</v>
      </c>
      <c r="S3394" s="12">
        <f t="shared" si="210"/>
        <v>42446.595543981486</v>
      </c>
      <c r="T3394" s="12">
        <f t="shared" si="211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ref="P3395:P3458" si="213">E3395/L3395</f>
        <v>36.06818181818182</v>
      </c>
      <c r="Q3395" s="8" t="s">
        <v>8317</v>
      </c>
      <c r="R3395" s="8" t="s">
        <v>8318</v>
      </c>
      <c r="S3395" s="12">
        <f t="shared" ref="S3395:S3458" si="214">(((J3395/60)/60)/24)+DATE(1970,1,1)+(-6/24)</f>
        <v>41923.671643518523</v>
      </c>
      <c r="T3395" s="12">
        <f t="shared" ref="T3395:T3458" si="215">(((I3395/60)/60)/24)+DATE(1970,1,1)+(-6/24)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8" t="s">
        <v>8317</v>
      </c>
      <c r="R3396" s="8" t="s">
        <v>8318</v>
      </c>
      <c r="S3396" s="12">
        <f t="shared" si="214"/>
        <v>41817.34542824074</v>
      </c>
      <c r="T3396" s="12">
        <f t="shared" si="215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8" t="s">
        <v>8317</v>
      </c>
      <c r="R3397" s="8" t="s">
        <v>8318</v>
      </c>
      <c r="S3397" s="12">
        <f t="shared" si="214"/>
        <v>42140.462314814817</v>
      </c>
      <c r="T3397" s="12">
        <f t="shared" si="215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8" t="s">
        <v>8317</v>
      </c>
      <c r="R3398" s="8" t="s">
        <v>8318</v>
      </c>
      <c r="S3398" s="12">
        <f t="shared" si="214"/>
        <v>41764.19663194444</v>
      </c>
      <c r="T3398" s="12">
        <f t="shared" si="215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8" t="s">
        <v>8317</v>
      </c>
      <c r="R3399" s="8" t="s">
        <v>8318</v>
      </c>
      <c r="S3399" s="12">
        <f t="shared" si="214"/>
        <v>42378.228344907402</v>
      </c>
      <c r="T3399" s="12">
        <f t="shared" si="215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8" t="s">
        <v>8317</v>
      </c>
      <c r="R3400" s="8" t="s">
        <v>8318</v>
      </c>
      <c r="S3400" s="12">
        <f t="shared" si="214"/>
        <v>41941.50203703704</v>
      </c>
      <c r="T3400" s="12">
        <f t="shared" si="215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8" t="s">
        <v>8317</v>
      </c>
      <c r="R3401" s="8" t="s">
        <v>8318</v>
      </c>
      <c r="S3401" s="12">
        <f t="shared" si="214"/>
        <v>42026.670428240745</v>
      </c>
      <c r="T3401" s="12">
        <f t="shared" si="215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8" t="s">
        <v>8317</v>
      </c>
      <c r="R3402" s="8" t="s">
        <v>8318</v>
      </c>
      <c r="S3402" s="12">
        <f t="shared" si="214"/>
        <v>41834.703865740739</v>
      </c>
      <c r="T3402" s="12">
        <f t="shared" si="215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8" t="s">
        <v>8317</v>
      </c>
      <c r="R3403" s="8" t="s">
        <v>8318</v>
      </c>
      <c r="S3403" s="12">
        <f t="shared" si="214"/>
        <v>42193.473912037036</v>
      </c>
      <c r="T3403" s="12">
        <f t="shared" si="215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8" t="s">
        <v>8317</v>
      </c>
      <c r="R3404" s="8" t="s">
        <v>8318</v>
      </c>
      <c r="S3404" s="12">
        <f t="shared" si="214"/>
        <v>42290.36855324074</v>
      </c>
      <c r="T3404" s="12">
        <f t="shared" si="215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8" t="s">
        <v>8317</v>
      </c>
      <c r="R3405" s="8" t="s">
        <v>8318</v>
      </c>
      <c r="S3405" s="12">
        <f t="shared" si="214"/>
        <v>42150.212083333332</v>
      </c>
      <c r="T3405" s="12">
        <f t="shared" si="215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8" t="s">
        <v>8317</v>
      </c>
      <c r="R3406" s="8" t="s">
        <v>8318</v>
      </c>
      <c r="S3406" s="12">
        <f t="shared" si="214"/>
        <v>42152.253495370373</v>
      </c>
      <c r="T3406" s="12">
        <f t="shared" si="215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8" t="s">
        <v>8317</v>
      </c>
      <c r="R3407" s="8" t="s">
        <v>8318</v>
      </c>
      <c r="S3407" s="12">
        <f t="shared" si="214"/>
        <v>42409.767199074078</v>
      </c>
      <c r="T3407" s="12">
        <f t="shared" si="215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8" t="s">
        <v>8317</v>
      </c>
      <c r="R3408" s="8" t="s">
        <v>8318</v>
      </c>
      <c r="S3408" s="12">
        <f t="shared" si="214"/>
        <v>41791.242777777778</v>
      </c>
      <c r="T3408" s="12">
        <f t="shared" si="215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8" t="s">
        <v>8317</v>
      </c>
      <c r="R3409" s="8" t="s">
        <v>8318</v>
      </c>
      <c r="S3409" s="12">
        <f t="shared" si="214"/>
        <v>41796.172326388885</v>
      </c>
      <c r="T3409" s="12">
        <f t="shared" si="215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8" t="s">
        <v>8317</v>
      </c>
      <c r="R3410" s="8" t="s">
        <v>8318</v>
      </c>
      <c r="S3410" s="12">
        <f t="shared" si="214"/>
        <v>41808.741944444446</v>
      </c>
      <c r="T3410" s="12">
        <f t="shared" si="215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8" t="s">
        <v>8317</v>
      </c>
      <c r="R3411" s="8" t="s">
        <v>8318</v>
      </c>
      <c r="S3411" s="12">
        <f t="shared" si="214"/>
        <v>42544.564328703709</v>
      </c>
      <c r="T3411" s="12">
        <f t="shared" si="215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8" t="s">
        <v>8317</v>
      </c>
      <c r="R3412" s="8" t="s">
        <v>8318</v>
      </c>
      <c r="S3412" s="12">
        <f t="shared" si="214"/>
        <v>42499.791550925926</v>
      </c>
      <c r="T3412" s="12">
        <f t="shared" si="215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8" t="s">
        <v>8317</v>
      </c>
      <c r="R3413" s="8" t="s">
        <v>8318</v>
      </c>
      <c r="S3413" s="12">
        <f t="shared" si="214"/>
        <v>42264.772824074069</v>
      </c>
      <c r="T3413" s="12">
        <f t="shared" si="215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8" t="s">
        <v>8317</v>
      </c>
      <c r="R3414" s="8" t="s">
        <v>8318</v>
      </c>
      <c r="S3414" s="12">
        <f t="shared" si="214"/>
        <v>41879.709050925929</v>
      </c>
      <c r="T3414" s="12">
        <f t="shared" si="215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8" t="s">
        <v>8317</v>
      </c>
      <c r="R3415" s="8" t="s">
        <v>8318</v>
      </c>
      <c r="S3415" s="12">
        <f t="shared" si="214"/>
        <v>42053.483078703706</v>
      </c>
      <c r="T3415" s="12">
        <f t="shared" si="215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8" t="s">
        <v>8317</v>
      </c>
      <c r="R3416" s="8" t="s">
        <v>8318</v>
      </c>
      <c r="S3416" s="12">
        <f t="shared" si="214"/>
        <v>42675.582465277781</v>
      </c>
      <c r="T3416" s="12">
        <f t="shared" si="215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8" t="s">
        <v>8317</v>
      </c>
      <c r="R3417" s="8" t="s">
        <v>8318</v>
      </c>
      <c r="S3417" s="12">
        <f t="shared" si="214"/>
        <v>42466.894166666665</v>
      </c>
      <c r="T3417" s="12">
        <f t="shared" si="215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8" t="s">
        <v>8317</v>
      </c>
      <c r="R3418" s="8" t="s">
        <v>8318</v>
      </c>
      <c r="S3418" s="12">
        <f t="shared" si="214"/>
        <v>42089.162557870368</v>
      </c>
      <c r="T3418" s="12">
        <f t="shared" si="215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8" t="s">
        <v>8317</v>
      </c>
      <c r="R3419" s="8" t="s">
        <v>8318</v>
      </c>
      <c r="S3419" s="12">
        <f t="shared" si="214"/>
        <v>41894.66375</v>
      </c>
      <c r="T3419" s="12">
        <f t="shared" si="215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8" t="s">
        <v>8317</v>
      </c>
      <c r="R3420" s="8" t="s">
        <v>8318</v>
      </c>
      <c r="S3420" s="12">
        <f t="shared" si="214"/>
        <v>41752.58457175926</v>
      </c>
      <c r="T3420" s="12">
        <f t="shared" si="215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8" t="s">
        <v>8317</v>
      </c>
      <c r="R3421" s="8" t="s">
        <v>8318</v>
      </c>
      <c r="S3421" s="12">
        <f t="shared" si="214"/>
        <v>42448.571585648147</v>
      </c>
      <c r="T3421" s="12">
        <f t="shared" si="215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8" t="s">
        <v>8317</v>
      </c>
      <c r="R3422" s="8" t="s">
        <v>8318</v>
      </c>
      <c r="S3422" s="12">
        <f t="shared" si="214"/>
        <v>42404.840300925927</v>
      </c>
      <c r="T3422" s="12">
        <f t="shared" si="215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8" t="s">
        <v>8317</v>
      </c>
      <c r="R3423" s="8" t="s">
        <v>8318</v>
      </c>
      <c r="S3423" s="12">
        <f t="shared" si="214"/>
        <v>42037.541238425925</v>
      </c>
      <c r="T3423" s="12">
        <f t="shared" si="215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8" t="s">
        <v>8317</v>
      </c>
      <c r="R3424" s="8" t="s">
        <v>8318</v>
      </c>
      <c r="S3424" s="12">
        <f t="shared" si="214"/>
        <v>42323.312222222223</v>
      </c>
      <c r="T3424" s="12">
        <f t="shared" si="215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8" t="s">
        <v>8317</v>
      </c>
      <c r="R3425" s="8" t="s">
        <v>8318</v>
      </c>
      <c r="S3425" s="12">
        <f t="shared" si="214"/>
        <v>42088.661354166667</v>
      </c>
      <c r="T3425" s="12">
        <f t="shared" si="215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8" t="s">
        <v>8317</v>
      </c>
      <c r="R3426" s="8" t="s">
        <v>8318</v>
      </c>
      <c r="S3426" s="12">
        <f t="shared" si="214"/>
        <v>42018.426898148144</v>
      </c>
      <c r="T3426" s="12">
        <f t="shared" si="215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8" t="s">
        <v>8317</v>
      </c>
      <c r="R3427" s="8" t="s">
        <v>8318</v>
      </c>
      <c r="S3427" s="12">
        <f t="shared" si="214"/>
        <v>41884.367314814815</v>
      </c>
      <c r="T3427" s="12">
        <f t="shared" si="215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ref="O3428:O3491" si="216">E3428/D3428</f>
        <v>1.0813333333333333</v>
      </c>
      <c r="P3428" s="6">
        <f t="shared" si="213"/>
        <v>46.609195402298852</v>
      </c>
      <c r="Q3428" s="8" t="s">
        <v>8317</v>
      </c>
      <c r="R3428" s="8" t="s">
        <v>8318</v>
      </c>
      <c r="S3428" s="12">
        <f t="shared" si="214"/>
        <v>41883.806747685187</v>
      </c>
      <c r="T3428" s="12">
        <f t="shared" si="215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6"/>
        <v>1</v>
      </c>
      <c r="P3429" s="6">
        <f t="shared" si="213"/>
        <v>51.724137931034484</v>
      </c>
      <c r="Q3429" s="8" t="s">
        <v>8317</v>
      </c>
      <c r="R3429" s="8" t="s">
        <v>8318</v>
      </c>
      <c r="S3429" s="12">
        <f t="shared" si="214"/>
        <v>41792.395277777774</v>
      </c>
      <c r="T3429" s="12">
        <f t="shared" si="215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6"/>
        <v>1.0275000000000001</v>
      </c>
      <c r="P3430" s="6">
        <f t="shared" si="213"/>
        <v>40.294117647058826</v>
      </c>
      <c r="Q3430" s="8" t="s">
        <v>8317</v>
      </c>
      <c r="R3430" s="8" t="s">
        <v>8318</v>
      </c>
      <c r="S3430" s="12">
        <f t="shared" si="214"/>
        <v>42038.470451388886</v>
      </c>
      <c r="T3430" s="12">
        <f t="shared" si="215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6"/>
        <v>1.3</v>
      </c>
      <c r="P3431" s="6">
        <f t="shared" si="213"/>
        <v>16.25</v>
      </c>
      <c r="Q3431" s="8" t="s">
        <v>8317</v>
      </c>
      <c r="R3431" s="8" t="s">
        <v>8318</v>
      </c>
      <c r="S3431" s="12">
        <f t="shared" si="214"/>
        <v>42661.771539351852</v>
      </c>
      <c r="T3431" s="12">
        <f t="shared" si="215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6"/>
        <v>1.0854949999999999</v>
      </c>
      <c r="P3432" s="6">
        <f t="shared" si="213"/>
        <v>30.152638888888887</v>
      </c>
      <c r="Q3432" s="8" t="s">
        <v>8317</v>
      </c>
      <c r="R3432" s="8" t="s">
        <v>8318</v>
      </c>
      <c r="S3432" s="12">
        <f t="shared" si="214"/>
        <v>41820.695613425924</v>
      </c>
      <c r="T3432" s="12">
        <f t="shared" si="215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6"/>
        <v>1</v>
      </c>
      <c r="P3433" s="6">
        <f t="shared" si="213"/>
        <v>95.238095238095241</v>
      </c>
      <c r="Q3433" s="8" t="s">
        <v>8317</v>
      </c>
      <c r="R3433" s="8" t="s">
        <v>8318</v>
      </c>
      <c r="S3433" s="12">
        <f t="shared" si="214"/>
        <v>41839.480937500004</v>
      </c>
      <c r="T3433" s="12">
        <f t="shared" si="215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6"/>
        <v>1.0965</v>
      </c>
      <c r="P3434" s="6">
        <f t="shared" si="213"/>
        <v>52.214285714285715</v>
      </c>
      <c r="Q3434" s="8" t="s">
        <v>8317</v>
      </c>
      <c r="R3434" s="8" t="s">
        <v>8318</v>
      </c>
      <c r="S3434" s="12">
        <f t="shared" si="214"/>
        <v>42380.331180555557</v>
      </c>
      <c r="T3434" s="12">
        <f t="shared" si="215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6"/>
        <v>1.0026315789473683</v>
      </c>
      <c r="P3435" s="6">
        <f t="shared" si="213"/>
        <v>134.1549295774648</v>
      </c>
      <c r="Q3435" s="8" t="s">
        <v>8317</v>
      </c>
      <c r="R3435" s="8" t="s">
        <v>8318</v>
      </c>
      <c r="S3435" s="12">
        <f t="shared" si="214"/>
        <v>41775.813136574077</v>
      </c>
      <c r="T3435" s="12">
        <f t="shared" si="215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6"/>
        <v>1.0555000000000001</v>
      </c>
      <c r="P3436" s="6">
        <f t="shared" si="213"/>
        <v>62.827380952380949</v>
      </c>
      <c r="Q3436" s="8" t="s">
        <v>8317</v>
      </c>
      <c r="R3436" s="8" t="s">
        <v>8318</v>
      </c>
      <c r="S3436" s="12">
        <f t="shared" si="214"/>
        <v>41800.130428240744</v>
      </c>
      <c r="T3436" s="12">
        <f t="shared" si="215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6"/>
        <v>1.1200000000000001</v>
      </c>
      <c r="P3437" s="6">
        <f t="shared" si="213"/>
        <v>58.94736842105263</v>
      </c>
      <c r="Q3437" s="8" t="s">
        <v>8317</v>
      </c>
      <c r="R3437" s="8" t="s">
        <v>8318</v>
      </c>
      <c r="S3437" s="12">
        <f t="shared" si="214"/>
        <v>42572.36681712963</v>
      </c>
      <c r="T3437" s="12">
        <f t="shared" si="215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6"/>
        <v>1.0589999999999999</v>
      </c>
      <c r="P3438" s="6">
        <f t="shared" si="213"/>
        <v>143.1081081081081</v>
      </c>
      <c r="Q3438" s="8" t="s">
        <v>8317</v>
      </c>
      <c r="R3438" s="8" t="s">
        <v>8318</v>
      </c>
      <c r="S3438" s="12">
        <f t="shared" si="214"/>
        <v>41851.291585648149</v>
      </c>
      <c r="T3438" s="12">
        <f t="shared" si="215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6"/>
        <v>1.01</v>
      </c>
      <c r="P3439" s="6">
        <f t="shared" si="213"/>
        <v>84.166666666666671</v>
      </c>
      <c r="Q3439" s="8" t="s">
        <v>8317</v>
      </c>
      <c r="R3439" s="8" t="s">
        <v>8318</v>
      </c>
      <c r="S3439" s="12">
        <f t="shared" si="214"/>
        <v>42205.460879629631</v>
      </c>
      <c r="T3439" s="12">
        <f t="shared" si="215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6"/>
        <v>1.042</v>
      </c>
      <c r="P3440" s="6">
        <f t="shared" si="213"/>
        <v>186.07142857142858</v>
      </c>
      <c r="Q3440" s="8" t="s">
        <v>8317</v>
      </c>
      <c r="R3440" s="8" t="s">
        <v>8318</v>
      </c>
      <c r="S3440" s="12">
        <f t="shared" si="214"/>
        <v>42100.677858796291</v>
      </c>
      <c r="T3440" s="12">
        <f t="shared" si="215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6"/>
        <v>1.3467833333333334</v>
      </c>
      <c r="P3441" s="6">
        <f t="shared" si="213"/>
        <v>89.785555555555561</v>
      </c>
      <c r="Q3441" s="8" t="s">
        <v>8317</v>
      </c>
      <c r="R3441" s="8" t="s">
        <v>8318</v>
      </c>
      <c r="S3441" s="12">
        <f t="shared" si="214"/>
        <v>42374.661226851851</v>
      </c>
      <c r="T3441" s="12">
        <f t="shared" si="215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6"/>
        <v>1.052184</v>
      </c>
      <c r="P3442" s="6">
        <f t="shared" si="213"/>
        <v>64.157560975609755</v>
      </c>
      <c r="Q3442" s="8" t="s">
        <v>8317</v>
      </c>
      <c r="R3442" s="8" t="s">
        <v>8318</v>
      </c>
      <c r="S3442" s="12">
        <f t="shared" si="214"/>
        <v>41808.87300925926</v>
      </c>
      <c r="T3442" s="12">
        <f t="shared" si="215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6"/>
        <v>1.026</v>
      </c>
      <c r="P3443" s="6">
        <f t="shared" si="213"/>
        <v>59.651162790697676</v>
      </c>
      <c r="Q3443" s="8" t="s">
        <v>8317</v>
      </c>
      <c r="R3443" s="8" t="s">
        <v>8318</v>
      </c>
      <c r="S3443" s="12">
        <f t="shared" si="214"/>
        <v>42294.179641203707</v>
      </c>
      <c r="T3443" s="12">
        <f t="shared" si="215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6"/>
        <v>1</v>
      </c>
      <c r="P3444" s="6">
        <f t="shared" si="213"/>
        <v>31.25</v>
      </c>
      <c r="Q3444" s="8" t="s">
        <v>8317</v>
      </c>
      <c r="R3444" s="8" t="s">
        <v>8318</v>
      </c>
      <c r="S3444" s="12">
        <f t="shared" si="214"/>
        <v>42124.591111111105</v>
      </c>
      <c r="T3444" s="12">
        <f t="shared" si="215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6"/>
        <v>1.855</v>
      </c>
      <c r="P3445" s="6">
        <f t="shared" si="213"/>
        <v>41.222222222222221</v>
      </c>
      <c r="Q3445" s="8" t="s">
        <v>8317</v>
      </c>
      <c r="R3445" s="8" t="s">
        <v>8318</v>
      </c>
      <c r="S3445" s="12">
        <f t="shared" si="214"/>
        <v>41861.274837962963</v>
      </c>
      <c r="T3445" s="12">
        <f t="shared" si="215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6"/>
        <v>2.89</v>
      </c>
      <c r="P3446" s="6">
        <f t="shared" si="213"/>
        <v>43.35</v>
      </c>
      <c r="Q3446" s="8" t="s">
        <v>8317</v>
      </c>
      <c r="R3446" s="8" t="s">
        <v>8318</v>
      </c>
      <c r="S3446" s="12">
        <f t="shared" si="214"/>
        <v>42521.041504629626</v>
      </c>
      <c r="T3446" s="12">
        <f t="shared" si="215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6"/>
        <v>1</v>
      </c>
      <c r="P3447" s="6">
        <f t="shared" si="213"/>
        <v>64.516129032258064</v>
      </c>
      <c r="Q3447" s="8" t="s">
        <v>8317</v>
      </c>
      <c r="R3447" s="8" t="s">
        <v>8318</v>
      </c>
      <c r="S3447" s="12">
        <f t="shared" si="214"/>
        <v>42272.280509259261</v>
      </c>
      <c r="T3447" s="12">
        <f t="shared" si="215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6"/>
        <v>1.0820000000000001</v>
      </c>
      <c r="P3448" s="6">
        <f t="shared" si="213"/>
        <v>43.28</v>
      </c>
      <c r="Q3448" s="8" t="s">
        <v>8317</v>
      </c>
      <c r="R3448" s="8" t="s">
        <v>8318</v>
      </c>
      <c r="S3448" s="12">
        <f t="shared" si="214"/>
        <v>42016.582465277781</v>
      </c>
      <c r="T3448" s="12">
        <f t="shared" si="215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6"/>
        <v>1.0780000000000001</v>
      </c>
      <c r="P3449" s="6">
        <f t="shared" si="213"/>
        <v>77</v>
      </c>
      <c r="Q3449" s="8" t="s">
        <v>8317</v>
      </c>
      <c r="R3449" s="8" t="s">
        <v>8318</v>
      </c>
      <c r="S3449" s="12">
        <f t="shared" si="214"/>
        <v>42402.639027777783</v>
      </c>
      <c r="T3449" s="12">
        <f t="shared" si="215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6"/>
        <v>1.0976190476190477</v>
      </c>
      <c r="P3450" s="6">
        <f t="shared" si="213"/>
        <v>51.222222222222221</v>
      </c>
      <c r="Q3450" s="8" t="s">
        <v>8317</v>
      </c>
      <c r="R3450" s="8" t="s">
        <v>8318</v>
      </c>
      <c r="S3450" s="12">
        <f t="shared" si="214"/>
        <v>41959.869085648148</v>
      </c>
      <c r="T3450" s="12">
        <f t="shared" si="215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6"/>
        <v>1.70625</v>
      </c>
      <c r="P3451" s="6">
        <f t="shared" si="213"/>
        <v>68.25</v>
      </c>
      <c r="Q3451" s="8" t="s">
        <v>8317</v>
      </c>
      <c r="R3451" s="8" t="s">
        <v>8318</v>
      </c>
      <c r="S3451" s="12">
        <f t="shared" si="214"/>
        <v>42531.802523148144</v>
      </c>
      <c r="T3451" s="12">
        <f t="shared" si="215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6"/>
        <v>1.52</v>
      </c>
      <c r="P3452" s="6">
        <f t="shared" si="213"/>
        <v>19.487179487179485</v>
      </c>
      <c r="Q3452" s="8" t="s">
        <v>8317</v>
      </c>
      <c r="R3452" s="8" t="s">
        <v>8318</v>
      </c>
      <c r="S3452" s="12">
        <f t="shared" si="214"/>
        <v>42036.454525462963</v>
      </c>
      <c r="T3452" s="12">
        <f t="shared" si="215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6"/>
        <v>1.0123076923076924</v>
      </c>
      <c r="P3453" s="6">
        <f t="shared" si="213"/>
        <v>41.125</v>
      </c>
      <c r="Q3453" s="8" t="s">
        <v>8317</v>
      </c>
      <c r="R3453" s="8" t="s">
        <v>8318</v>
      </c>
      <c r="S3453" s="12">
        <f t="shared" si="214"/>
        <v>42088.473692129628</v>
      </c>
      <c r="T3453" s="12">
        <f t="shared" si="215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6"/>
        <v>1.532</v>
      </c>
      <c r="P3454" s="6">
        <f t="shared" si="213"/>
        <v>41.405405405405403</v>
      </c>
      <c r="Q3454" s="8" t="s">
        <v>8317</v>
      </c>
      <c r="R3454" s="8" t="s">
        <v>8318</v>
      </c>
      <c r="S3454" s="12">
        <f t="shared" si="214"/>
        <v>41820.389189814814</v>
      </c>
      <c r="T3454" s="12">
        <f t="shared" si="215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6"/>
        <v>1.2833333333333334</v>
      </c>
      <c r="P3455" s="6">
        <f t="shared" si="213"/>
        <v>27.5</v>
      </c>
      <c r="Q3455" s="8" t="s">
        <v>8317</v>
      </c>
      <c r="R3455" s="8" t="s">
        <v>8318</v>
      </c>
      <c r="S3455" s="12">
        <f t="shared" si="214"/>
        <v>42535.72865740741</v>
      </c>
      <c r="T3455" s="12">
        <f t="shared" si="215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6"/>
        <v>1.0071428571428571</v>
      </c>
      <c r="P3456" s="6">
        <f t="shared" si="213"/>
        <v>33.571428571428569</v>
      </c>
      <c r="Q3456" s="8" t="s">
        <v>8317</v>
      </c>
      <c r="R3456" s="8" t="s">
        <v>8318</v>
      </c>
      <c r="S3456" s="12">
        <f t="shared" si="214"/>
        <v>41821.448599537034</v>
      </c>
      <c r="T3456" s="12">
        <f t="shared" si="215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6"/>
        <v>1.0065</v>
      </c>
      <c r="P3457" s="6">
        <f t="shared" si="213"/>
        <v>145.86956521739131</v>
      </c>
      <c r="Q3457" s="8" t="s">
        <v>8317</v>
      </c>
      <c r="R3457" s="8" t="s">
        <v>8318</v>
      </c>
      <c r="S3457" s="12">
        <f t="shared" si="214"/>
        <v>42626.5003125</v>
      </c>
      <c r="T3457" s="12">
        <f t="shared" si="215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6"/>
        <v>1.913</v>
      </c>
      <c r="P3458" s="6">
        <f t="shared" si="213"/>
        <v>358.6875</v>
      </c>
      <c r="Q3458" s="8" t="s">
        <v>8317</v>
      </c>
      <c r="R3458" s="8" t="s">
        <v>8318</v>
      </c>
      <c r="S3458" s="12">
        <f t="shared" si="214"/>
        <v>41820.955636574072</v>
      </c>
      <c r="T3458" s="12">
        <f t="shared" si="215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ref="P3459:P3522" si="217">E3459/L3459</f>
        <v>50.981818181818184</v>
      </c>
      <c r="Q3459" s="8" t="s">
        <v>8317</v>
      </c>
      <c r="R3459" s="8" t="s">
        <v>8318</v>
      </c>
      <c r="S3459" s="12">
        <f t="shared" ref="S3459:S3522" si="218">(((J3459/60)/60)/24)+DATE(1970,1,1)+(-6/24)</f>
        <v>42016.456678240742</v>
      </c>
      <c r="T3459" s="12">
        <f t="shared" ref="T3459:T3522" si="219">(((I3459/60)/60)/24)+DATE(1970,1,1)+(-6/24)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8" t="s">
        <v>8317</v>
      </c>
      <c r="R3460" s="8" t="s">
        <v>8318</v>
      </c>
      <c r="S3460" s="12">
        <f t="shared" si="218"/>
        <v>42010.952581018515</v>
      </c>
      <c r="T3460" s="12">
        <f t="shared" si="21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8" t="s">
        <v>8317</v>
      </c>
      <c r="R3461" s="8" t="s">
        <v>8318</v>
      </c>
      <c r="S3461" s="12">
        <f t="shared" si="218"/>
        <v>42480.229861111111</v>
      </c>
      <c r="T3461" s="12">
        <f t="shared" si="21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8" t="s">
        <v>8317</v>
      </c>
      <c r="R3462" s="8" t="s">
        <v>8318</v>
      </c>
      <c r="S3462" s="12">
        <f t="shared" si="218"/>
        <v>41852.277222222219</v>
      </c>
      <c r="T3462" s="12">
        <f t="shared" si="219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8" t="s">
        <v>8317</v>
      </c>
      <c r="R3463" s="8" t="s">
        <v>8318</v>
      </c>
      <c r="S3463" s="12">
        <f t="shared" si="218"/>
        <v>42643.382858796293</v>
      </c>
      <c r="T3463" s="12">
        <f t="shared" si="21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8" t="s">
        <v>8317</v>
      </c>
      <c r="R3464" s="8" t="s">
        <v>8318</v>
      </c>
      <c r="S3464" s="12">
        <f t="shared" si="218"/>
        <v>42179.648472222223</v>
      </c>
      <c r="T3464" s="12">
        <f t="shared" si="21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8" t="s">
        <v>8317</v>
      </c>
      <c r="R3465" s="8" t="s">
        <v>8318</v>
      </c>
      <c r="S3465" s="12">
        <f t="shared" si="218"/>
        <v>42612.668807870374</v>
      </c>
      <c r="T3465" s="12">
        <f t="shared" si="21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8" t="s">
        <v>8317</v>
      </c>
      <c r="R3466" s="8" t="s">
        <v>8318</v>
      </c>
      <c r="S3466" s="12">
        <f t="shared" si="218"/>
        <v>42574.880057870367</v>
      </c>
      <c r="T3466" s="12">
        <f t="shared" si="21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8" t="s">
        <v>8317</v>
      </c>
      <c r="R3467" s="8" t="s">
        <v>8318</v>
      </c>
      <c r="S3467" s="12">
        <f t="shared" si="218"/>
        <v>42200.375833333332</v>
      </c>
      <c r="T3467" s="12">
        <f t="shared" si="21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8" t="s">
        <v>8317</v>
      </c>
      <c r="R3468" s="8" t="s">
        <v>8318</v>
      </c>
      <c r="S3468" s="12">
        <f t="shared" si="218"/>
        <v>42419.769097222219</v>
      </c>
      <c r="T3468" s="12">
        <f t="shared" si="21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8" t="s">
        <v>8317</v>
      </c>
      <c r="R3469" s="8" t="s">
        <v>8318</v>
      </c>
      <c r="S3469" s="12">
        <f t="shared" si="218"/>
        <v>42053.421666666662</v>
      </c>
      <c r="T3469" s="12">
        <f t="shared" si="21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8" t="s">
        <v>8317</v>
      </c>
      <c r="R3470" s="8" t="s">
        <v>8318</v>
      </c>
      <c r="S3470" s="12">
        <f t="shared" si="218"/>
        <v>42605.515381944439</v>
      </c>
      <c r="T3470" s="12">
        <f t="shared" si="21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8" t="s">
        <v>8317</v>
      </c>
      <c r="R3471" s="8" t="s">
        <v>8318</v>
      </c>
      <c r="S3471" s="12">
        <f t="shared" si="218"/>
        <v>42458.391724537039</v>
      </c>
      <c r="T3471" s="12">
        <f t="shared" si="21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8" t="s">
        <v>8317</v>
      </c>
      <c r="R3472" s="8" t="s">
        <v>8318</v>
      </c>
      <c r="S3472" s="12">
        <f t="shared" si="218"/>
        <v>42528.772013888884</v>
      </c>
      <c r="T3472" s="12">
        <f t="shared" si="21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8" t="s">
        <v>8317</v>
      </c>
      <c r="R3473" s="8" t="s">
        <v>8318</v>
      </c>
      <c r="S3473" s="12">
        <f t="shared" si="218"/>
        <v>41841.570486111108</v>
      </c>
      <c r="T3473" s="12">
        <f t="shared" si="21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8" t="s">
        <v>8317</v>
      </c>
      <c r="R3474" s="8" t="s">
        <v>8318</v>
      </c>
      <c r="S3474" s="12">
        <f t="shared" si="218"/>
        <v>41927.920497685183</v>
      </c>
      <c r="T3474" s="12">
        <f t="shared" si="21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8" t="s">
        <v>8317</v>
      </c>
      <c r="R3475" s="8" t="s">
        <v>8318</v>
      </c>
      <c r="S3475" s="12">
        <f t="shared" si="218"/>
        <v>42062.584444444445</v>
      </c>
      <c r="T3475" s="12">
        <f t="shared" si="21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8" t="s">
        <v>8317</v>
      </c>
      <c r="R3476" s="8" t="s">
        <v>8318</v>
      </c>
      <c r="S3476" s="12">
        <f t="shared" si="218"/>
        <v>42541.251516203702</v>
      </c>
      <c r="T3476" s="12">
        <f t="shared" si="21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8" t="s">
        <v>8317</v>
      </c>
      <c r="R3477" s="8" t="s">
        <v>8318</v>
      </c>
      <c r="S3477" s="12">
        <f t="shared" si="218"/>
        <v>41918.630833333329</v>
      </c>
      <c r="T3477" s="12">
        <f t="shared" si="21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8" t="s">
        <v>8317</v>
      </c>
      <c r="R3478" s="8" t="s">
        <v>8318</v>
      </c>
      <c r="S3478" s="12">
        <f t="shared" si="218"/>
        <v>41921.029976851853</v>
      </c>
      <c r="T3478" s="12">
        <f t="shared" si="21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8" t="s">
        <v>8317</v>
      </c>
      <c r="R3479" s="8" t="s">
        <v>8318</v>
      </c>
      <c r="S3479" s="12">
        <f t="shared" si="218"/>
        <v>42128.486608796295</v>
      </c>
      <c r="T3479" s="12">
        <f t="shared" si="21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8" t="s">
        <v>8317</v>
      </c>
      <c r="R3480" s="8" t="s">
        <v>8318</v>
      </c>
      <c r="S3480" s="12">
        <f t="shared" si="218"/>
        <v>42053.666921296302</v>
      </c>
      <c r="T3480" s="12">
        <f t="shared" si="21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8" t="s">
        <v>8317</v>
      </c>
      <c r="R3481" s="8" t="s">
        <v>8318</v>
      </c>
      <c r="S3481" s="12">
        <f t="shared" si="218"/>
        <v>41781.605092592588</v>
      </c>
      <c r="T3481" s="12">
        <f t="shared" si="219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8" t="s">
        <v>8317</v>
      </c>
      <c r="R3482" s="8" t="s">
        <v>8318</v>
      </c>
      <c r="S3482" s="12">
        <f t="shared" si="218"/>
        <v>42171.067442129628</v>
      </c>
      <c r="T3482" s="12">
        <f t="shared" si="21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8" t="s">
        <v>8317</v>
      </c>
      <c r="R3483" s="8" t="s">
        <v>8318</v>
      </c>
      <c r="S3483" s="12">
        <f t="shared" si="218"/>
        <v>41988.99754629629</v>
      </c>
      <c r="T3483" s="12">
        <f t="shared" si="219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8" t="s">
        <v>8317</v>
      </c>
      <c r="R3484" s="8" t="s">
        <v>8318</v>
      </c>
      <c r="S3484" s="12">
        <f t="shared" si="218"/>
        <v>41796.521597222221</v>
      </c>
      <c r="T3484" s="12">
        <f t="shared" si="21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8" t="s">
        <v>8317</v>
      </c>
      <c r="R3485" s="8" t="s">
        <v>8318</v>
      </c>
      <c r="S3485" s="12">
        <f t="shared" si="218"/>
        <v>41793.418761574074</v>
      </c>
      <c r="T3485" s="12">
        <f t="shared" si="21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8" t="s">
        <v>8317</v>
      </c>
      <c r="R3486" s="8" t="s">
        <v>8318</v>
      </c>
      <c r="S3486" s="12">
        <f t="shared" si="218"/>
        <v>42506.510405092587</v>
      </c>
      <c r="T3486" s="12">
        <f t="shared" si="21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8" t="s">
        <v>8317</v>
      </c>
      <c r="R3487" s="8" t="s">
        <v>8318</v>
      </c>
      <c r="S3487" s="12">
        <f t="shared" si="218"/>
        <v>42372.443055555559</v>
      </c>
      <c r="T3487" s="12">
        <f t="shared" si="21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8" t="s">
        <v>8317</v>
      </c>
      <c r="R3488" s="8" t="s">
        <v>8318</v>
      </c>
      <c r="S3488" s="12">
        <f t="shared" si="218"/>
        <v>42126.62501157407</v>
      </c>
      <c r="T3488" s="12">
        <f t="shared" si="21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8" t="s">
        <v>8317</v>
      </c>
      <c r="R3489" s="8" t="s">
        <v>8318</v>
      </c>
      <c r="S3489" s="12">
        <f t="shared" si="218"/>
        <v>42149.690416666665</v>
      </c>
      <c r="T3489" s="12">
        <f t="shared" si="21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8" t="s">
        <v>8317</v>
      </c>
      <c r="R3490" s="8" t="s">
        <v>8318</v>
      </c>
      <c r="S3490" s="12">
        <f t="shared" si="218"/>
        <v>42087.518055555556</v>
      </c>
      <c r="T3490" s="12">
        <f t="shared" si="21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8" t="s">
        <v>8317</v>
      </c>
      <c r="R3491" s="8" t="s">
        <v>8318</v>
      </c>
      <c r="S3491" s="12">
        <f t="shared" si="218"/>
        <v>41753.385775462964</v>
      </c>
      <c r="T3491" s="12">
        <f t="shared" si="21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ref="O3492:O3555" si="220">E3492/D3492</f>
        <v>1.2749999999999999</v>
      </c>
      <c r="P3492" s="6">
        <f t="shared" si="217"/>
        <v>47.222222222222221</v>
      </c>
      <c r="Q3492" s="8" t="s">
        <v>8317</v>
      </c>
      <c r="R3492" s="8" t="s">
        <v>8318</v>
      </c>
      <c r="S3492" s="12">
        <f t="shared" si="218"/>
        <v>42443.552361111113</v>
      </c>
      <c r="T3492" s="12">
        <f t="shared" si="21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20"/>
        <v>1.5820000000000001</v>
      </c>
      <c r="P3493" s="6">
        <f t="shared" si="217"/>
        <v>79.099999999999994</v>
      </c>
      <c r="Q3493" s="8" t="s">
        <v>8317</v>
      </c>
      <c r="R3493" s="8" t="s">
        <v>8318</v>
      </c>
      <c r="S3493" s="12">
        <f t="shared" si="218"/>
        <v>42120.999814814815</v>
      </c>
      <c r="T3493" s="12">
        <f t="shared" si="21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20"/>
        <v>1.0526894736842105</v>
      </c>
      <c r="P3494" s="6">
        <f t="shared" si="217"/>
        <v>114.29199999999999</v>
      </c>
      <c r="Q3494" s="8" t="s">
        <v>8317</v>
      </c>
      <c r="R3494" s="8" t="s">
        <v>8318</v>
      </c>
      <c r="S3494" s="12">
        <f t="shared" si="218"/>
        <v>42267.759224537032</v>
      </c>
      <c r="T3494" s="12">
        <f t="shared" si="21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20"/>
        <v>1</v>
      </c>
      <c r="P3495" s="6">
        <f t="shared" si="217"/>
        <v>51.724137931034484</v>
      </c>
      <c r="Q3495" s="8" t="s">
        <v>8317</v>
      </c>
      <c r="R3495" s="8" t="s">
        <v>8318</v>
      </c>
      <c r="S3495" s="12">
        <f t="shared" si="218"/>
        <v>41848.616157407407</v>
      </c>
      <c r="T3495" s="12">
        <f t="shared" si="21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20"/>
        <v>1</v>
      </c>
      <c r="P3496" s="6">
        <f t="shared" si="217"/>
        <v>30.76923076923077</v>
      </c>
      <c r="Q3496" s="8" t="s">
        <v>8317</v>
      </c>
      <c r="R3496" s="8" t="s">
        <v>8318</v>
      </c>
      <c r="S3496" s="12">
        <f t="shared" si="218"/>
        <v>42688.964988425927</v>
      </c>
      <c r="T3496" s="12">
        <f t="shared" si="21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20"/>
        <v>1.0686</v>
      </c>
      <c r="P3497" s="6">
        <f t="shared" si="217"/>
        <v>74.208333333333329</v>
      </c>
      <c r="Q3497" s="8" t="s">
        <v>8317</v>
      </c>
      <c r="R3497" s="8" t="s">
        <v>8318</v>
      </c>
      <c r="S3497" s="12">
        <f t="shared" si="218"/>
        <v>41915.512835648151</v>
      </c>
      <c r="T3497" s="12">
        <f t="shared" si="21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20"/>
        <v>1.244</v>
      </c>
      <c r="P3498" s="6">
        <f t="shared" si="217"/>
        <v>47.846153846153847</v>
      </c>
      <c r="Q3498" s="8" t="s">
        <v>8317</v>
      </c>
      <c r="R3498" s="8" t="s">
        <v>8318</v>
      </c>
      <c r="S3498" s="12">
        <f t="shared" si="218"/>
        <v>42584.596828703703</v>
      </c>
      <c r="T3498" s="12">
        <f t="shared" si="21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20"/>
        <v>1.0870406189555126</v>
      </c>
      <c r="P3499" s="6">
        <f t="shared" si="217"/>
        <v>34.408163265306122</v>
      </c>
      <c r="Q3499" s="8" t="s">
        <v>8317</v>
      </c>
      <c r="R3499" s="8" t="s">
        <v>8318</v>
      </c>
      <c r="S3499" s="12">
        <f t="shared" si="218"/>
        <v>42511.491944444439</v>
      </c>
      <c r="T3499" s="12">
        <f t="shared" si="21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20"/>
        <v>1.0242424242424242</v>
      </c>
      <c r="P3500" s="6">
        <f t="shared" si="217"/>
        <v>40.238095238095241</v>
      </c>
      <c r="Q3500" s="8" t="s">
        <v>8317</v>
      </c>
      <c r="R3500" s="8" t="s">
        <v>8318</v>
      </c>
      <c r="S3500" s="12">
        <f t="shared" si="218"/>
        <v>42458.90861111111</v>
      </c>
      <c r="T3500" s="12">
        <f t="shared" si="21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20"/>
        <v>1.0549999999999999</v>
      </c>
      <c r="P3501" s="6">
        <f t="shared" si="217"/>
        <v>60.285714285714285</v>
      </c>
      <c r="Q3501" s="8" t="s">
        <v>8317</v>
      </c>
      <c r="R3501" s="8" t="s">
        <v>8318</v>
      </c>
      <c r="S3501" s="12">
        <f t="shared" si="218"/>
        <v>42131.786168981482</v>
      </c>
      <c r="T3501" s="12">
        <f t="shared" si="21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20"/>
        <v>1.0629999999999999</v>
      </c>
      <c r="P3502" s="6">
        <f t="shared" si="217"/>
        <v>25.30952380952381</v>
      </c>
      <c r="Q3502" s="8" t="s">
        <v>8317</v>
      </c>
      <c r="R3502" s="8" t="s">
        <v>8318</v>
      </c>
      <c r="S3502" s="12">
        <f t="shared" si="218"/>
        <v>42419.66942129629</v>
      </c>
      <c r="T3502" s="12">
        <f t="shared" si="21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20"/>
        <v>1.0066666666666666</v>
      </c>
      <c r="P3503" s="6">
        <f t="shared" si="217"/>
        <v>35.952380952380949</v>
      </c>
      <c r="Q3503" s="8" t="s">
        <v>8317</v>
      </c>
      <c r="R3503" s="8" t="s">
        <v>8318</v>
      </c>
      <c r="S3503" s="12">
        <f t="shared" si="218"/>
        <v>42233.513831018514</v>
      </c>
      <c r="T3503" s="12">
        <f t="shared" si="21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20"/>
        <v>1.054</v>
      </c>
      <c r="P3504" s="6">
        <f t="shared" si="217"/>
        <v>136</v>
      </c>
      <c r="Q3504" s="8" t="s">
        <v>8317</v>
      </c>
      <c r="R3504" s="8" t="s">
        <v>8318</v>
      </c>
      <c r="S3504" s="12">
        <f t="shared" si="218"/>
        <v>42430.589398148149</v>
      </c>
      <c r="T3504" s="12">
        <f t="shared" si="21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20"/>
        <v>1.0755999999999999</v>
      </c>
      <c r="P3505" s="6">
        <f t="shared" si="217"/>
        <v>70.763157894736835</v>
      </c>
      <c r="Q3505" s="8" t="s">
        <v>8317</v>
      </c>
      <c r="R3505" s="8" t="s">
        <v>8318</v>
      </c>
      <c r="S3505" s="12">
        <f t="shared" si="218"/>
        <v>42545.228333333333</v>
      </c>
      <c r="T3505" s="12">
        <f t="shared" si="21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20"/>
        <v>1</v>
      </c>
      <c r="P3506" s="6">
        <f t="shared" si="217"/>
        <v>125</v>
      </c>
      <c r="Q3506" s="8" t="s">
        <v>8317</v>
      </c>
      <c r="R3506" s="8" t="s">
        <v>8318</v>
      </c>
      <c r="S3506" s="12">
        <f t="shared" si="218"/>
        <v>42297.498738425929</v>
      </c>
      <c r="T3506" s="12">
        <f t="shared" si="21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20"/>
        <v>1.0376000000000001</v>
      </c>
      <c r="P3507" s="6">
        <f t="shared" si="217"/>
        <v>66.512820512820511</v>
      </c>
      <c r="Q3507" s="8" t="s">
        <v>8317</v>
      </c>
      <c r="R3507" s="8" t="s">
        <v>8318</v>
      </c>
      <c r="S3507" s="12">
        <f t="shared" si="218"/>
        <v>41760.685706018521</v>
      </c>
      <c r="T3507" s="12">
        <f t="shared" si="21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20"/>
        <v>1.0149999999999999</v>
      </c>
      <c r="P3508" s="6">
        <f t="shared" si="217"/>
        <v>105</v>
      </c>
      <c r="Q3508" s="8" t="s">
        <v>8317</v>
      </c>
      <c r="R3508" s="8" t="s">
        <v>8318</v>
      </c>
      <c r="S3508" s="12">
        <f t="shared" si="218"/>
        <v>41829.484259259261</v>
      </c>
      <c r="T3508" s="12">
        <f t="shared" si="21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20"/>
        <v>1.044</v>
      </c>
      <c r="P3509" s="6">
        <f t="shared" si="217"/>
        <v>145</v>
      </c>
      <c r="Q3509" s="8" t="s">
        <v>8317</v>
      </c>
      <c r="R3509" s="8" t="s">
        <v>8318</v>
      </c>
      <c r="S3509" s="12">
        <f t="shared" si="218"/>
        <v>42491.67288194444</v>
      </c>
      <c r="T3509" s="12">
        <f t="shared" si="21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20"/>
        <v>1.8</v>
      </c>
      <c r="P3510" s="6">
        <f t="shared" si="217"/>
        <v>12</v>
      </c>
      <c r="Q3510" s="8" t="s">
        <v>8317</v>
      </c>
      <c r="R3510" s="8" t="s">
        <v>8318</v>
      </c>
      <c r="S3510" s="12">
        <f t="shared" si="218"/>
        <v>42477.479780092588</v>
      </c>
      <c r="T3510" s="12">
        <f t="shared" si="21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20"/>
        <v>1.0633333333333332</v>
      </c>
      <c r="P3511" s="6">
        <f t="shared" si="217"/>
        <v>96.666666666666671</v>
      </c>
      <c r="Q3511" s="8" t="s">
        <v>8317</v>
      </c>
      <c r="R3511" s="8" t="s">
        <v>8318</v>
      </c>
      <c r="S3511" s="12">
        <f t="shared" si="218"/>
        <v>41950.609560185185</v>
      </c>
      <c r="T3511" s="12">
        <f t="shared" si="21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20"/>
        <v>1.0055555555555555</v>
      </c>
      <c r="P3512" s="6">
        <f t="shared" si="217"/>
        <v>60.333333333333336</v>
      </c>
      <c r="Q3512" s="8" t="s">
        <v>8317</v>
      </c>
      <c r="R3512" s="8" t="s">
        <v>8318</v>
      </c>
      <c r="S3512" s="12">
        <f t="shared" si="218"/>
        <v>41802.37090277778</v>
      </c>
      <c r="T3512" s="12">
        <f t="shared" si="21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20"/>
        <v>1.012</v>
      </c>
      <c r="P3513" s="6">
        <f t="shared" si="217"/>
        <v>79.89473684210526</v>
      </c>
      <c r="Q3513" s="8" t="s">
        <v>8317</v>
      </c>
      <c r="R3513" s="8" t="s">
        <v>8318</v>
      </c>
      <c r="S3513" s="12">
        <f t="shared" si="218"/>
        <v>41927.623784722222</v>
      </c>
      <c r="T3513" s="12">
        <f t="shared" si="21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20"/>
        <v>1</v>
      </c>
      <c r="P3514" s="6">
        <f t="shared" si="217"/>
        <v>58.823529411764703</v>
      </c>
      <c r="Q3514" s="8" t="s">
        <v>8317</v>
      </c>
      <c r="R3514" s="8" t="s">
        <v>8318</v>
      </c>
      <c r="S3514" s="12">
        <f t="shared" si="218"/>
        <v>42057.286944444444</v>
      </c>
      <c r="T3514" s="12">
        <f t="shared" si="21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20"/>
        <v>1.1839285714285714</v>
      </c>
      <c r="P3515" s="6">
        <f t="shared" si="217"/>
        <v>75.340909090909093</v>
      </c>
      <c r="Q3515" s="8" t="s">
        <v>8317</v>
      </c>
      <c r="R3515" s="8" t="s">
        <v>8318</v>
      </c>
      <c r="S3515" s="12">
        <f t="shared" si="218"/>
        <v>41780.846203703702</v>
      </c>
      <c r="T3515" s="12">
        <f t="shared" si="21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20"/>
        <v>1.1000000000000001</v>
      </c>
      <c r="P3516" s="6">
        <f t="shared" si="217"/>
        <v>55</v>
      </c>
      <c r="Q3516" s="8" t="s">
        <v>8317</v>
      </c>
      <c r="R3516" s="8" t="s">
        <v>8318</v>
      </c>
      <c r="S3516" s="12">
        <f t="shared" si="218"/>
        <v>42020.596666666665</v>
      </c>
      <c r="T3516" s="12">
        <f t="shared" si="21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20"/>
        <v>1.0266666666666666</v>
      </c>
      <c r="P3517" s="6">
        <f t="shared" si="217"/>
        <v>66.956521739130437</v>
      </c>
      <c r="Q3517" s="8" t="s">
        <v>8317</v>
      </c>
      <c r="R3517" s="8" t="s">
        <v>8318</v>
      </c>
      <c r="S3517" s="12">
        <f t="shared" si="218"/>
        <v>42125.522812499999</v>
      </c>
      <c r="T3517" s="12">
        <f t="shared" si="21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20"/>
        <v>1</v>
      </c>
      <c r="P3518" s="6">
        <f t="shared" si="217"/>
        <v>227.27272727272728</v>
      </c>
      <c r="Q3518" s="8" t="s">
        <v>8317</v>
      </c>
      <c r="R3518" s="8" t="s">
        <v>8318</v>
      </c>
      <c r="S3518" s="12">
        <f t="shared" si="218"/>
        <v>41855.760069444441</v>
      </c>
      <c r="T3518" s="12">
        <f t="shared" si="21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20"/>
        <v>1</v>
      </c>
      <c r="P3519" s="6">
        <f t="shared" si="217"/>
        <v>307.69230769230768</v>
      </c>
      <c r="Q3519" s="8" t="s">
        <v>8317</v>
      </c>
      <c r="R3519" s="8" t="s">
        <v>8318</v>
      </c>
      <c r="S3519" s="12">
        <f t="shared" si="218"/>
        <v>41794.567523148151</v>
      </c>
      <c r="T3519" s="12">
        <f t="shared" si="21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20"/>
        <v>1.10046</v>
      </c>
      <c r="P3520" s="6">
        <f t="shared" si="217"/>
        <v>50.020909090909093</v>
      </c>
      <c r="Q3520" s="8" t="s">
        <v>8317</v>
      </c>
      <c r="R3520" s="8" t="s">
        <v>8318</v>
      </c>
      <c r="S3520" s="12">
        <f t="shared" si="218"/>
        <v>41893.533553240741</v>
      </c>
      <c r="T3520" s="12">
        <f t="shared" si="21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20"/>
        <v>1.0135000000000001</v>
      </c>
      <c r="P3521" s="6">
        <f t="shared" si="217"/>
        <v>72.392857142857139</v>
      </c>
      <c r="Q3521" s="8" t="s">
        <v>8317</v>
      </c>
      <c r="R3521" s="8" t="s">
        <v>8318</v>
      </c>
      <c r="S3521" s="12">
        <f t="shared" si="218"/>
        <v>42037.348958333328</v>
      </c>
      <c r="T3521" s="12">
        <f t="shared" si="21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20"/>
        <v>1.0075000000000001</v>
      </c>
      <c r="P3522" s="6">
        <f t="shared" si="217"/>
        <v>95.952380952380949</v>
      </c>
      <c r="Q3522" s="8" t="s">
        <v>8317</v>
      </c>
      <c r="R3522" s="8" t="s">
        <v>8318</v>
      </c>
      <c r="S3522" s="12">
        <f t="shared" si="218"/>
        <v>42227.574212962965</v>
      </c>
      <c r="T3522" s="12">
        <f t="shared" si="21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ref="P3523:P3586" si="221">E3523/L3523</f>
        <v>45.615384615384613</v>
      </c>
      <c r="Q3523" s="8" t="s">
        <v>8317</v>
      </c>
      <c r="R3523" s="8" t="s">
        <v>8318</v>
      </c>
      <c r="S3523" s="12">
        <f t="shared" ref="S3523:S3586" si="222">(((J3523/60)/60)/24)+DATE(1970,1,1)+(-6/24)</f>
        <v>41881.111342592594</v>
      </c>
      <c r="T3523" s="12">
        <f t="shared" ref="T3523:T3586" si="223">(((I3523/60)/60)/24)+DATE(1970,1,1)+(-6/24)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8" t="s">
        <v>8317</v>
      </c>
      <c r="R3524" s="8" t="s">
        <v>8318</v>
      </c>
      <c r="S3524" s="12">
        <f t="shared" si="222"/>
        <v>42234.539884259255</v>
      </c>
      <c r="T3524" s="12">
        <f t="shared" si="223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8" t="s">
        <v>8317</v>
      </c>
      <c r="R3525" s="8" t="s">
        <v>8318</v>
      </c>
      <c r="S3525" s="12">
        <f t="shared" si="222"/>
        <v>42581.147546296299</v>
      </c>
      <c r="T3525" s="12">
        <f t="shared" si="223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8" t="s">
        <v>8317</v>
      </c>
      <c r="R3526" s="8" t="s">
        <v>8318</v>
      </c>
      <c r="S3526" s="12">
        <f t="shared" si="222"/>
        <v>41880.51357638889</v>
      </c>
      <c r="T3526" s="12">
        <f t="shared" si="223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8" t="s">
        <v>8317</v>
      </c>
      <c r="R3527" s="8" t="s">
        <v>8318</v>
      </c>
      <c r="S3527" s="12">
        <f t="shared" si="222"/>
        <v>42214.4456712963</v>
      </c>
      <c r="T3527" s="12">
        <f t="shared" si="223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8" t="s">
        <v>8317</v>
      </c>
      <c r="R3528" s="8" t="s">
        <v>8318</v>
      </c>
      <c r="S3528" s="12">
        <f t="shared" si="222"/>
        <v>42460.085312499999</v>
      </c>
      <c r="T3528" s="12">
        <f t="shared" si="223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8" t="s">
        <v>8317</v>
      </c>
      <c r="R3529" s="8" t="s">
        <v>8318</v>
      </c>
      <c r="S3529" s="12">
        <f t="shared" si="222"/>
        <v>42166.773206018523</v>
      </c>
      <c r="T3529" s="12">
        <f t="shared" si="223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8" t="s">
        <v>8317</v>
      </c>
      <c r="R3530" s="8" t="s">
        <v>8318</v>
      </c>
      <c r="S3530" s="12">
        <f t="shared" si="222"/>
        <v>42733.25136574074</v>
      </c>
      <c r="T3530" s="12">
        <f t="shared" si="223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8" t="s">
        <v>8317</v>
      </c>
      <c r="R3531" s="8" t="s">
        <v>8318</v>
      </c>
      <c r="S3531" s="12">
        <f t="shared" si="222"/>
        <v>42177.511782407411</v>
      </c>
      <c r="T3531" s="12">
        <f t="shared" si="223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8" t="s">
        <v>8317</v>
      </c>
      <c r="R3532" s="8" t="s">
        <v>8318</v>
      </c>
      <c r="S3532" s="12">
        <f t="shared" si="222"/>
        <v>42442.373344907406</v>
      </c>
      <c r="T3532" s="12">
        <f t="shared" si="223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8" t="s">
        <v>8317</v>
      </c>
      <c r="R3533" s="8" t="s">
        <v>8318</v>
      </c>
      <c r="S3533" s="12">
        <f t="shared" si="222"/>
        <v>42521.404328703706</v>
      </c>
      <c r="T3533" s="12">
        <f t="shared" si="223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8" t="s">
        <v>8317</v>
      </c>
      <c r="R3534" s="8" t="s">
        <v>8318</v>
      </c>
      <c r="S3534" s="12">
        <f t="shared" si="222"/>
        <v>41884.349849537037</v>
      </c>
      <c r="T3534" s="12">
        <f t="shared" si="223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8" t="s">
        <v>8317</v>
      </c>
      <c r="R3535" s="8" t="s">
        <v>8318</v>
      </c>
      <c r="S3535" s="12">
        <f t="shared" si="222"/>
        <v>42289.511192129634</v>
      </c>
      <c r="T3535" s="12">
        <f t="shared" si="223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8" t="s">
        <v>8317</v>
      </c>
      <c r="R3536" s="8" t="s">
        <v>8318</v>
      </c>
      <c r="S3536" s="12">
        <f t="shared" si="222"/>
        <v>42243.3752662037</v>
      </c>
      <c r="T3536" s="12">
        <f t="shared" si="223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8" t="s">
        <v>8317</v>
      </c>
      <c r="R3537" s="8" t="s">
        <v>8318</v>
      </c>
      <c r="S3537" s="12">
        <f t="shared" si="222"/>
        <v>42248.390162037031</v>
      </c>
      <c r="T3537" s="12">
        <f t="shared" si="223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8" t="s">
        <v>8317</v>
      </c>
      <c r="R3538" s="8" t="s">
        <v>8318</v>
      </c>
      <c r="S3538" s="12">
        <f t="shared" si="222"/>
        <v>42328.477141203708</v>
      </c>
      <c r="T3538" s="12">
        <f t="shared" si="223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8" t="s">
        <v>8317</v>
      </c>
      <c r="R3539" s="8" t="s">
        <v>8318</v>
      </c>
      <c r="S3539" s="12">
        <f t="shared" si="222"/>
        <v>41923.104351851849</v>
      </c>
      <c r="T3539" s="12">
        <f t="shared" si="223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8" t="s">
        <v>8317</v>
      </c>
      <c r="R3540" s="8" t="s">
        <v>8318</v>
      </c>
      <c r="S3540" s="12">
        <f t="shared" si="222"/>
        <v>42571.170601851853</v>
      </c>
      <c r="T3540" s="12">
        <f t="shared" si="223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8" t="s">
        <v>8317</v>
      </c>
      <c r="R3541" s="8" t="s">
        <v>8318</v>
      </c>
      <c r="S3541" s="12">
        <f t="shared" si="222"/>
        <v>42600.506041666667</v>
      </c>
      <c r="T3541" s="12">
        <f t="shared" si="223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8" t="s">
        <v>8317</v>
      </c>
      <c r="R3542" s="8" t="s">
        <v>8318</v>
      </c>
      <c r="S3542" s="12">
        <f t="shared" si="222"/>
        <v>42516.753368055557</v>
      </c>
      <c r="T3542" s="12">
        <f t="shared" si="223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8" t="s">
        <v>8317</v>
      </c>
      <c r="R3543" s="8" t="s">
        <v>8318</v>
      </c>
      <c r="S3543" s="12">
        <f t="shared" si="222"/>
        <v>42222.480034722219</v>
      </c>
      <c r="T3543" s="12">
        <f t="shared" si="223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8" t="s">
        <v>8317</v>
      </c>
      <c r="R3544" s="8" t="s">
        <v>8318</v>
      </c>
      <c r="S3544" s="12">
        <f t="shared" si="222"/>
        <v>41829.349791666667</v>
      </c>
      <c r="T3544" s="12">
        <f t="shared" si="223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8" t="s">
        <v>8317</v>
      </c>
      <c r="R3545" s="8" t="s">
        <v>8318</v>
      </c>
      <c r="S3545" s="12">
        <f t="shared" si="222"/>
        <v>42150.505312499998</v>
      </c>
      <c r="T3545" s="12">
        <f t="shared" si="223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8" t="s">
        <v>8317</v>
      </c>
      <c r="R3546" s="8" t="s">
        <v>8318</v>
      </c>
      <c r="S3546" s="12">
        <f t="shared" si="222"/>
        <v>42040.581678240742</v>
      </c>
      <c r="T3546" s="12">
        <f t="shared" si="223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8" t="s">
        <v>8317</v>
      </c>
      <c r="R3547" s="8" t="s">
        <v>8318</v>
      </c>
      <c r="S3547" s="12">
        <f t="shared" si="222"/>
        <v>42075.557395833333</v>
      </c>
      <c r="T3547" s="12">
        <f t="shared" si="223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8" t="s">
        <v>8317</v>
      </c>
      <c r="R3548" s="8" t="s">
        <v>8318</v>
      </c>
      <c r="S3548" s="12">
        <f t="shared" si="222"/>
        <v>42073.410694444443</v>
      </c>
      <c r="T3548" s="12">
        <f t="shared" si="223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8" t="s">
        <v>8317</v>
      </c>
      <c r="R3549" s="8" t="s">
        <v>8318</v>
      </c>
      <c r="S3549" s="12">
        <f t="shared" si="222"/>
        <v>42479.828715277778</v>
      </c>
      <c r="T3549" s="12">
        <f t="shared" si="223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8" t="s">
        <v>8317</v>
      </c>
      <c r="R3550" s="8" t="s">
        <v>8318</v>
      </c>
      <c r="S3550" s="12">
        <f t="shared" si="222"/>
        <v>42411.692291666666</v>
      </c>
      <c r="T3550" s="12">
        <f t="shared" si="223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8" t="s">
        <v>8317</v>
      </c>
      <c r="R3551" s="8" t="s">
        <v>8318</v>
      </c>
      <c r="S3551" s="12">
        <f t="shared" si="222"/>
        <v>42223.144363425927</v>
      </c>
      <c r="T3551" s="12">
        <f t="shared" si="223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8" t="s">
        <v>8317</v>
      </c>
      <c r="R3552" s="8" t="s">
        <v>8318</v>
      </c>
      <c r="S3552" s="12">
        <f t="shared" si="222"/>
        <v>42462.643495370372</v>
      </c>
      <c r="T3552" s="12">
        <f t="shared" si="223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8" t="s">
        <v>8317</v>
      </c>
      <c r="R3553" s="8" t="s">
        <v>8318</v>
      </c>
      <c r="S3553" s="12">
        <f t="shared" si="222"/>
        <v>41753.265856481477</v>
      </c>
      <c r="T3553" s="12">
        <f t="shared" si="223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8" t="s">
        <v>8317</v>
      </c>
      <c r="R3554" s="8" t="s">
        <v>8318</v>
      </c>
      <c r="S3554" s="12">
        <f t="shared" si="222"/>
        <v>41788.337083333332</v>
      </c>
      <c r="T3554" s="12">
        <f t="shared" si="223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8" t="s">
        <v>8317</v>
      </c>
      <c r="R3555" s="8" t="s">
        <v>8318</v>
      </c>
      <c r="S3555" s="12">
        <f t="shared" si="222"/>
        <v>42195.778703703705</v>
      </c>
      <c r="T3555" s="12">
        <f t="shared" si="223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ref="O3556:O3619" si="224">E3556/D3556</f>
        <v>1.1342219999999998</v>
      </c>
      <c r="P3556" s="6">
        <f t="shared" si="221"/>
        <v>107.00207547169811</v>
      </c>
      <c r="Q3556" s="8" t="s">
        <v>8317</v>
      </c>
      <c r="R3556" s="8" t="s">
        <v>8318</v>
      </c>
      <c r="S3556" s="12">
        <f t="shared" si="222"/>
        <v>42015.800451388888</v>
      </c>
      <c r="T3556" s="12">
        <f t="shared" si="223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4"/>
        <v>1</v>
      </c>
      <c r="P3557" s="6">
        <f t="shared" si="221"/>
        <v>171.42857142857142</v>
      </c>
      <c r="Q3557" s="8" t="s">
        <v>8317</v>
      </c>
      <c r="R3557" s="8" t="s">
        <v>8318</v>
      </c>
      <c r="S3557" s="12">
        <f t="shared" si="222"/>
        <v>42661.192060185189</v>
      </c>
      <c r="T3557" s="12">
        <f t="shared" si="223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4"/>
        <v>1.0045454545454546</v>
      </c>
      <c r="P3558" s="6">
        <f t="shared" si="221"/>
        <v>110.5</v>
      </c>
      <c r="Q3558" s="8" t="s">
        <v>8317</v>
      </c>
      <c r="R3558" s="8" t="s">
        <v>8318</v>
      </c>
      <c r="S3558" s="12">
        <f t="shared" si="222"/>
        <v>41808.399583333332</v>
      </c>
      <c r="T3558" s="12">
        <f t="shared" si="223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4"/>
        <v>1.0003599999999999</v>
      </c>
      <c r="P3559" s="6">
        <f t="shared" si="221"/>
        <v>179.27598566308242</v>
      </c>
      <c r="Q3559" s="8" t="s">
        <v>8317</v>
      </c>
      <c r="R3559" s="8" t="s">
        <v>8318</v>
      </c>
      <c r="S3559" s="12">
        <f t="shared" si="222"/>
        <v>41730.026747685188</v>
      </c>
      <c r="T3559" s="12">
        <f t="shared" si="223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4"/>
        <v>1.44</v>
      </c>
      <c r="P3560" s="6">
        <f t="shared" si="221"/>
        <v>22.90909090909091</v>
      </c>
      <c r="Q3560" s="8" t="s">
        <v>8317</v>
      </c>
      <c r="R3560" s="8" t="s">
        <v>8318</v>
      </c>
      <c r="S3560" s="12">
        <f t="shared" si="222"/>
        <v>42139.566840277781</v>
      </c>
      <c r="T3560" s="12">
        <f t="shared" si="223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4"/>
        <v>1.0349999999999999</v>
      </c>
      <c r="P3561" s="6">
        <f t="shared" si="221"/>
        <v>43.125</v>
      </c>
      <c r="Q3561" s="8" t="s">
        <v>8317</v>
      </c>
      <c r="R3561" s="8" t="s">
        <v>8318</v>
      </c>
      <c r="S3561" s="12">
        <f t="shared" si="222"/>
        <v>42193.846157407403</v>
      </c>
      <c r="T3561" s="12">
        <f t="shared" si="223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4"/>
        <v>1.0843750000000001</v>
      </c>
      <c r="P3562" s="6">
        <f t="shared" si="221"/>
        <v>46.891891891891895</v>
      </c>
      <c r="Q3562" s="8" t="s">
        <v>8317</v>
      </c>
      <c r="R3562" s="8" t="s">
        <v>8318</v>
      </c>
      <c r="S3562" s="12">
        <f t="shared" si="222"/>
        <v>42115.639652777783</v>
      </c>
      <c r="T3562" s="12">
        <f t="shared" si="223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4"/>
        <v>1.024</v>
      </c>
      <c r="P3563" s="6">
        <f t="shared" si="221"/>
        <v>47.407407407407405</v>
      </c>
      <c r="Q3563" s="8" t="s">
        <v>8317</v>
      </c>
      <c r="R3563" s="8" t="s">
        <v>8318</v>
      </c>
      <c r="S3563" s="12">
        <f t="shared" si="222"/>
        <v>42203.430300925931</v>
      </c>
      <c r="T3563" s="12">
        <f t="shared" si="223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4"/>
        <v>1.4888888888888889</v>
      </c>
      <c r="P3564" s="6">
        <f t="shared" si="221"/>
        <v>15.129032258064516</v>
      </c>
      <c r="Q3564" s="8" t="s">
        <v>8317</v>
      </c>
      <c r="R3564" s="8" t="s">
        <v>8318</v>
      </c>
      <c r="S3564" s="12">
        <f t="shared" si="222"/>
        <v>42433.511886574073</v>
      </c>
      <c r="T3564" s="12">
        <f t="shared" si="223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4"/>
        <v>1.0549000000000002</v>
      </c>
      <c r="P3565" s="6">
        <f t="shared" si="221"/>
        <v>21.098000000000003</v>
      </c>
      <c r="Q3565" s="8" t="s">
        <v>8317</v>
      </c>
      <c r="R3565" s="8" t="s">
        <v>8318</v>
      </c>
      <c r="S3565" s="12">
        <f t="shared" si="222"/>
        <v>42555.421944444446</v>
      </c>
      <c r="T3565" s="12">
        <f t="shared" si="223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4"/>
        <v>1.0049999999999999</v>
      </c>
      <c r="P3566" s="6">
        <f t="shared" si="221"/>
        <v>59.117647058823529</v>
      </c>
      <c r="Q3566" s="8" t="s">
        <v>8317</v>
      </c>
      <c r="R3566" s="8" t="s">
        <v>8318</v>
      </c>
      <c r="S3566" s="12">
        <f t="shared" si="222"/>
        <v>42236.373252314821</v>
      </c>
      <c r="T3566" s="12">
        <f t="shared" si="223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4"/>
        <v>1.3055555555555556</v>
      </c>
      <c r="P3567" s="6">
        <f t="shared" si="221"/>
        <v>97.916666666666671</v>
      </c>
      <c r="Q3567" s="8" t="s">
        <v>8317</v>
      </c>
      <c r="R3567" s="8" t="s">
        <v>8318</v>
      </c>
      <c r="S3567" s="12">
        <f t="shared" si="222"/>
        <v>41974.493148148147</v>
      </c>
      <c r="T3567" s="12">
        <f t="shared" si="223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4"/>
        <v>1.0475000000000001</v>
      </c>
      <c r="P3568" s="6">
        <f t="shared" si="221"/>
        <v>55.131578947368418</v>
      </c>
      <c r="Q3568" s="8" t="s">
        <v>8317</v>
      </c>
      <c r="R3568" s="8" t="s">
        <v>8318</v>
      </c>
      <c r="S3568" s="12">
        <f t="shared" si="222"/>
        <v>41997.257905092592</v>
      </c>
      <c r="T3568" s="12">
        <f t="shared" si="223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4"/>
        <v>1.0880000000000001</v>
      </c>
      <c r="P3569" s="6">
        <f t="shared" si="221"/>
        <v>26.536585365853657</v>
      </c>
      <c r="Q3569" s="8" t="s">
        <v>8317</v>
      </c>
      <c r="R3569" s="8" t="s">
        <v>8318</v>
      </c>
      <c r="S3569" s="12">
        <f t="shared" si="222"/>
        <v>42135.560694444444</v>
      </c>
      <c r="T3569" s="12">
        <f t="shared" si="223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4"/>
        <v>1.1100000000000001</v>
      </c>
      <c r="P3570" s="6">
        <f t="shared" si="221"/>
        <v>58.421052631578945</v>
      </c>
      <c r="Q3570" s="8" t="s">
        <v>8317</v>
      </c>
      <c r="R3570" s="8" t="s">
        <v>8318</v>
      </c>
      <c r="S3570" s="12">
        <f t="shared" si="222"/>
        <v>41869.490671296298</v>
      </c>
      <c r="T3570" s="12">
        <f t="shared" si="223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4"/>
        <v>1.0047999999999999</v>
      </c>
      <c r="P3571" s="6">
        <f t="shared" si="221"/>
        <v>122.53658536585365</v>
      </c>
      <c r="Q3571" s="8" t="s">
        <v>8317</v>
      </c>
      <c r="R3571" s="8" t="s">
        <v>8318</v>
      </c>
      <c r="S3571" s="12">
        <f t="shared" si="222"/>
        <v>41982.438611111109</v>
      </c>
      <c r="T3571" s="12">
        <f t="shared" si="223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4"/>
        <v>1.1435</v>
      </c>
      <c r="P3572" s="6">
        <f t="shared" si="221"/>
        <v>87.961538461538467</v>
      </c>
      <c r="Q3572" s="8" t="s">
        <v>8317</v>
      </c>
      <c r="R3572" s="8" t="s">
        <v>8318</v>
      </c>
      <c r="S3572" s="12">
        <f t="shared" si="222"/>
        <v>41976.081979166673</v>
      </c>
      <c r="T3572" s="12">
        <f t="shared" si="223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4"/>
        <v>1.2206666666666666</v>
      </c>
      <c r="P3573" s="6">
        <f t="shared" si="221"/>
        <v>73.239999999999995</v>
      </c>
      <c r="Q3573" s="8" t="s">
        <v>8317</v>
      </c>
      <c r="R3573" s="8" t="s">
        <v>8318</v>
      </c>
      <c r="S3573" s="12">
        <f t="shared" si="222"/>
        <v>41912.608946759261</v>
      </c>
      <c r="T3573" s="12">
        <f t="shared" si="223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4"/>
        <v>1</v>
      </c>
      <c r="P3574" s="6">
        <f t="shared" si="221"/>
        <v>55.555555555555557</v>
      </c>
      <c r="Q3574" s="8" t="s">
        <v>8317</v>
      </c>
      <c r="R3574" s="8" t="s">
        <v>8318</v>
      </c>
      <c r="S3574" s="12">
        <f t="shared" si="222"/>
        <v>42146.320393518516</v>
      </c>
      <c r="T3574" s="12">
        <f t="shared" si="223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4"/>
        <v>1.028</v>
      </c>
      <c r="P3575" s="6">
        <f t="shared" si="221"/>
        <v>39.53846153846154</v>
      </c>
      <c r="Q3575" s="8" t="s">
        <v>8317</v>
      </c>
      <c r="R3575" s="8" t="s">
        <v>8318</v>
      </c>
      <c r="S3575" s="12">
        <f t="shared" si="222"/>
        <v>41921.125532407408</v>
      </c>
      <c r="T3575" s="12">
        <f t="shared" si="223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4"/>
        <v>1.0612068965517241</v>
      </c>
      <c r="P3576" s="6">
        <f t="shared" si="221"/>
        <v>136.77777777777777</v>
      </c>
      <c r="Q3576" s="8" t="s">
        <v>8317</v>
      </c>
      <c r="R3576" s="8" t="s">
        <v>8318</v>
      </c>
      <c r="S3576" s="12">
        <f t="shared" si="222"/>
        <v>41926.692685185182</v>
      </c>
      <c r="T3576" s="12">
        <f t="shared" si="223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4"/>
        <v>1.0133000000000001</v>
      </c>
      <c r="P3577" s="6">
        <f t="shared" si="221"/>
        <v>99.343137254901961</v>
      </c>
      <c r="Q3577" s="8" t="s">
        <v>8317</v>
      </c>
      <c r="R3577" s="8" t="s">
        <v>8318</v>
      </c>
      <c r="S3577" s="12">
        <f t="shared" si="222"/>
        <v>42561.533877314811</v>
      </c>
      <c r="T3577" s="12">
        <f t="shared" si="223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4"/>
        <v>1</v>
      </c>
      <c r="P3578" s="6">
        <f t="shared" si="221"/>
        <v>20</v>
      </c>
      <c r="Q3578" s="8" t="s">
        <v>8317</v>
      </c>
      <c r="R3578" s="8" t="s">
        <v>8318</v>
      </c>
      <c r="S3578" s="12">
        <f t="shared" si="222"/>
        <v>42649.29923611111</v>
      </c>
      <c r="T3578" s="12">
        <f t="shared" si="223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4"/>
        <v>1.3</v>
      </c>
      <c r="P3579" s="6">
        <f t="shared" si="221"/>
        <v>28.888888888888889</v>
      </c>
      <c r="Q3579" s="8" t="s">
        <v>8317</v>
      </c>
      <c r="R3579" s="8" t="s">
        <v>8318</v>
      </c>
      <c r="S3579" s="12">
        <f t="shared" si="222"/>
        <v>42093.536840277782</v>
      </c>
      <c r="T3579" s="12">
        <f t="shared" si="223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4"/>
        <v>1.0001333333333333</v>
      </c>
      <c r="P3580" s="6">
        <f t="shared" si="221"/>
        <v>40.545945945945945</v>
      </c>
      <c r="Q3580" s="8" t="s">
        <v>8317</v>
      </c>
      <c r="R3580" s="8" t="s">
        <v>8318</v>
      </c>
      <c r="S3580" s="12">
        <f t="shared" si="222"/>
        <v>42460.483530092592</v>
      </c>
      <c r="T3580" s="12">
        <f t="shared" si="223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4"/>
        <v>1</v>
      </c>
      <c r="P3581" s="6">
        <f t="shared" si="221"/>
        <v>35.714285714285715</v>
      </c>
      <c r="Q3581" s="8" t="s">
        <v>8317</v>
      </c>
      <c r="R3581" s="8" t="s">
        <v>8318</v>
      </c>
      <c r="S3581" s="12">
        <f t="shared" si="222"/>
        <v>42430.512222222227</v>
      </c>
      <c r="T3581" s="12">
        <f t="shared" si="223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4"/>
        <v>1.1388888888888888</v>
      </c>
      <c r="P3582" s="6">
        <f t="shared" si="221"/>
        <v>37.962962962962962</v>
      </c>
      <c r="Q3582" s="8" t="s">
        <v>8317</v>
      </c>
      <c r="R3582" s="8" t="s">
        <v>8318</v>
      </c>
      <c r="S3582" s="12">
        <f t="shared" si="222"/>
        <v>42025.926180555558</v>
      </c>
      <c r="T3582" s="12">
        <f t="shared" si="223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4"/>
        <v>1</v>
      </c>
      <c r="P3583" s="6">
        <f t="shared" si="221"/>
        <v>33.333333333333336</v>
      </c>
      <c r="Q3583" s="8" t="s">
        <v>8317</v>
      </c>
      <c r="R3583" s="8" t="s">
        <v>8318</v>
      </c>
      <c r="S3583" s="12">
        <f t="shared" si="222"/>
        <v>41836.221180555556</v>
      </c>
      <c r="T3583" s="12">
        <f t="shared" si="223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4"/>
        <v>2.87</v>
      </c>
      <c r="P3584" s="6">
        <f t="shared" si="221"/>
        <v>58.571428571428569</v>
      </c>
      <c r="Q3584" s="8" t="s">
        <v>8317</v>
      </c>
      <c r="R3584" s="8" t="s">
        <v>8318</v>
      </c>
      <c r="S3584" s="12">
        <f t="shared" si="222"/>
        <v>42450.845856481479</v>
      </c>
      <c r="T3584" s="12">
        <f t="shared" si="223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4"/>
        <v>1.085</v>
      </c>
      <c r="P3585" s="6">
        <f t="shared" si="221"/>
        <v>135.625</v>
      </c>
      <c r="Q3585" s="8" t="s">
        <v>8317</v>
      </c>
      <c r="R3585" s="8" t="s">
        <v>8318</v>
      </c>
      <c r="S3585" s="12">
        <f t="shared" si="222"/>
        <v>42418.175983796296</v>
      </c>
      <c r="T3585" s="12">
        <f t="shared" si="223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4"/>
        <v>1.155</v>
      </c>
      <c r="P3586" s="6">
        <f t="shared" si="221"/>
        <v>30.9375</v>
      </c>
      <c r="Q3586" s="8" t="s">
        <v>8317</v>
      </c>
      <c r="R3586" s="8" t="s">
        <v>8318</v>
      </c>
      <c r="S3586" s="12">
        <f t="shared" si="222"/>
        <v>42168.066481481481</v>
      </c>
      <c r="T3586" s="12">
        <f t="shared" si="223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ref="P3587:P3650" si="225">E3587/L3587</f>
        <v>176.08695652173913</v>
      </c>
      <c r="Q3587" s="8" t="s">
        <v>8317</v>
      </c>
      <c r="R3587" s="8" t="s">
        <v>8318</v>
      </c>
      <c r="S3587" s="12">
        <f t="shared" ref="S3587:S3650" si="226">(((J3587/60)/60)/24)+DATE(1970,1,1)+(-6/24)</f>
        <v>41964.466319444444</v>
      </c>
      <c r="T3587" s="12">
        <f t="shared" ref="T3587:T3650" si="227">(((I3587/60)/60)/24)+DATE(1970,1,1)+(-6/24)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8" t="s">
        <v>8317</v>
      </c>
      <c r="R3588" s="8" t="s">
        <v>8318</v>
      </c>
      <c r="S3588" s="12">
        <f t="shared" si="226"/>
        <v>42576.447569444441</v>
      </c>
      <c r="T3588" s="12">
        <f t="shared" si="227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8" t="s">
        <v>8317</v>
      </c>
      <c r="R3589" s="8" t="s">
        <v>8318</v>
      </c>
      <c r="S3589" s="12">
        <f t="shared" si="226"/>
        <v>42503.289976851855</v>
      </c>
      <c r="T3589" s="12">
        <f t="shared" si="227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8" t="s">
        <v>8317</v>
      </c>
      <c r="R3590" s="8" t="s">
        <v>8318</v>
      </c>
      <c r="S3590" s="12">
        <f t="shared" si="226"/>
        <v>42101.578819444447</v>
      </c>
      <c r="T3590" s="12">
        <f t="shared" si="227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8" t="s">
        <v>8317</v>
      </c>
      <c r="R3591" s="8" t="s">
        <v>8318</v>
      </c>
      <c r="S3591" s="12">
        <f t="shared" si="226"/>
        <v>42125.397534722222</v>
      </c>
      <c r="T3591" s="12">
        <f t="shared" si="227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8" t="s">
        <v>8317</v>
      </c>
      <c r="R3592" s="8" t="s">
        <v>8318</v>
      </c>
      <c r="S3592" s="12">
        <f t="shared" si="226"/>
        <v>41902.083726851852</v>
      </c>
      <c r="T3592" s="12">
        <f t="shared" si="227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8" t="s">
        <v>8317</v>
      </c>
      <c r="R3593" s="8" t="s">
        <v>8318</v>
      </c>
      <c r="S3593" s="12">
        <f t="shared" si="226"/>
        <v>42003.698425925926</v>
      </c>
      <c r="T3593" s="12">
        <f t="shared" si="227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8" t="s">
        <v>8317</v>
      </c>
      <c r="R3594" s="8" t="s">
        <v>8318</v>
      </c>
      <c r="S3594" s="12">
        <f t="shared" si="226"/>
        <v>41988.579942129625</v>
      </c>
      <c r="T3594" s="12">
        <f t="shared" si="227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8" t="s">
        <v>8317</v>
      </c>
      <c r="R3595" s="8" t="s">
        <v>8318</v>
      </c>
      <c r="S3595" s="12">
        <f t="shared" si="226"/>
        <v>41974.648599537039</v>
      </c>
      <c r="T3595" s="12">
        <f t="shared" si="227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8" t="s">
        <v>8317</v>
      </c>
      <c r="R3596" s="8" t="s">
        <v>8318</v>
      </c>
      <c r="S3596" s="12">
        <f t="shared" si="226"/>
        <v>42591.816921296297</v>
      </c>
      <c r="T3596" s="12">
        <f t="shared" si="227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8" t="s">
        <v>8317</v>
      </c>
      <c r="R3597" s="8" t="s">
        <v>8318</v>
      </c>
      <c r="S3597" s="12">
        <f t="shared" si="226"/>
        <v>42049.758368055554</v>
      </c>
      <c r="T3597" s="12">
        <f t="shared" si="227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8" t="s">
        <v>8317</v>
      </c>
      <c r="R3598" s="8" t="s">
        <v>8318</v>
      </c>
      <c r="S3598" s="12">
        <f t="shared" si="226"/>
        <v>41856.465069444443</v>
      </c>
      <c r="T3598" s="12">
        <f t="shared" si="227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8" t="s">
        <v>8317</v>
      </c>
      <c r="R3599" s="8" t="s">
        <v>8318</v>
      </c>
      <c r="S3599" s="12">
        <f t="shared" si="226"/>
        <v>42417.335532407407</v>
      </c>
      <c r="T3599" s="12">
        <f t="shared" si="227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8" t="s">
        <v>8317</v>
      </c>
      <c r="R3600" s="8" t="s">
        <v>8318</v>
      </c>
      <c r="S3600" s="12">
        <f t="shared" si="226"/>
        <v>41866.54886574074</v>
      </c>
      <c r="T3600" s="12">
        <f t="shared" si="227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8" t="s">
        <v>8317</v>
      </c>
      <c r="R3601" s="8" t="s">
        <v>8318</v>
      </c>
      <c r="S3601" s="12">
        <f t="shared" si="226"/>
        <v>42220.54487268519</v>
      </c>
      <c r="T3601" s="12">
        <f t="shared" si="227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8" t="s">
        <v>8317</v>
      </c>
      <c r="R3602" s="8" t="s">
        <v>8318</v>
      </c>
      <c r="S3602" s="12">
        <f t="shared" si="226"/>
        <v>42628.599120370374</v>
      </c>
      <c r="T3602" s="12">
        <f t="shared" si="227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8" t="s">
        <v>8317</v>
      </c>
      <c r="R3603" s="8" t="s">
        <v>8318</v>
      </c>
      <c r="S3603" s="12">
        <f t="shared" si="226"/>
        <v>41990.74863425926</v>
      </c>
      <c r="T3603" s="12">
        <f t="shared" si="227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8" t="s">
        <v>8317</v>
      </c>
      <c r="R3604" s="8" t="s">
        <v>8318</v>
      </c>
      <c r="S3604" s="12">
        <f t="shared" si="226"/>
        <v>42447.644432870366</v>
      </c>
      <c r="T3604" s="12">
        <f t="shared" si="227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8" t="s">
        <v>8317</v>
      </c>
      <c r="R3605" s="8" t="s">
        <v>8318</v>
      </c>
      <c r="S3605" s="12">
        <f t="shared" si="226"/>
        <v>42283.614351851851</v>
      </c>
      <c r="T3605" s="12">
        <f t="shared" si="227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8" t="s">
        <v>8317</v>
      </c>
      <c r="R3606" s="8" t="s">
        <v>8318</v>
      </c>
      <c r="S3606" s="12">
        <f t="shared" si="226"/>
        <v>42482.765694444446</v>
      </c>
      <c r="T3606" s="12">
        <f t="shared" si="227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8" t="s">
        <v>8317</v>
      </c>
      <c r="R3607" s="8" t="s">
        <v>8318</v>
      </c>
      <c r="S3607" s="12">
        <f t="shared" si="226"/>
        <v>42383.543124999997</v>
      </c>
      <c r="T3607" s="12">
        <f t="shared" si="227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8" t="s">
        <v>8317</v>
      </c>
      <c r="R3608" s="8" t="s">
        <v>8318</v>
      </c>
      <c r="S3608" s="12">
        <f t="shared" si="226"/>
        <v>42566.354826388888</v>
      </c>
      <c r="T3608" s="12">
        <f t="shared" si="227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8" t="s">
        <v>8317</v>
      </c>
      <c r="R3609" s="8" t="s">
        <v>8318</v>
      </c>
      <c r="S3609" s="12">
        <f t="shared" si="226"/>
        <v>42338.713912037041</v>
      </c>
      <c r="T3609" s="12">
        <f t="shared" si="227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8" t="s">
        <v>8317</v>
      </c>
      <c r="R3610" s="8" t="s">
        <v>8318</v>
      </c>
      <c r="S3610" s="12">
        <f t="shared" si="226"/>
        <v>42506.459375000006</v>
      </c>
      <c r="T3610" s="12">
        <f t="shared" si="227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8" t="s">
        <v>8317</v>
      </c>
      <c r="R3611" s="8" t="s">
        <v>8318</v>
      </c>
      <c r="S3611" s="12">
        <f t="shared" si="226"/>
        <v>42429.741724537031</v>
      </c>
      <c r="T3611" s="12">
        <f t="shared" si="227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8" t="s">
        <v>8317</v>
      </c>
      <c r="R3612" s="8" t="s">
        <v>8318</v>
      </c>
      <c r="S3612" s="12">
        <f t="shared" si="226"/>
        <v>42203.182129629626</v>
      </c>
      <c r="T3612" s="12">
        <f t="shared" si="227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8" t="s">
        <v>8317</v>
      </c>
      <c r="R3613" s="8" t="s">
        <v>8318</v>
      </c>
      <c r="S3613" s="12">
        <f t="shared" si="226"/>
        <v>42072.120381944449</v>
      </c>
      <c r="T3613" s="12">
        <f t="shared" si="227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8" t="s">
        <v>8317</v>
      </c>
      <c r="R3614" s="8" t="s">
        <v>8318</v>
      </c>
      <c r="S3614" s="12">
        <f t="shared" si="226"/>
        <v>41789.476979166669</v>
      </c>
      <c r="T3614" s="12">
        <f t="shared" si="227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8" t="s">
        <v>8317</v>
      </c>
      <c r="R3615" s="8" t="s">
        <v>8318</v>
      </c>
      <c r="S3615" s="12">
        <f t="shared" si="226"/>
        <v>41788.33997685185</v>
      </c>
      <c r="T3615" s="12">
        <f t="shared" si="227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8" t="s">
        <v>8317</v>
      </c>
      <c r="R3616" s="8" t="s">
        <v>8318</v>
      </c>
      <c r="S3616" s="12">
        <f t="shared" si="226"/>
        <v>42143.791851851856</v>
      </c>
      <c r="T3616" s="12">
        <f t="shared" si="227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8" t="s">
        <v>8317</v>
      </c>
      <c r="R3617" s="8" t="s">
        <v>8318</v>
      </c>
      <c r="S3617" s="12">
        <f t="shared" si="226"/>
        <v>42318.343703703707</v>
      </c>
      <c r="T3617" s="12">
        <f t="shared" si="227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8" t="s">
        <v>8317</v>
      </c>
      <c r="R3618" s="8" t="s">
        <v>8318</v>
      </c>
      <c r="S3618" s="12">
        <f t="shared" si="226"/>
        <v>42052.699814814812</v>
      </c>
      <c r="T3618" s="12">
        <f t="shared" si="227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8" t="s">
        <v>8317</v>
      </c>
      <c r="R3619" s="8" t="s">
        <v>8318</v>
      </c>
      <c r="S3619" s="12">
        <f t="shared" si="226"/>
        <v>42779.360289351855</v>
      </c>
      <c r="T3619" s="12">
        <f t="shared" si="227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ref="O3620:O3683" si="228">E3620/D3620</f>
        <v>1.01</v>
      </c>
      <c r="P3620" s="6">
        <f t="shared" si="225"/>
        <v>36.071428571428569</v>
      </c>
      <c r="Q3620" s="8" t="s">
        <v>8317</v>
      </c>
      <c r="R3620" s="8" t="s">
        <v>8318</v>
      </c>
      <c r="S3620" s="12">
        <f t="shared" si="226"/>
        <v>42128.377893518518</v>
      </c>
      <c r="T3620" s="12">
        <f t="shared" si="227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8"/>
        <v>1.1299999999999999</v>
      </c>
      <c r="P3621" s="6">
        <f t="shared" si="225"/>
        <v>66.470588235294116</v>
      </c>
      <c r="Q3621" s="8" t="s">
        <v>8317</v>
      </c>
      <c r="R3621" s="8" t="s">
        <v>8318</v>
      </c>
      <c r="S3621" s="12">
        <f t="shared" si="226"/>
        <v>42660.882245370376</v>
      </c>
      <c r="T3621" s="12">
        <f t="shared" si="227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8"/>
        <v>1.0519047619047619</v>
      </c>
      <c r="P3622" s="6">
        <f t="shared" si="225"/>
        <v>56.065989847715734</v>
      </c>
      <c r="Q3622" s="8" t="s">
        <v>8317</v>
      </c>
      <c r="R3622" s="8" t="s">
        <v>8318</v>
      </c>
      <c r="S3622" s="12">
        <f t="shared" si="226"/>
        <v>42037.688206018516</v>
      </c>
      <c r="T3622" s="12">
        <f t="shared" si="227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8"/>
        <v>1.0973333333333333</v>
      </c>
      <c r="P3623" s="6">
        <f t="shared" si="225"/>
        <v>47.028571428571432</v>
      </c>
      <c r="Q3623" s="8" t="s">
        <v>8317</v>
      </c>
      <c r="R3623" s="8" t="s">
        <v>8318</v>
      </c>
      <c r="S3623" s="12">
        <f t="shared" si="226"/>
        <v>42619.685694444444</v>
      </c>
      <c r="T3623" s="12">
        <f t="shared" si="227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8"/>
        <v>1.00099</v>
      </c>
      <c r="P3624" s="6">
        <f t="shared" si="225"/>
        <v>47.666190476190479</v>
      </c>
      <c r="Q3624" s="8" t="s">
        <v>8317</v>
      </c>
      <c r="R3624" s="8" t="s">
        <v>8318</v>
      </c>
      <c r="S3624" s="12">
        <f t="shared" si="226"/>
        <v>41876.971886574072</v>
      </c>
      <c r="T3624" s="12">
        <f t="shared" si="227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8"/>
        <v>1.2</v>
      </c>
      <c r="P3625" s="6">
        <f t="shared" si="225"/>
        <v>88.235294117647058</v>
      </c>
      <c r="Q3625" s="8" t="s">
        <v>8317</v>
      </c>
      <c r="R3625" s="8" t="s">
        <v>8318</v>
      </c>
      <c r="S3625" s="12">
        <f t="shared" si="226"/>
        <v>41828.486921296295</v>
      </c>
      <c r="T3625" s="12">
        <f t="shared" si="227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8"/>
        <v>1.0493333333333332</v>
      </c>
      <c r="P3626" s="6">
        <f t="shared" si="225"/>
        <v>80.717948717948715</v>
      </c>
      <c r="Q3626" s="8" t="s">
        <v>8317</v>
      </c>
      <c r="R3626" s="8" t="s">
        <v>8318</v>
      </c>
      <c r="S3626" s="12">
        <f t="shared" si="226"/>
        <v>42545.524189814809</v>
      </c>
      <c r="T3626" s="12">
        <f t="shared" si="227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8"/>
        <v>1.0266666666666666</v>
      </c>
      <c r="P3627" s="6">
        <f t="shared" si="225"/>
        <v>39.487179487179489</v>
      </c>
      <c r="Q3627" s="8" t="s">
        <v>8317</v>
      </c>
      <c r="R3627" s="8" t="s">
        <v>8318</v>
      </c>
      <c r="S3627" s="12">
        <f t="shared" si="226"/>
        <v>42157.402511574073</v>
      </c>
      <c r="T3627" s="12">
        <f t="shared" si="227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8"/>
        <v>1.0182500000000001</v>
      </c>
      <c r="P3628" s="6">
        <f t="shared" si="225"/>
        <v>84.854166666666671</v>
      </c>
      <c r="Q3628" s="8" t="s">
        <v>8317</v>
      </c>
      <c r="R3628" s="8" t="s">
        <v>8318</v>
      </c>
      <c r="S3628" s="12">
        <f t="shared" si="226"/>
        <v>41846.417326388888</v>
      </c>
      <c r="T3628" s="12">
        <f t="shared" si="227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8"/>
        <v>1</v>
      </c>
      <c r="P3629" s="6">
        <f t="shared" si="225"/>
        <v>68.965517241379317</v>
      </c>
      <c r="Q3629" s="8" t="s">
        <v>8317</v>
      </c>
      <c r="R3629" s="8" t="s">
        <v>8318</v>
      </c>
      <c r="S3629" s="12">
        <f t="shared" si="226"/>
        <v>42460.491747685184</v>
      </c>
      <c r="T3629" s="12">
        <f t="shared" si="227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8"/>
        <v>0</v>
      </c>
      <c r="P3630" s="6" t="e">
        <f t="shared" si="225"/>
        <v>#DIV/0!</v>
      </c>
      <c r="Q3630" s="8" t="s">
        <v>8317</v>
      </c>
      <c r="R3630" s="8" t="s">
        <v>8359</v>
      </c>
      <c r="S3630" s="12">
        <f t="shared" si="226"/>
        <v>42291.583287037036</v>
      </c>
      <c r="T3630" s="12">
        <f t="shared" si="227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8"/>
        <v>1.9999999999999999E-6</v>
      </c>
      <c r="P3631" s="6">
        <f t="shared" si="225"/>
        <v>1</v>
      </c>
      <c r="Q3631" s="8" t="s">
        <v>8317</v>
      </c>
      <c r="R3631" s="8" t="s">
        <v>8359</v>
      </c>
      <c r="S3631" s="12">
        <f t="shared" si="226"/>
        <v>42436.844490740739</v>
      </c>
      <c r="T3631" s="12">
        <f t="shared" si="227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8"/>
        <v>3.3333333333333332E-4</v>
      </c>
      <c r="P3632" s="6">
        <f t="shared" si="225"/>
        <v>1</v>
      </c>
      <c r="Q3632" s="8" t="s">
        <v>8317</v>
      </c>
      <c r="R3632" s="8" t="s">
        <v>8359</v>
      </c>
      <c r="S3632" s="12">
        <f t="shared" si="226"/>
        <v>41942.59710648148</v>
      </c>
      <c r="T3632" s="12">
        <f t="shared" si="227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8"/>
        <v>0.51023391812865493</v>
      </c>
      <c r="P3633" s="6">
        <f t="shared" si="225"/>
        <v>147.88135593220338</v>
      </c>
      <c r="Q3633" s="8" t="s">
        <v>8317</v>
      </c>
      <c r="R3633" s="8" t="s">
        <v>8359</v>
      </c>
      <c r="S3633" s="12">
        <f t="shared" si="226"/>
        <v>41880.503437499996</v>
      </c>
      <c r="T3633" s="12">
        <f t="shared" si="227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8"/>
        <v>0.2</v>
      </c>
      <c r="P3634" s="6">
        <f t="shared" si="225"/>
        <v>100</v>
      </c>
      <c r="Q3634" s="8" t="s">
        <v>8317</v>
      </c>
      <c r="R3634" s="8" t="s">
        <v>8359</v>
      </c>
      <c r="S3634" s="12">
        <f t="shared" si="226"/>
        <v>41946.686909722222</v>
      </c>
      <c r="T3634" s="12">
        <f t="shared" si="227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8"/>
        <v>0.35239999999999999</v>
      </c>
      <c r="P3635" s="6">
        <f t="shared" si="225"/>
        <v>56.838709677419352</v>
      </c>
      <c r="Q3635" s="8" t="s">
        <v>8317</v>
      </c>
      <c r="R3635" s="8" t="s">
        <v>8359</v>
      </c>
      <c r="S3635" s="12">
        <f t="shared" si="226"/>
        <v>42649.373460648145</v>
      </c>
      <c r="T3635" s="12">
        <f t="shared" si="227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8"/>
        <v>4.2466666666666666E-2</v>
      </c>
      <c r="P3636" s="6">
        <f t="shared" si="225"/>
        <v>176.94444444444446</v>
      </c>
      <c r="Q3636" s="8" t="s">
        <v>8317</v>
      </c>
      <c r="R3636" s="8" t="s">
        <v>8359</v>
      </c>
      <c r="S3636" s="12">
        <f t="shared" si="226"/>
        <v>42700.916365740741</v>
      </c>
      <c r="T3636" s="12">
        <f t="shared" si="227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8"/>
        <v>0.36457142857142855</v>
      </c>
      <c r="P3637" s="6">
        <f t="shared" si="225"/>
        <v>127.6</v>
      </c>
      <c r="Q3637" s="8" t="s">
        <v>8317</v>
      </c>
      <c r="R3637" s="8" t="s">
        <v>8359</v>
      </c>
      <c r="S3637" s="12">
        <f t="shared" si="226"/>
        <v>42450.63282407407</v>
      </c>
      <c r="T3637" s="12">
        <f t="shared" si="227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8"/>
        <v>0</v>
      </c>
      <c r="P3638" s="6" t="e">
        <f t="shared" si="225"/>
        <v>#DIV/0!</v>
      </c>
      <c r="Q3638" s="8" t="s">
        <v>8317</v>
      </c>
      <c r="R3638" s="8" t="s">
        <v>8359</v>
      </c>
      <c r="S3638" s="12">
        <f t="shared" si="226"/>
        <v>42226.444780092599</v>
      </c>
      <c r="T3638" s="12">
        <f t="shared" si="227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8"/>
        <v>0.30866666666666664</v>
      </c>
      <c r="P3639" s="6">
        <f t="shared" si="225"/>
        <v>66.142857142857139</v>
      </c>
      <c r="Q3639" s="8" t="s">
        <v>8317</v>
      </c>
      <c r="R3639" s="8" t="s">
        <v>8359</v>
      </c>
      <c r="S3639" s="12">
        <f t="shared" si="226"/>
        <v>41975.450636574074</v>
      </c>
      <c r="T3639" s="12">
        <f t="shared" si="227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8"/>
        <v>6.545454545454546E-2</v>
      </c>
      <c r="P3640" s="6">
        <f t="shared" si="225"/>
        <v>108</v>
      </c>
      <c r="Q3640" s="8" t="s">
        <v>8317</v>
      </c>
      <c r="R3640" s="8" t="s">
        <v>8359</v>
      </c>
      <c r="S3640" s="12">
        <f t="shared" si="226"/>
        <v>42053.422824074078</v>
      </c>
      <c r="T3640" s="12">
        <f t="shared" si="227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8"/>
        <v>4.0000000000000003E-5</v>
      </c>
      <c r="P3641" s="6">
        <f t="shared" si="225"/>
        <v>1</v>
      </c>
      <c r="Q3641" s="8" t="s">
        <v>8317</v>
      </c>
      <c r="R3641" s="8" t="s">
        <v>8359</v>
      </c>
      <c r="S3641" s="12">
        <f t="shared" si="226"/>
        <v>42590.427152777775</v>
      </c>
      <c r="T3641" s="12">
        <f t="shared" si="227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8"/>
        <v>5.5E-2</v>
      </c>
      <c r="P3642" s="6">
        <f t="shared" si="225"/>
        <v>18.333333333333332</v>
      </c>
      <c r="Q3642" s="8" t="s">
        <v>8317</v>
      </c>
      <c r="R3642" s="8" t="s">
        <v>8359</v>
      </c>
      <c r="S3642" s="12">
        <f t="shared" si="226"/>
        <v>42104.531597222223</v>
      </c>
      <c r="T3642" s="12">
        <f t="shared" si="227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8"/>
        <v>0</v>
      </c>
      <c r="P3643" s="6" t="e">
        <f t="shared" si="225"/>
        <v>#DIV/0!</v>
      </c>
      <c r="Q3643" s="8" t="s">
        <v>8317</v>
      </c>
      <c r="R3643" s="8" t="s">
        <v>8359</v>
      </c>
      <c r="S3643" s="12">
        <f t="shared" si="226"/>
        <v>41899.377071759263</v>
      </c>
      <c r="T3643" s="12">
        <f t="shared" si="227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8"/>
        <v>2.1428571428571429E-2</v>
      </c>
      <c r="P3644" s="6">
        <f t="shared" si="225"/>
        <v>7.5</v>
      </c>
      <c r="Q3644" s="8" t="s">
        <v>8317</v>
      </c>
      <c r="R3644" s="8" t="s">
        <v>8359</v>
      </c>
      <c r="S3644" s="12">
        <f t="shared" si="226"/>
        <v>42297.566284722227</v>
      </c>
      <c r="T3644" s="12">
        <f t="shared" si="227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8"/>
        <v>0</v>
      </c>
      <c r="P3645" s="6" t="e">
        <f t="shared" si="225"/>
        <v>#DIV/0!</v>
      </c>
      <c r="Q3645" s="8" t="s">
        <v>8317</v>
      </c>
      <c r="R3645" s="8" t="s">
        <v>8359</v>
      </c>
      <c r="S3645" s="12">
        <f t="shared" si="226"/>
        <v>42284.893969907411</v>
      </c>
      <c r="T3645" s="12">
        <f t="shared" si="227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8"/>
        <v>0.16420000000000001</v>
      </c>
      <c r="P3646" s="6">
        <f t="shared" si="225"/>
        <v>68.416666666666671</v>
      </c>
      <c r="Q3646" s="8" t="s">
        <v>8317</v>
      </c>
      <c r="R3646" s="8" t="s">
        <v>8359</v>
      </c>
      <c r="S3646" s="12">
        <f t="shared" si="226"/>
        <v>42408.991747685184</v>
      </c>
      <c r="T3646" s="12">
        <f t="shared" si="227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8"/>
        <v>1E-3</v>
      </c>
      <c r="P3647" s="6">
        <f t="shared" si="225"/>
        <v>1</v>
      </c>
      <c r="Q3647" s="8" t="s">
        <v>8317</v>
      </c>
      <c r="R3647" s="8" t="s">
        <v>8359</v>
      </c>
      <c r="S3647" s="12">
        <f t="shared" si="226"/>
        <v>42665.720347222217</v>
      </c>
      <c r="T3647" s="12">
        <f t="shared" si="227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8"/>
        <v>4.8099999999999997E-2</v>
      </c>
      <c r="P3648" s="6">
        <f t="shared" si="225"/>
        <v>60.125</v>
      </c>
      <c r="Q3648" s="8" t="s">
        <v>8317</v>
      </c>
      <c r="R3648" s="8" t="s">
        <v>8359</v>
      </c>
      <c r="S3648" s="12">
        <f t="shared" si="226"/>
        <v>42140.171319444446</v>
      </c>
      <c r="T3648" s="12">
        <f t="shared" si="227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8"/>
        <v>0.06</v>
      </c>
      <c r="P3649" s="6">
        <f t="shared" si="225"/>
        <v>15</v>
      </c>
      <c r="Q3649" s="8" t="s">
        <v>8317</v>
      </c>
      <c r="R3649" s="8" t="s">
        <v>8359</v>
      </c>
      <c r="S3649" s="12">
        <f t="shared" si="226"/>
        <v>42598.499155092592</v>
      </c>
      <c r="T3649" s="12">
        <f t="shared" si="227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8"/>
        <v>1.003825</v>
      </c>
      <c r="P3650" s="6">
        <f t="shared" si="225"/>
        <v>550.04109589041093</v>
      </c>
      <c r="Q3650" s="8" t="s">
        <v>8317</v>
      </c>
      <c r="R3650" s="8" t="s">
        <v>8318</v>
      </c>
      <c r="S3650" s="12">
        <f t="shared" si="226"/>
        <v>41887.042187500003</v>
      </c>
      <c r="T3650" s="12">
        <f t="shared" si="227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ref="P3651:P3714" si="229">E3651/L3651</f>
        <v>97.5</v>
      </c>
      <c r="Q3651" s="8" t="s">
        <v>8317</v>
      </c>
      <c r="R3651" s="8" t="s">
        <v>8318</v>
      </c>
      <c r="S3651" s="12">
        <f t="shared" ref="S3651:S3714" si="230">(((J3651/60)/60)/24)+DATE(1970,1,1)+(-6/24)</f>
        <v>41780.462893518517</v>
      </c>
      <c r="T3651" s="12">
        <f t="shared" ref="T3651:T3714" si="231">(((I3651/60)/60)/24)+DATE(1970,1,1)+(-6/24)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8" t="s">
        <v>8317</v>
      </c>
      <c r="R3652" s="8" t="s">
        <v>8318</v>
      </c>
      <c r="S3652" s="12">
        <f t="shared" si="230"/>
        <v>42381.228981481487</v>
      </c>
      <c r="T3652" s="12">
        <f t="shared" si="231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8" t="s">
        <v>8317</v>
      </c>
      <c r="R3653" s="8" t="s">
        <v>8318</v>
      </c>
      <c r="S3653" s="12">
        <f t="shared" si="230"/>
        <v>41828.396319444444</v>
      </c>
      <c r="T3653" s="12">
        <f t="shared" si="231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8" t="s">
        <v>8317</v>
      </c>
      <c r="R3654" s="8" t="s">
        <v>8318</v>
      </c>
      <c r="S3654" s="12">
        <f t="shared" si="230"/>
        <v>42596.394699074073</v>
      </c>
      <c r="T3654" s="12">
        <f t="shared" si="231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8" t="s">
        <v>8317</v>
      </c>
      <c r="R3655" s="8" t="s">
        <v>8318</v>
      </c>
      <c r="S3655" s="12">
        <f t="shared" si="230"/>
        <v>42191.113506944443</v>
      </c>
      <c r="T3655" s="12">
        <f t="shared" si="231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8" t="s">
        <v>8317</v>
      </c>
      <c r="R3656" s="8" t="s">
        <v>8318</v>
      </c>
      <c r="S3656" s="12">
        <f t="shared" si="230"/>
        <v>42440.166504629626</v>
      </c>
      <c r="T3656" s="12">
        <f t="shared" si="231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8" t="s">
        <v>8317</v>
      </c>
      <c r="R3657" s="8" t="s">
        <v>8318</v>
      </c>
      <c r="S3657" s="12">
        <f t="shared" si="230"/>
        <v>42173.553217592591</v>
      </c>
      <c r="T3657" s="12">
        <f t="shared" si="231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8" t="s">
        <v>8317</v>
      </c>
      <c r="R3658" s="8" t="s">
        <v>8318</v>
      </c>
      <c r="S3658" s="12">
        <f t="shared" si="230"/>
        <v>42737.660138888896</v>
      </c>
      <c r="T3658" s="12">
        <f t="shared" si="231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8" t="s">
        <v>8317</v>
      </c>
      <c r="R3659" s="8" t="s">
        <v>8318</v>
      </c>
      <c r="S3659" s="12">
        <f t="shared" si="230"/>
        <v>42499.379849537043</v>
      </c>
      <c r="T3659" s="12">
        <f t="shared" si="231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8" t="s">
        <v>8317</v>
      </c>
      <c r="R3660" s="8" t="s">
        <v>8318</v>
      </c>
      <c r="S3660" s="12">
        <f t="shared" si="230"/>
        <v>41775.608564814815</v>
      </c>
      <c r="T3660" s="12">
        <f t="shared" si="231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8" t="s">
        <v>8317</v>
      </c>
      <c r="R3661" s="8" t="s">
        <v>8318</v>
      </c>
      <c r="S3661" s="12">
        <f t="shared" si="230"/>
        <v>42055.027199074073</v>
      </c>
      <c r="T3661" s="12">
        <f t="shared" si="231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8" t="s">
        <v>8317</v>
      </c>
      <c r="R3662" s="8" t="s">
        <v>8318</v>
      </c>
      <c r="S3662" s="12">
        <f t="shared" si="230"/>
        <v>41971.631076388891</v>
      </c>
      <c r="T3662" s="12">
        <f t="shared" si="231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8" t="s">
        <v>8317</v>
      </c>
      <c r="R3663" s="8" t="s">
        <v>8318</v>
      </c>
      <c r="S3663" s="12">
        <f t="shared" si="230"/>
        <v>42447.646666666667</v>
      </c>
      <c r="T3663" s="12">
        <f t="shared" si="231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8" t="s">
        <v>8317</v>
      </c>
      <c r="R3664" s="8" t="s">
        <v>8318</v>
      </c>
      <c r="S3664" s="12">
        <f t="shared" si="230"/>
        <v>42063.970069444447</v>
      </c>
      <c r="T3664" s="12">
        <f t="shared" si="231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8" t="s">
        <v>8317</v>
      </c>
      <c r="R3665" s="8" t="s">
        <v>8318</v>
      </c>
      <c r="S3665" s="12">
        <f t="shared" si="230"/>
        <v>42665.201736111107</v>
      </c>
      <c r="T3665" s="12">
        <f t="shared" si="231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8" t="s">
        <v>8317</v>
      </c>
      <c r="R3666" s="8" t="s">
        <v>8318</v>
      </c>
      <c r="S3666" s="12">
        <f t="shared" si="230"/>
        <v>42522.998715277776</v>
      </c>
      <c r="T3666" s="12">
        <f t="shared" si="231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8" t="s">
        <v>8317</v>
      </c>
      <c r="R3667" s="8" t="s">
        <v>8318</v>
      </c>
      <c r="S3667" s="12">
        <f t="shared" si="230"/>
        <v>42294.558124999996</v>
      </c>
      <c r="T3667" s="12">
        <f t="shared" si="231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8" t="s">
        <v>8317</v>
      </c>
      <c r="R3668" s="8" t="s">
        <v>8318</v>
      </c>
      <c r="S3668" s="12">
        <f t="shared" si="230"/>
        <v>41822.65488425926</v>
      </c>
      <c r="T3668" s="12">
        <f t="shared" si="231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8" t="s">
        <v>8317</v>
      </c>
      <c r="R3669" s="8" t="s">
        <v>8318</v>
      </c>
      <c r="S3669" s="12">
        <f t="shared" si="230"/>
        <v>42173.720127314817</v>
      </c>
      <c r="T3669" s="12">
        <f t="shared" si="231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8" t="s">
        <v>8317</v>
      </c>
      <c r="R3670" s="8" t="s">
        <v>8318</v>
      </c>
      <c r="S3670" s="12">
        <f t="shared" si="230"/>
        <v>42185.306157407409</v>
      </c>
      <c r="T3670" s="12">
        <f t="shared" si="231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8" t="s">
        <v>8317</v>
      </c>
      <c r="R3671" s="8" t="s">
        <v>8318</v>
      </c>
      <c r="S3671" s="12">
        <f t="shared" si="230"/>
        <v>42136.425196759257</v>
      </c>
      <c r="T3671" s="12">
        <f t="shared" si="231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8" t="s">
        <v>8317</v>
      </c>
      <c r="R3672" s="8" t="s">
        <v>8318</v>
      </c>
      <c r="S3672" s="12">
        <f t="shared" si="230"/>
        <v>42142.264016203699</v>
      </c>
      <c r="T3672" s="12">
        <f t="shared" si="231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8" t="s">
        <v>8317</v>
      </c>
      <c r="R3673" s="8" t="s">
        <v>8318</v>
      </c>
      <c r="S3673" s="12">
        <f t="shared" si="230"/>
        <v>41820.37809027778</v>
      </c>
      <c r="T3673" s="12">
        <f t="shared" si="231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8" t="s">
        <v>8317</v>
      </c>
      <c r="R3674" s="8" t="s">
        <v>8318</v>
      </c>
      <c r="S3674" s="12">
        <f t="shared" si="230"/>
        <v>41878.696574074071</v>
      </c>
      <c r="T3674" s="12">
        <f t="shared" si="231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8" t="s">
        <v>8317</v>
      </c>
      <c r="R3675" s="8" t="s">
        <v>8318</v>
      </c>
      <c r="S3675" s="12">
        <f t="shared" si="230"/>
        <v>41914.045104166667</v>
      </c>
      <c r="T3675" s="12">
        <f t="shared" si="231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8" t="s">
        <v>8317</v>
      </c>
      <c r="R3676" s="8" t="s">
        <v>8318</v>
      </c>
      <c r="S3676" s="12">
        <f t="shared" si="230"/>
        <v>42556.623020833329</v>
      </c>
      <c r="T3676" s="12">
        <f t="shared" si="231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8" t="s">
        <v>8317</v>
      </c>
      <c r="R3677" s="8" t="s">
        <v>8318</v>
      </c>
      <c r="S3677" s="12">
        <f t="shared" si="230"/>
        <v>42493.347013888888</v>
      </c>
      <c r="T3677" s="12">
        <f t="shared" si="231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8" t="s">
        <v>8317</v>
      </c>
      <c r="R3678" s="8" t="s">
        <v>8318</v>
      </c>
      <c r="S3678" s="12">
        <f t="shared" si="230"/>
        <v>41876.565787037034</v>
      </c>
      <c r="T3678" s="12">
        <f t="shared" si="231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8" t="s">
        <v>8317</v>
      </c>
      <c r="R3679" s="8" t="s">
        <v>8318</v>
      </c>
      <c r="S3679" s="12">
        <f t="shared" si="230"/>
        <v>41802.324282407404</v>
      </c>
      <c r="T3679" s="12">
        <f t="shared" si="231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8" t="s">
        <v>8317</v>
      </c>
      <c r="R3680" s="8" t="s">
        <v>8318</v>
      </c>
      <c r="S3680" s="12">
        <f t="shared" si="230"/>
        <v>42120.281226851846</v>
      </c>
      <c r="T3680" s="12">
        <f t="shared" si="231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8" t="s">
        <v>8317</v>
      </c>
      <c r="R3681" s="8" t="s">
        <v>8318</v>
      </c>
      <c r="S3681" s="12">
        <f t="shared" si="230"/>
        <v>41786.511354166665</v>
      </c>
      <c r="T3681" s="12">
        <f t="shared" si="231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8" t="s">
        <v>8317</v>
      </c>
      <c r="R3682" s="8" t="s">
        <v>8318</v>
      </c>
      <c r="S3682" s="12">
        <f t="shared" si="230"/>
        <v>42627.204097222217</v>
      </c>
      <c r="T3682" s="12">
        <f t="shared" si="231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8" t="s">
        <v>8317</v>
      </c>
      <c r="R3683" s="8" t="s">
        <v>8318</v>
      </c>
      <c r="S3683" s="12">
        <f t="shared" si="230"/>
        <v>42374.401504629626</v>
      </c>
      <c r="T3683" s="12">
        <f t="shared" si="231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ref="O3684:O3747" si="232">E3684/D3684</f>
        <v>1.3919999999999999</v>
      </c>
      <c r="P3684" s="6">
        <f t="shared" si="229"/>
        <v>62.328358208955223</v>
      </c>
      <c r="Q3684" s="8" t="s">
        <v>8317</v>
      </c>
      <c r="R3684" s="8" t="s">
        <v>8318</v>
      </c>
      <c r="S3684" s="12">
        <f t="shared" si="230"/>
        <v>41772.435393518521</v>
      </c>
      <c r="T3684" s="12">
        <f t="shared" si="231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2"/>
        <v>1.1085714285714285</v>
      </c>
      <c r="P3685" s="6">
        <f t="shared" si="229"/>
        <v>58.787878787878789</v>
      </c>
      <c r="Q3685" s="8" t="s">
        <v>8317</v>
      </c>
      <c r="R3685" s="8" t="s">
        <v>8318</v>
      </c>
      <c r="S3685" s="12">
        <f t="shared" si="230"/>
        <v>42632.866851851853</v>
      </c>
      <c r="T3685" s="12">
        <f t="shared" si="231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2"/>
        <v>1.3906666666666667</v>
      </c>
      <c r="P3686" s="6">
        <f t="shared" si="229"/>
        <v>45.347826086956523</v>
      </c>
      <c r="Q3686" s="8" t="s">
        <v>8317</v>
      </c>
      <c r="R3686" s="8" t="s">
        <v>8318</v>
      </c>
      <c r="S3686" s="12">
        <f t="shared" si="230"/>
        <v>42218.930393518516</v>
      </c>
      <c r="T3686" s="12">
        <f t="shared" si="231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2"/>
        <v>1.0569999999999999</v>
      </c>
      <c r="P3687" s="6">
        <f t="shared" si="229"/>
        <v>41.944444444444443</v>
      </c>
      <c r="Q3687" s="8" t="s">
        <v>8317</v>
      </c>
      <c r="R3687" s="8" t="s">
        <v>8318</v>
      </c>
      <c r="S3687" s="12">
        <f t="shared" si="230"/>
        <v>41753.343275462961</v>
      </c>
      <c r="T3687" s="12">
        <f t="shared" si="231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2"/>
        <v>1.0142857142857142</v>
      </c>
      <c r="P3688" s="6">
        <f t="shared" si="229"/>
        <v>59.166666666666664</v>
      </c>
      <c r="Q3688" s="8" t="s">
        <v>8317</v>
      </c>
      <c r="R3688" s="8" t="s">
        <v>8318</v>
      </c>
      <c r="S3688" s="12">
        <f t="shared" si="230"/>
        <v>42230.412731481483</v>
      </c>
      <c r="T3688" s="12">
        <f t="shared" si="231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2"/>
        <v>1.0024500000000001</v>
      </c>
      <c r="P3689" s="6">
        <f t="shared" si="229"/>
        <v>200.49</v>
      </c>
      <c r="Q3689" s="8" t="s">
        <v>8317</v>
      </c>
      <c r="R3689" s="8" t="s">
        <v>8318</v>
      </c>
      <c r="S3689" s="12">
        <f t="shared" si="230"/>
        <v>41786.968229166669</v>
      </c>
      <c r="T3689" s="12">
        <f t="shared" si="231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2"/>
        <v>1.0916666666666666</v>
      </c>
      <c r="P3690" s="6">
        <f t="shared" si="229"/>
        <v>83.974358974358978</v>
      </c>
      <c r="Q3690" s="8" t="s">
        <v>8317</v>
      </c>
      <c r="R3690" s="8" t="s">
        <v>8318</v>
      </c>
      <c r="S3690" s="12">
        <f t="shared" si="230"/>
        <v>41829.537083333329</v>
      </c>
      <c r="T3690" s="12">
        <f t="shared" si="231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2"/>
        <v>1.1833333333333333</v>
      </c>
      <c r="P3691" s="6">
        <f t="shared" si="229"/>
        <v>57.258064516129032</v>
      </c>
      <c r="Q3691" s="8" t="s">
        <v>8317</v>
      </c>
      <c r="R3691" s="8" t="s">
        <v>8318</v>
      </c>
      <c r="S3691" s="12">
        <f t="shared" si="230"/>
        <v>42147.576840277776</v>
      </c>
      <c r="T3691" s="12">
        <f t="shared" si="231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2"/>
        <v>1.2</v>
      </c>
      <c r="P3692" s="6">
        <f t="shared" si="229"/>
        <v>58.064516129032256</v>
      </c>
      <c r="Q3692" s="8" t="s">
        <v>8317</v>
      </c>
      <c r="R3692" s="8" t="s">
        <v>8318</v>
      </c>
      <c r="S3692" s="12">
        <f t="shared" si="230"/>
        <v>41940.348182870373</v>
      </c>
      <c r="T3692" s="12">
        <f t="shared" si="231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2"/>
        <v>1.2796000000000001</v>
      </c>
      <c r="P3693" s="6">
        <f t="shared" si="229"/>
        <v>186.80291970802921</v>
      </c>
      <c r="Q3693" s="8" t="s">
        <v>8317</v>
      </c>
      <c r="R3693" s="8" t="s">
        <v>8318</v>
      </c>
      <c r="S3693" s="12">
        <f t="shared" si="230"/>
        <v>42020.450567129628</v>
      </c>
      <c r="T3693" s="12">
        <f t="shared" si="231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2"/>
        <v>1.26</v>
      </c>
      <c r="P3694" s="6">
        <f t="shared" si="229"/>
        <v>74.117647058823536</v>
      </c>
      <c r="Q3694" s="8" t="s">
        <v>8317</v>
      </c>
      <c r="R3694" s="8" t="s">
        <v>8318</v>
      </c>
      <c r="S3694" s="12">
        <f t="shared" si="230"/>
        <v>41891.71503472222</v>
      </c>
      <c r="T3694" s="12">
        <f t="shared" si="231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2"/>
        <v>1.2912912912912913</v>
      </c>
      <c r="P3695" s="6">
        <f t="shared" si="229"/>
        <v>30.714285714285715</v>
      </c>
      <c r="Q3695" s="8" t="s">
        <v>8317</v>
      </c>
      <c r="R3695" s="8" t="s">
        <v>8318</v>
      </c>
      <c r="S3695" s="12">
        <f t="shared" si="230"/>
        <v>42308.941307870366</v>
      </c>
      <c r="T3695" s="12">
        <f t="shared" si="231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2"/>
        <v>1.0742857142857143</v>
      </c>
      <c r="P3696" s="6">
        <f t="shared" si="229"/>
        <v>62.666666666666664</v>
      </c>
      <c r="Q3696" s="8" t="s">
        <v>8317</v>
      </c>
      <c r="R3696" s="8" t="s">
        <v>8318</v>
      </c>
      <c r="S3696" s="12">
        <f t="shared" si="230"/>
        <v>42489.883877314816</v>
      </c>
      <c r="T3696" s="12">
        <f t="shared" si="231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2"/>
        <v>1.00125</v>
      </c>
      <c r="P3697" s="6">
        <f t="shared" si="229"/>
        <v>121.36363636363636</v>
      </c>
      <c r="Q3697" s="8" t="s">
        <v>8317</v>
      </c>
      <c r="R3697" s="8" t="s">
        <v>8318</v>
      </c>
      <c r="S3697" s="12">
        <f t="shared" si="230"/>
        <v>41995.620486111111</v>
      </c>
      <c r="T3697" s="12">
        <f t="shared" si="231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2"/>
        <v>1.55</v>
      </c>
      <c r="P3698" s="6">
        <f t="shared" si="229"/>
        <v>39.743589743589745</v>
      </c>
      <c r="Q3698" s="8" t="s">
        <v>8317</v>
      </c>
      <c r="R3698" s="8" t="s">
        <v>8318</v>
      </c>
      <c r="S3698" s="12">
        <f t="shared" si="230"/>
        <v>41988.367083333331</v>
      </c>
      <c r="T3698" s="12">
        <f t="shared" si="231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2"/>
        <v>1.08</v>
      </c>
      <c r="P3699" s="6">
        <f t="shared" si="229"/>
        <v>72</v>
      </c>
      <c r="Q3699" s="8" t="s">
        <v>8317</v>
      </c>
      <c r="R3699" s="8" t="s">
        <v>8318</v>
      </c>
      <c r="S3699" s="12">
        <f t="shared" si="230"/>
        <v>42479.215833333335</v>
      </c>
      <c r="T3699" s="12">
        <f t="shared" si="231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2"/>
        <v>1.1052</v>
      </c>
      <c r="P3700" s="6">
        <f t="shared" si="229"/>
        <v>40.632352941176471</v>
      </c>
      <c r="Q3700" s="8" t="s">
        <v>8317</v>
      </c>
      <c r="R3700" s="8" t="s">
        <v>8318</v>
      </c>
      <c r="S3700" s="12">
        <f t="shared" si="230"/>
        <v>42401.556562500002</v>
      </c>
      <c r="T3700" s="12">
        <f t="shared" si="231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2"/>
        <v>1.008</v>
      </c>
      <c r="P3701" s="6">
        <f t="shared" si="229"/>
        <v>63</v>
      </c>
      <c r="Q3701" s="8" t="s">
        <v>8317</v>
      </c>
      <c r="R3701" s="8" t="s">
        <v>8318</v>
      </c>
      <c r="S3701" s="12">
        <f t="shared" si="230"/>
        <v>41897.352037037039</v>
      </c>
      <c r="T3701" s="12">
        <f t="shared" si="231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2"/>
        <v>1.212</v>
      </c>
      <c r="P3702" s="6">
        <f t="shared" si="229"/>
        <v>33.666666666666664</v>
      </c>
      <c r="Q3702" s="8" t="s">
        <v>8317</v>
      </c>
      <c r="R3702" s="8" t="s">
        <v>8318</v>
      </c>
      <c r="S3702" s="12">
        <f t="shared" si="230"/>
        <v>41882.335648148146</v>
      </c>
      <c r="T3702" s="12">
        <f t="shared" si="231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2"/>
        <v>1.0033333333333334</v>
      </c>
      <c r="P3703" s="6">
        <f t="shared" si="229"/>
        <v>38.589743589743591</v>
      </c>
      <c r="Q3703" s="8" t="s">
        <v>8317</v>
      </c>
      <c r="R3703" s="8" t="s">
        <v>8318</v>
      </c>
      <c r="S3703" s="12">
        <f t="shared" si="230"/>
        <v>42129.291585648149</v>
      </c>
      <c r="T3703" s="12">
        <f t="shared" si="231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2"/>
        <v>1.0916666666666666</v>
      </c>
      <c r="P3704" s="6">
        <f t="shared" si="229"/>
        <v>155.95238095238096</v>
      </c>
      <c r="Q3704" s="8" t="s">
        <v>8317</v>
      </c>
      <c r="R3704" s="8" t="s">
        <v>8318</v>
      </c>
      <c r="S3704" s="12">
        <f t="shared" si="230"/>
        <v>42524.28800925926</v>
      </c>
      <c r="T3704" s="12">
        <f t="shared" si="231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2"/>
        <v>1.2342857142857142</v>
      </c>
      <c r="P3705" s="6">
        <f t="shared" si="229"/>
        <v>43.2</v>
      </c>
      <c r="Q3705" s="8" t="s">
        <v>8317</v>
      </c>
      <c r="R3705" s="8" t="s">
        <v>8318</v>
      </c>
      <c r="S3705" s="12">
        <f t="shared" si="230"/>
        <v>42556.254490740743</v>
      </c>
      <c r="T3705" s="12">
        <f t="shared" si="231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2"/>
        <v>1.3633666666666666</v>
      </c>
      <c r="P3706" s="6">
        <f t="shared" si="229"/>
        <v>15.148518518518518</v>
      </c>
      <c r="Q3706" s="8" t="s">
        <v>8317</v>
      </c>
      <c r="R3706" s="8" t="s">
        <v>8318</v>
      </c>
      <c r="S3706" s="12">
        <f t="shared" si="230"/>
        <v>42461.439745370371</v>
      </c>
      <c r="T3706" s="12">
        <f t="shared" si="231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2"/>
        <v>1.0346657233816767</v>
      </c>
      <c r="P3707" s="6">
        <f t="shared" si="229"/>
        <v>83.571428571428569</v>
      </c>
      <c r="Q3707" s="8" t="s">
        <v>8317</v>
      </c>
      <c r="R3707" s="8" t="s">
        <v>8318</v>
      </c>
      <c r="S3707" s="12">
        <f t="shared" si="230"/>
        <v>41792.292986111112</v>
      </c>
      <c r="T3707" s="12">
        <f t="shared" si="231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2"/>
        <v>1.2133333333333334</v>
      </c>
      <c r="P3708" s="6">
        <f t="shared" si="229"/>
        <v>140</v>
      </c>
      <c r="Q3708" s="8" t="s">
        <v>8317</v>
      </c>
      <c r="R3708" s="8" t="s">
        <v>8318</v>
      </c>
      <c r="S3708" s="12">
        <f t="shared" si="230"/>
        <v>41879.663761574076</v>
      </c>
      <c r="T3708" s="12">
        <f t="shared" si="231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2"/>
        <v>1.86</v>
      </c>
      <c r="P3709" s="6">
        <f t="shared" si="229"/>
        <v>80.869565217391298</v>
      </c>
      <c r="Q3709" s="8" t="s">
        <v>8317</v>
      </c>
      <c r="R3709" s="8" t="s">
        <v>8318</v>
      </c>
      <c r="S3709" s="12">
        <f t="shared" si="230"/>
        <v>42551.798356481479</v>
      </c>
      <c r="T3709" s="12">
        <f t="shared" si="231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2"/>
        <v>3</v>
      </c>
      <c r="P3710" s="6">
        <f t="shared" si="229"/>
        <v>53.846153846153847</v>
      </c>
      <c r="Q3710" s="8" t="s">
        <v>8317</v>
      </c>
      <c r="R3710" s="8" t="s">
        <v>8318</v>
      </c>
      <c r="S3710" s="12">
        <f t="shared" si="230"/>
        <v>41809.892199074071</v>
      </c>
      <c r="T3710" s="12">
        <f t="shared" si="231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2"/>
        <v>1.0825</v>
      </c>
      <c r="P3711" s="6">
        <f t="shared" si="229"/>
        <v>30.928571428571427</v>
      </c>
      <c r="Q3711" s="8" t="s">
        <v>8317</v>
      </c>
      <c r="R3711" s="8" t="s">
        <v>8318</v>
      </c>
      <c r="S3711" s="12">
        <f t="shared" si="230"/>
        <v>41785.457708333335</v>
      </c>
      <c r="T3711" s="12">
        <f t="shared" si="231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2"/>
        <v>1.4115384615384616</v>
      </c>
      <c r="P3712" s="6">
        <f t="shared" si="229"/>
        <v>67.962962962962962</v>
      </c>
      <c r="Q3712" s="8" t="s">
        <v>8317</v>
      </c>
      <c r="R3712" s="8" t="s">
        <v>8318</v>
      </c>
      <c r="S3712" s="12">
        <f t="shared" si="230"/>
        <v>42072.326249999998</v>
      </c>
      <c r="T3712" s="12">
        <f t="shared" si="231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2"/>
        <v>1.1399999999999999</v>
      </c>
      <c r="P3713" s="6">
        <f t="shared" si="229"/>
        <v>27.142857142857142</v>
      </c>
      <c r="Q3713" s="8" t="s">
        <v>8317</v>
      </c>
      <c r="R3713" s="8" t="s">
        <v>8318</v>
      </c>
      <c r="S3713" s="12">
        <f t="shared" si="230"/>
        <v>41779.474224537036</v>
      </c>
      <c r="T3713" s="12">
        <f t="shared" si="231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2"/>
        <v>1.5373333333333334</v>
      </c>
      <c r="P3714" s="6">
        <f t="shared" si="229"/>
        <v>110.86538461538461</v>
      </c>
      <c r="Q3714" s="8" t="s">
        <v>8317</v>
      </c>
      <c r="R3714" s="8" t="s">
        <v>8318</v>
      </c>
      <c r="S3714" s="12">
        <f t="shared" si="230"/>
        <v>42133.922071759262</v>
      </c>
      <c r="T3714" s="12">
        <f t="shared" si="231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ref="P3715:P3778" si="233">E3715/L3715</f>
        <v>106.84210526315789</v>
      </c>
      <c r="Q3715" s="8" t="s">
        <v>8317</v>
      </c>
      <c r="R3715" s="8" t="s">
        <v>8318</v>
      </c>
      <c r="S3715" s="12">
        <f t="shared" ref="S3715:S3778" si="234">(((J3715/60)/60)/24)+DATE(1970,1,1)+(-6/24)</f>
        <v>42505.488032407404</v>
      </c>
      <c r="T3715" s="12">
        <f t="shared" ref="T3715:T3778" si="235">(((I3715/60)/60)/24)+DATE(1970,1,1)+(-6/24)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8" t="s">
        <v>8317</v>
      </c>
      <c r="R3716" s="8" t="s">
        <v>8318</v>
      </c>
      <c r="S3716" s="12">
        <f t="shared" si="234"/>
        <v>42118.306331018524</v>
      </c>
      <c r="T3716" s="12">
        <f t="shared" si="235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8" t="s">
        <v>8317</v>
      </c>
      <c r="R3717" s="8" t="s">
        <v>8318</v>
      </c>
      <c r="S3717" s="12">
        <f t="shared" si="234"/>
        <v>42036.745590277773</v>
      </c>
      <c r="T3717" s="12">
        <f t="shared" si="235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8" t="s">
        <v>8317</v>
      </c>
      <c r="R3718" s="8" t="s">
        <v>8318</v>
      </c>
      <c r="S3718" s="12">
        <f t="shared" si="234"/>
        <v>42360.637835648144</v>
      </c>
      <c r="T3718" s="12">
        <f t="shared" si="235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8" t="s">
        <v>8317</v>
      </c>
      <c r="R3719" s="8" t="s">
        <v>8318</v>
      </c>
      <c r="S3719" s="12">
        <f t="shared" si="234"/>
        <v>42102.616307870368</v>
      </c>
      <c r="T3719" s="12">
        <f t="shared" si="235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8" t="s">
        <v>8317</v>
      </c>
      <c r="R3720" s="8" t="s">
        <v>8318</v>
      </c>
      <c r="S3720" s="12">
        <f t="shared" si="234"/>
        <v>42032.466145833328</v>
      </c>
      <c r="T3720" s="12">
        <f t="shared" si="235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8" t="s">
        <v>8317</v>
      </c>
      <c r="R3721" s="8" t="s">
        <v>8318</v>
      </c>
      <c r="S3721" s="12">
        <f t="shared" si="234"/>
        <v>42147.479930555557</v>
      </c>
      <c r="T3721" s="12">
        <f t="shared" si="235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8" t="s">
        <v>8317</v>
      </c>
      <c r="R3722" s="8" t="s">
        <v>8318</v>
      </c>
      <c r="S3722" s="12">
        <f t="shared" si="234"/>
        <v>42165.743125000001</v>
      </c>
      <c r="T3722" s="12">
        <f t="shared" si="235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8" t="s">
        <v>8317</v>
      </c>
      <c r="R3723" s="8" t="s">
        <v>8318</v>
      </c>
      <c r="S3723" s="12">
        <f t="shared" si="234"/>
        <v>41927.686157407406</v>
      </c>
      <c r="T3723" s="12">
        <f t="shared" si="235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8" t="s">
        <v>8317</v>
      </c>
      <c r="R3724" s="8" t="s">
        <v>8318</v>
      </c>
      <c r="S3724" s="12">
        <f t="shared" si="234"/>
        <v>42381.421840277777</v>
      </c>
      <c r="T3724" s="12">
        <f t="shared" si="235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8" t="s">
        <v>8317</v>
      </c>
      <c r="R3725" s="8" t="s">
        <v>8318</v>
      </c>
      <c r="S3725" s="12">
        <f t="shared" si="234"/>
        <v>41943.503032407411</v>
      </c>
      <c r="T3725" s="12">
        <f t="shared" si="235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8" t="s">
        <v>8317</v>
      </c>
      <c r="R3726" s="8" t="s">
        <v>8318</v>
      </c>
      <c r="S3726" s="12">
        <f t="shared" si="234"/>
        <v>42465.241435185191</v>
      </c>
      <c r="T3726" s="12">
        <f t="shared" si="235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8" t="s">
        <v>8317</v>
      </c>
      <c r="R3727" s="8" t="s">
        <v>8318</v>
      </c>
      <c r="S3727" s="12">
        <f t="shared" si="234"/>
        <v>42401.695219907408</v>
      </c>
      <c r="T3727" s="12">
        <f t="shared" si="235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8" t="s">
        <v>8317</v>
      </c>
      <c r="R3728" s="8" t="s">
        <v>8318</v>
      </c>
      <c r="S3728" s="12">
        <f t="shared" si="234"/>
        <v>42461.890868055561</v>
      </c>
      <c r="T3728" s="12">
        <f t="shared" si="235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8" t="s">
        <v>8317</v>
      </c>
      <c r="R3729" s="8" t="s">
        <v>8318</v>
      </c>
      <c r="S3729" s="12">
        <f t="shared" si="234"/>
        <v>42632.098310185189</v>
      </c>
      <c r="T3729" s="12">
        <f t="shared" si="235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8" t="s">
        <v>8317</v>
      </c>
      <c r="R3730" s="8" t="s">
        <v>8318</v>
      </c>
      <c r="S3730" s="12">
        <f t="shared" si="234"/>
        <v>42204.921018518522</v>
      </c>
      <c r="T3730" s="12">
        <f t="shared" si="235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8" t="s">
        <v>8317</v>
      </c>
      <c r="R3731" s="8" t="s">
        <v>8318</v>
      </c>
      <c r="S3731" s="12">
        <f t="shared" si="234"/>
        <v>42040.955000000002</v>
      </c>
      <c r="T3731" s="12">
        <f t="shared" si="235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8" t="s">
        <v>8317</v>
      </c>
      <c r="R3732" s="8" t="s">
        <v>8318</v>
      </c>
      <c r="S3732" s="12">
        <f t="shared" si="234"/>
        <v>42203.427766203706</v>
      </c>
      <c r="T3732" s="12">
        <f t="shared" si="235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8" t="s">
        <v>8317</v>
      </c>
      <c r="R3733" s="8" t="s">
        <v>8318</v>
      </c>
      <c r="S3733" s="12">
        <f t="shared" si="234"/>
        <v>41983.502847222218</v>
      </c>
      <c r="T3733" s="12">
        <f t="shared" si="235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8" t="s">
        <v>8317</v>
      </c>
      <c r="R3734" s="8" t="s">
        <v>8318</v>
      </c>
      <c r="S3734" s="12">
        <f t="shared" si="234"/>
        <v>41968.427465277782</v>
      </c>
      <c r="T3734" s="12">
        <f t="shared" si="235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8" t="s">
        <v>8317</v>
      </c>
      <c r="R3735" s="8" t="s">
        <v>8318</v>
      </c>
      <c r="S3735" s="12">
        <f t="shared" si="234"/>
        <v>42102.774398148147</v>
      </c>
      <c r="T3735" s="12">
        <f t="shared" si="235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8" t="s">
        <v>8317</v>
      </c>
      <c r="R3736" s="8" t="s">
        <v>8318</v>
      </c>
      <c r="S3736" s="12">
        <f t="shared" si="234"/>
        <v>42089.651574074072</v>
      </c>
      <c r="T3736" s="12">
        <f t="shared" si="235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8" t="s">
        <v>8317</v>
      </c>
      <c r="R3737" s="8" t="s">
        <v>8318</v>
      </c>
      <c r="S3737" s="12">
        <f t="shared" si="234"/>
        <v>42122.443159722221</v>
      </c>
      <c r="T3737" s="12">
        <f t="shared" si="235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8" t="s">
        <v>8317</v>
      </c>
      <c r="R3738" s="8" t="s">
        <v>8318</v>
      </c>
      <c r="S3738" s="12">
        <f t="shared" si="234"/>
        <v>42048.461724537032</v>
      </c>
      <c r="T3738" s="12">
        <f t="shared" si="235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8" t="s">
        <v>8317</v>
      </c>
      <c r="R3739" s="8" t="s">
        <v>8318</v>
      </c>
      <c r="S3739" s="12">
        <f t="shared" si="234"/>
        <v>42297.441006944442</v>
      </c>
      <c r="T3739" s="12">
        <f t="shared" si="235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8" t="s">
        <v>8317</v>
      </c>
      <c r="R3740" s="8" t="s">
        <v>8318</v>
      </c>
      <c r="S3740" s="12">
        <f t="shared" si="234"/>
        <v>41813.688715277778</v>
      </c>
      <c r="T3740" s="12">
        <f t="shared" si="235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8" t="s">
        <v>8317</v>
      </c>
      <c r="R3741" s="8" t="s">
        <v>8318</v>
      </c>
      <c r="S3741" s="12">
        <f t="shared" si="234"/>
        <v>42548.199861111112</v>
      </c>
      <c r="T3741" s="12">
        <f t="shared" si="235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8" t="s">
        <v>8317</v>
      </c>
      <c r="R3742" s="8" t="s">
        <v>8318</v>
      </c>
      <c r="S3742" s="12">
        <f t="shared" si="234"/>
        <v>41832.839756944442</v>
      </c>
      <c r="T3742" s="12">
        <f t="shared" si="235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8" t="s">
        <v>8317</v>
      </c>
      <c r="R3743" s="8" t="s">
        <v>8318</v>
      </c>
      <c r="S3743" s="12">
        <f t="shared" si="234"/>
        <v>42325.670717592591</v>
      </c>
      <c r="T3743" s="12">
        <f t="shared" si="235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8" t="s">
        <v>8317</v>
      </c>
      <c r="R3744" s="8" t="s">
        <v>8318</v>
      </c>
      <c r="S3744" s="12">
        <f t="shared" si="234"/>
        <v>41857.964629629627</v>
      </c>
      <c r="T3744" s="12">
        <f t="shared" si="235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8" t="s">
        <v>8317</v>
      </c>
      <c r="R3745" s="8" t="s">
        <v>8318</v>
      </c>
      <c r="S3745" s="12">
        <f t="shared" si="234"/>
        <v>41793.460231481484</v>
      </c>
      <c r="T3745" s="12">
        <f t="shared" si="235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8" t="s">
        <v>8317</v>
      </c>
      <c r="R3746" s="8" t="s">
        <v>8318</v>
      </c>
      <c r="S3746" s="12">
        <f t="shared" si="234"/>
        <v>41793.564259259263</v>
      </c>
      <c r="T3746" s="12">
        <f t="shared" si="235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8" t="s">
        <v>8317</v>
      </c>
      <c r="R3747" s="8" t="s">
        <v>8318</v>
      </c>
      <c r="S3747" s="12">
        <f t="shared" si="234"/>
        <v>41831.447939814818</v>
      </c>
      <c r="T3747" s="12">
        <f t="shared" si="235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ref="O3748:O3811" si="236">E3748/D3748</f>
        <v>2.3764705882352941E-2</v>
      </c>
      <c r="P3748" s="6">
        <f t="shared" si="233"/>
        <v>202</v>
      </c>
      <c r="Q3748" s="8" t="s">
        <v>8317</v>
      </c>
      <c r="R3748" s="8" t="s">
        <v>8318</v>
      </c>
      <c r="S3748" s="12">
        <f t="shared" si="234"/>
        <v>42621.139340277776</v>
      </c>
      <c r="T3748" s="12">
        <f t="shared" si="235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6"/>
        <v>0.01</v>
      </c>
      <c r="P3749" s="6">
        <f t="shared" si="233"/>
        <v>25</v>
      </c>
      <c r="Q3749" s="8" t="s">
        <v>8317</v>
      </c>
      <c r="R3749" s="8" t="s">
        <v>8318</v>
      </c>
      <c r="S3749" s="12">
        <f t="shared" si="234"/>
        <v>42164.049722222218</v>
      </c>
      <c r="T3749" s="12">
        <f t="shared" si="235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6"/>
        <v>1.0351999999999999</v>
      </c>
      <c r="P3750" s="6">
        <f t="shared" si="233"/>
        <v>99.538461538461533</v>
      </c>
      <c r="Q3750" s="8" t="s">
        <v>8317</v>
      </c>
      <c r="R3750" s="8" t="s">
        <v>8359</v>
      </c>
      <c r="S3750" s="12">
        <f t="shared" si="234"/>
        <v>42395.456435185188</v>
      </c>
      <c r="T3750" s="12">
        <f t="shared" si="235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6"/>
        <v>1.05</v>
      </c>
      <c r="P3751" s="6">
        <f t="shared" si="233"/>
        <v>75</v>
      </c>
      <c r="Q3751" s="8" t="s">
        <v>8317</v>
      </c>
      <c r="R3751" s="8" t="s">
        <v>8359</v>
      </c>
      <c r="S3751" s="12">
        <f t="shared" si="234"/>
        <v>42457.877175925925</v>
      </c>
      <c r="T3751" s="12">
        <f t="shared" si="235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6"/>
        <v>1.0044999999999999</v>
      </c>
      <c r="P3752" s="6">
        <f t="shared" si="233"/>
        <v>215.25</v>
      </c>
      <c r="Q3752" s="8" t="s">
        <v>8317</v>
      </c>
      <c r="R3752" s="8" t="s">
        <v>8359</v>
      </c>
      <c r="S3752" s="12">
        <f t="shared" si="234"/>
        <v>42016.731574074074</v>
      </c>
      <c r="T3752" s="12">
        <f t="shared" si="235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6"/>
        <v>1.3260000000000001</v>
      </c>
      <c r="P3753" s="6">
        <f t="shared" si="233"/>
        <v>120.54545454545455</v>
      </c>
      <c r="Q3753" s="8" t="s">
        <v>8317</v>
      </c>
      <c r="R3753" s="8" t="s">
        <v>8359</v>
      </c>
      <c r="S3753" s="12">
        <f t="shared" si="234"/>
        <v>42402.785567129627</v>
      </c>
      <c r="T3753" s="12">
        <f t="shared" si="235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6"/>
        <v>1.1299999999999999</v>
      </c>
      <c r="P3754" s="6">
        <f t="shared" si="233"/>
        <v>37.666666666666664</v>
      </c>
      <c r="Q3754" s="8" t="s">
        <v>8317</v>
      </c>
      <c r="R3754" s="8" t="s">
        <v>8359</v>
      </c>
      <c r="S3754" s="12">
        <f t="shared" si="234"/>
        <v>42619.552488425921</v>
      </c>
      <c r="T3754" s="12">
        <f t="shared" si="235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6"/>
        <v>1.0334000000000001</v>
      </c>
      <c r="P3755" s="6">
        <f t="shared" si="233"/>
        <v>172.23333333333332</v>
      </c>
      <c r="Q3755" s="8" t="s">
        <v>8317</v>
      </c>
      <c r="R3755" s="8" t="s">
        <v>8359</v>
      </c>
      <c r="S3755" s="12">
        <f t="shared" si="234"/>
        <v>42128.574074074073</v>
      </c>
      <c r="T3755" s="12">
        <f t="shared" si="235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6"/>
        <v>1.2</v>
      </c>
      <c r="P3756" s="6">
        <f t="shared" si="233"/>
        <v>111.11111111111111</v>
      </c>
      <c r="Q3756" s="8" t="s">
        <v>8317</v>
      </c>
      <c r="R3756" s="8" t="s">
        <v>8359</v>
      </c>
      <c r="S3756" s="12">
        <f t="shared" si="234"/>
        <v>41808.631215277775</v>
      </c>
      <c r="T3756" s="12">
        <f t="shared" si="235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6"/>
        <v>1.2963636363636364</v>
      </c>
      <c r="P3757" s="6">
        <f t="shared" si="233"/>
        <v>25.464285714285715</v>
      </c>
      <c r="Q3757" s="8" t="s">
        <v>8317</v>
      </c>
      <c r="R3757" s="8" t="s">
        <v>8359</v>
      </c>
      <c r="S3757" s="12">
        <f t="shared" si="234"/>
        <v>42445.616979166662</v>
      </c>
      <c r="T3757" s="12">
        <f t="shared" si="235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6"/>
        <v>1.0111111111111111</v>
      </c>
      <c r="P3758" s="6">
        <f t="shared" si="233"/>
        <v>267.64705882352939</v>
      </c>
      <c r="Q3758" s="8" t="s">
        <v>8317</v>
      </c>
      <c r="R3758" s="8" t="s">
        <v>8359</v>
      </c>
      <c r="S3758" s="12">
        <f t="shared" si="234"/>
        <v>41771.564791666664</v>
      </c>
      <c r="T3758" s="12">
        <f t="shared" si="235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6"/>
        <v>1.0851428571428572</v>
      </c>
      <c r="P3759" s="6">
        <f t="shared" si="233"/>
        <v>75.959999999999994</v>
      </c>
      <c r="Q3759" s="8" t="s">
        <v>8317</v>
      </c>
      <c r="R3759" s="8" t="s">
        <v>8359</v>
      </c>
      <c r="S3759" s="12">
        <f t="shared" si="234"/>
        <v>41954.600868055553</v>
      </c>
      <c r="T3759" s="12">
        <f t="shared" si="235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6"/>
        <v>1.0233333333333334</v>
      </c>
      <c r="P3760" s="6">
        <f t="shared" si="233"/>
        <v>59.03846153846154</v>
      </c>
      <c r="Q3760" s="8" t="s">
        <v>8317</v>
      </c>
      <c r="R3760" s="8" t="s">
        <v>8359</v>
      </c>
      <c r="S3760" s="12">
        <f t="shared" si="234"/>
        <v>41747.221504629626</v>
      </c>
      <c r="T3760" s="12">
        <f t="shared" si="235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6"/>
        <v>1.1024425000000002</v>
      </c>
      <c r="P3761" s="6">
        <f t="shared" si="233"/>
        <v>50.111022727272733</v>
      </c>
      <c r="Q3761" s="8" t="s">
        <v>8317</v>
      </c>
      <c r="R3761" s="8" t="s">
        <v>8359</v>
      </c>
      <c r="S3761" s="12">
        <f t="shared" si="234"/>
        <v>42181.858252314814</v>
      </c>
      <c r="T3761" s="12">
        <f t="shared" si="235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6"/>
        <v>1.010154</v>
      </c>
      <c r="P3762" s="6">
        <f t="shared" si="233"/>
        <v>55.502967032967035</v>
      </c>
      <c r="Q3762" s="8" t="s">
        <v>8317</v>
      </c>
      <c r="R3762" s="8" t="s">
        <v>8359</v>
      </c>
      <c r="S3762" s="12">
        <f t="shared" si="234"/>
        <v>41739.275300925925</v>
      </c>
      <c r="T3762" s="12">
        <f t="shared" si="235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6"/>
        <v>1</v>
      </c>
      <c r="P3763" s="6">
        <f t="shared" si="233"/>
        <v>166.66666666666666</v>
      </c>
      <c r="Q3763" s="8" t="s">
        <v>8317</v>
      </c>
      <c r="R3763" s="8" t="s">
        <v>8359</v>
      </c>
      <c r="S3763" s="12">
        <f t="shared" si="234"/>
        <v>42173.216863425929</v>
      </c>
      <c r="T3763" s="12">
        <f t="shared" si="235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6"/>
        <v>1.0624</v>
      </c>
      <c r="P3764" s="6">
        <f t="shared" si="233"/>
        <v>47.428571428571431</v>
      </c>
      <c r="Q3764" s="8" t="s">
        <v>8317</v>
      </c>
      <c r="R3764" s="8" t="s">
        <v>8359</v>
      </c>
      <c r="S3764" s="12">
        <f t="shared" si="234"/>
        <v>42193.563530092593</v>
      </c>
      <c r="T3764" s="12">
        <f t="shared" si="235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6"/>
        <v>1</v>
      </c>
      <c r="P3765" s="6">
        <f t="shared" si="233"/>
        <v>64.935064935064929</v>
      </c>
      <c r="Q3765" s="8" t="s">
        <v>8317</v>
      </c>
      <c r="R3765" s="8" t="s">
        <v>8359</v>
      </c>
      <c r="S3765" s="12">
        <f t="shared" si="234"/>
        <v>42065.500300925924</v>
      </c>
      <c r="T3765" s="12">
        <f t="shared" si="235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6"/>
        <v>1</v>
      </c>
      <c r="P3766" s="6">
        <f t="shared" si="233"/>
        <v>55.555555555555557</v>
      </c>
      <c r="Q3766" s="8" t="s">
        <v>8317</v>
      </c>
      <c r="R3766" s="8" t="s">
        <v>8359</v>
      </c>
      <c r="S3766" s="12">
        <f t="shared" si="234"/>
        <v>42499.592962962968</v>
      </c>
      <c r="T3766" s="12">
        <f t="shared" si="235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6"/>
        <v>1.1345714285714286</v>
      </c>
      <c r="P3767" s="6">
        <f t="shared" si="233"/>
        <v>74.224299065420567</v>
      </c>
      <c r="Q3767" s="8" t="s">
        <v>8317</v>
      </c>
      <c r="R3767" s="8" t="s">
        <v>8359</v>
      </c>
      <c r="S3767" s="12">
        <f t="shared" si="234"/>
        <v>41820.526412037041</v>
      </c>
      <c r="T3767" s="12">
        <f t="shared" si="235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6"/>
        <v>1.0265010000000001</v>
      </c>
      <c r="P3768" s="6">
        <f t="shared" si="233"/>
        <v>106.9271875</v>
      </c>
      <c r="Q3768" s="8" t="s">
        <v>8317</v>
      </c>
      <c r="R3768" s="8" t="s">
        <v>8359</v>
      </c>
      <c r="S3768" s="12">
        <f t="shared" si="234"/>
        <v>41787.917187500003</v>
      </c>
      <c r="T3768" s="12">
        <f t="shared" si="235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6"/>
        <v>1.1675</v>
      </c>
      <c r="P3769" s="6">
        <f t="shared" si="233"/>
        <v>41.696428571428569</v>
      </c>
      <c r="Q3769" s="8" t="s">
        <v>8317</v>
      </c>
      <c r="R3769" s="8" t="s">
        <v>8359</v>
      </c>
      <c r="S3769" s="12">
        <f t="shared" si="234"/>
        <v>42049.769641203704</v>
      </c>
      <c r="T3769" s="12">
        <f t="shared" si="235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6"/>
        <v>1.0765274999999999</v>
      </c>
      <c r="P3770" s="6">
        <f t="shared" si="233"/>
        <v>74.243275862068955</v>
      </c>
      <c r="Q3770" s="8" t="s">
        <v>8317</v>
      </c>
      <c r="R3770" s="8" t="s">
        <v>8359</v>
      </c>
      <c r="S3770" s="12">
        <f t="shared" si="234"/>
        <v>41772.477893518517</v>
      </c>
      <c r="T3770" s="12">
        <f t="shared" si="235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6"/>
        <v>1</v>
      </c>
      <c r="P3771" s="6">
        <f t="shared" si="233"/>
        <v>73.333333333333329</v>
      </c>
      <c r="Q3771" s="8" t="s">
        <v>8317</v>
      </c>
      <c r="R3771" s="8" t="s">
        <v>8359</v>
      </c>
      <c r="S3771" s="12">
        <f t="shared" si="234"/>
        <v>42445.348136574074</v>
      </c>
      <c r="T3771" s="12">
        <f t="shared" si="235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6"/>
        <v>1</v>
      </c>
      <c r="P3772" s="6">
        <f t="shared" si="233"/>
        <v>100</v>
      </c>
      <c r="Q3772" s="8" t="s">
        <v>8317</v>
      </c>
      <c r="R3772" s="8" t="s">
        <v>8359</v>
      </c>
      <c r="S3772" s="12">
        <f t="shared" si="234"/>
        <v>42138.680671296301</v>
      </c>
      <c r="T3772" s="12">
        <f t="shared" si="235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6"/>
        <v>1.46</v>
      </c>
      <c r="P3773" s="6">
        <f t="shared" si="233"/>
        <v>38.421052631578945</v>
      </c>
      <c r="Q3773" s="8" t="s">
        <v>8317</v>
      </c>
      <c r="R3773" s="8" t="s">
        <v>8359</v>
      </c>
      <c r="S3773" s="12">
        <f t="shared" si="234"/>
        <v>42493.607083333336</v>
      </c>
      <c r="T3773" s="12">
        <f t="shared" si="235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6"/>
        <v>1.1020000000000001</v>
      </c>
      <c r="P3774" s="6">
        <f t="shared" si="233"/>
        <v>166.96969696969697</v>
      </c>
      <c r="Q3774" s="8" t="s">
        <v>8317</v>
      </c>
      <c r="R3774" s="8" t="s">
        <v>8359</v>
      </c>
      <c r="S3774" s="12">
        <f t="shared" si="234"/>
        <v>42682.366967592592</v>
      </c>
      <c r="T3774" s="12">
        <f t="shared" si="235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6"/>
        <v>1.0820000000000001</v>
      </c>
      <c r="P3775" s="6">
        <f t="shared" si="233"/>
        <v>94.912280701754383</v>
      </c>
      <c r="Q3775" s="8" t="s">
        <v>8317</v>
      </c>
      <c r="R3775" s="8" t="s">
        <v>8359</v>
      </c>
      <c r="S3775" s="12">
        <f t="shared" si="234"/>
        <v>42655.755173611105</v>
      </c>
      <c r="T3775" s="12">
        <f t="shared" si="235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6"/>
        <v>1</v>
      </c>
      <c r="P3776" s="6">
        <f t="shared" si="233"/>
        <v>100</v>
      </c>
      <c r="Q3776" s="8" t="s">
        <v>8317</v>
      </c>
      <c r="R3776" s="8" t="s">
        <v>8359</v>
      </c>
      <c r="S3776" s="12">
        <f t="shared" si="234"/>
        <v>42087.542303240742</v>
      </c>
      <c r="T3776" s="12">
        <f t="shared" si="235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6"/>
        <v>1.0024999999999999</v>
      </c>
      <c r="P3777" s="6">
        <f t="shared" si="233"/>
        <v>143.21428571428572</v>
      </c>
      <c r="Q3777" s="8" t="s">
        <v>8317</v>
      </c>
      <c r="R3777" s="8" t="s">
        <v>8359</v>
      </c>
      <c r="S3777" s="12">
        <f t="shared" si="234"/>
        <v>42075.692627314813</v>
      </c>
      <c r="T3777" s="12">
        <f t="shared" si="235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6"/>
        <v>1.0671250000000001</v>
      </c>
      <c r="P3778" s="6">
        <f t="shared" si="233"/>
        <v>90.819148936170208</v>
      </c>
      <c r="Q3778" s="8" t="s">
        <v>8317</v>
      </c>
      <c r="R3778" s="8" t="s">
        <v>8359</v>
      </c>
      <c r="S3778" s="12">
        <f t="shared" si="234"/>
        <v>41814.117800925924</v>
      </c>
      <c r="T3778" s="12">
        <f t="shared" si="235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ref="P3779:P3842" si="237">E3779/L3779</f>
        <v>48.542372881355931</v>
      </c>
      <c r="Q3779" s="8" t="s">
        <v>8317</v>
      </c>
      <c r="R3779" s="8" t="s">
        <v>8359</v>
      </c>
      <c r="S3779" s="12">
        <f t="shared" ref="S3779:S3842" si="238">(((J3779/60)/60)/24)+DATE(1970,1,1)+(-6/24)</f>
        <v>41886.861354166671</v>
      </c>
      <c r="T3779" s="12">
        <f t="shared" ref="T3779:T3842" si="239"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8" t="s">
        <v>8317</v>
      </c>
      <c r="R3780" s="8" t="s">
        <v>8359</v>
      </c>
      <c r="S3780" s="12">
        <f t="shared" si="238"/>
        <v>41989.569212962961</v>
      </c>
      <c r="T3780" s="12">
        <f t="shared" si="23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8" t="s">
        <v>8317</v>
      </c>
      <c r="R3781" s="8" t="s">
        <v>8359</v>
      </c>
      <c r="S3781" s="12">
        <f t="shared" si="238"/>
        <v>42425.485416666663</v>
      </c>
      <c r="T3781" s="12">
        <f t="shared" si="239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8" t="s">
        <v>8317</v>
      </c>
      <c r="R3782" s="8" t="s">
        <v>8359</v>
      </c>
      <c r="S3782" s="12">
        <f t="shared" si="238"/>
        <v>42165.969733796301</v>
      </c>
      <c r="T3782" s="12">
        <f t="shared" si="239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8" t="s">
        <v>8317</v>
      </c>
      <c r="R3783" s="8" t="s">
        <v>8359</v>
      </c>
      <c r="S3783" s="12">
        <f t="shared" si="238"/>
        <v>41865.632928240739</v>
      </c>
      <c r="T3783" s="12">
        <f t="shared" si="23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8" t="s">
        <v>8317</v>
      </c>
      <c r="R3784" s="8" t="s">
        <v>8359</v>
      </c>
      <c r="S3784" s="12">
        <f t="shared" si="238"/>
        <v>42546.612233796302</v>
      </c>
      <c r="T3784" s="12">
        <f t="shared" si="23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8" t="s">
        <v>8317</v>
      </c>
      <c r="R3785" s="8" t="s">
        <v>8359</v>
      </c>
      <c r="S3785" s="12">
        <f t="shared" si="238"/>
        <v>42419.890277777777</v>
      </c>
      <c r="T3785" s="12">
        <f t="shared" si="23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8" t="s">
        <v>8317</v>
      </c>
      <c r="R3786" s="8" t="s">
        <v>8359</v>
      </c>
      <c r="S3786" s="12">
        <f t="shared" si="238"/>
        <v>42531.730694444443</v>
      </c>
      <c r="T3786" s="12">
        <f t="shared" si="23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8" t="s">
        <v>8317</v>
      </c>
      <c r="R3787" s="8" t="s">
        <v>8359</v>
      </c>
      <c r="S3787" s="12">
        <f t="shared" si="238"/>
        <v>42548.38853009259</v>
      </c>
      <c r="T3787" s="12">
        <f t="shared" si="23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8" t="s">
        <v>8317</v>
      </c>
      <c r="R3788" s="8" t="s">
        <v>8359</v>
      </c>
      <c r="S3788" s="12">
        <f t="shared" si="238"/>
        <v>42486.787905092591</v>
      </c>
      <c r="T3788" s="12">
        <f t="shared" si="23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8" t="s">
        <v>8317</v>
      </c>
      <c r="R3789" s="8" t="s">
        <v>8359</v>
      </c>
      <c r="S3789" s="12">
        <f t="shared" si="238"/>
        <v>42167.284791666665</v>
      </c>
      <c r="T3789" s="12">
        <f t="shared" si="23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8" t="s">
        <v>8317</v>
      </c>
      <c r="R3790" s="8" t="s">
        <v>8359</v>
      </c>
      <c r="S3790" s="12">
        <f t="shared" si="238"/>
        <v>42333.445821759262</v>
      </c>
      <c r="T3790" s="12">
        <f t="shared" si="23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8" t="s">
        <v>8317</v>
      </c>
      <c r="R3791" s="8" t="s">
        <v>8359</v>
      </c>
      <c r="S3791" s="12">
        <f t="shared" si="238"/>
        <v>42138.548819444448</v>
      </c>
      <c r="T3791" s="12">
        <f t="shared" si="23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8" t="s">
        <v>8317</v>
      </c>
      <c r="R3792" s="8" t="s">
        <v>8359</v>
      </c>
      <c r="S3792" s="12">
        <f t="shared" si="238"/>
        <v>42666.416932870372</v>
      </c>
      <c r="T3792" s="12">
        <f t="shared" si="23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8" t="s">
        <v>8317</v>
      </c>
      <c r="R3793" s="8" t="s">
        <v>8359</v>
      </c>
      <c r="S3793" s="12">
        <f t="shared" si="238"/>
        <v>41766.442037037035</v>
      </c>
      <c r="T3793" s="12">
        <f t="shared" si="23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8" t="s">
        <v>8317</v>
      </c>
      <c r="R3794" s="8" t="s">
        <v>8359</v>
      </c>
      <c r="S3794" s="12">
        <f t="shared" si="238"/>
        <v>42170.197013888886</v>
      </c>
      <c r="T3794" s="12">
        <f t="shared" si="23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8" t="s">
        <v>8317</v>
      </c>
      <c r="R3795" s="8" t="s">
        <v>8359</v>
      </c>
      <c r="S3795" s="12">
        <f t="shared" si="238"/>
        <v>41968.688993055555</v>
      </c>
      <c r="T3795" s="12">
        <f t="shared" si="23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8" t="s">
        <v>8317</v>
      </c>
      <c r="R3796" s="8" t="s">
        <v>8359</v>
      </c>
      <c r="S3796" s="12">
        <f t="shared" si="238"/>
        <v>42132.33048611111</v>
      </c>
      <c r="T3796" s="12">
        <f t="shared" si="23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8" t="s">
        <v>8317</v>
      </c>
      <c r="R3797" s="8" t="s">
        <v>8359</v>
      </c>
      <c r="S3797" s="12">
        <f t="shared" si="238"/>
        <v>42201.186226851853</v>
      </c>
      <c r="T3797" s="12">
        <f t="shared" si="23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8" t="s">
        <v>8317</v>
      </c>
      <c r="R3798" s="8" t="s">
        <v>8359</v>
      </c>
      <c r="S3798" s="12">
        <f t="shared" si="238"/>
        <v>42688.779583333337</v>
      </c>
      <c r="T3798" s="12">
        <f t="shared" si="23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8" t="s">
        <v>8317</v>
      </c>
      <c r="R3799" s="8" t="s">
        <v>8359</v>
      </c>
      <c r="S3799" s="12">
        <f t="shared" si="238"/>
        <v>42084.631539351853</v>
      </c>
      <c r="T3799" s="12">
        <f t="shared" si="23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8" t="s">
        <v>8317</v>
      </c>
      <c r="R3800" s="8" t="s">
        <v>8359</v>
      </c>
      <c r="S3800" s="12">
        <f t="shared" si="238"/>
        <v>41831.472777777781</v>
      </c>
      <c r="T3800" s="12">
        <f t="shared" si="239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8" t="s">
        <v>8317</v>
      </c>
      <c r="R3801" s="8" t="s">
        <v>8359</v>
      </c>
      <c r="S3801" s="12">
        <f t="shared" si="238"/>
        <v>42410.68105324074</v>
      </c>
      <c r="T3801" s="12">
        <f t="shared" si="23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8" t="s">
        <v>8317</v>
      </c>
      <c r="R3802" s="8" t="s">
        <v>8359</v>
      </c>
      <c r="S3802" s="12">
        <f t="shared" si="238"/>
        <v>41982.487071759257</v>
      </c>
      <c r="T3802" s="12">
        <f t="shared" si="23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8" t="s">
        <v>8317</v>
      </c>
      <c r="R3803" s="8" t="s">
        <v>8359</v>
      </c>
      <c r="S3803" s="12">
        <f t="shared" si="238"/>
        <v>41975.426111111112</v>
      </c>
      <c r="T3803" s="12">
        <f t="shared" si="23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8" t="s">
        <v>8317</v>
      </c>
      <c r="R3804" s="8" t="s">
        <v>8359</v>
      </c>
      <c r="S3804" s="12">
        <f t="shared" si="238"/>
        <v>42268.876226851848</v>
      </c>
      <c r="T3804" s="12">
        <f t="shared" si="23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8" t="s">
        <v>8317</v>
      </c>
      <c r="R3805" s="8" t="s">
        <v>8359</v>
      </c>
      <c r="S3805" s="12">
        <f t="shared" si="238"/>
        <v>42403.721851851849</v>
      </c>
      <c r="T3805" s="12">
        <f t="shared" si="23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8" t="s">
        <v>8317</v>
      </c>
      <c r="R3806" s="8" t="s">
        <v>8359</v>
      </c>
      <c r="S3806" s="12">
        <f t="shared" si="238"/>
        <v>42526.75953703704</v>
      </c>
      <c r="T3806" s="12">
        <f t="shared" si="23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8" t="s">
        <v>8317</v>
      </c>
      <c r="R3807" s="8" t="s">
        <v>8359</v>
      </c>
      <c r="S3807" s="12">
        <f t="shared" si="238"/>
        <v>41849.637037037035</v>
      </c>
      <c r="T3807" s="12">
        <f t="shared" si="23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8" t="s">
        <v>8317</v>
      </c>
      <c r="R3808" s="8" t="s">
        <v>8359</v>
      </c>
      <c r="S3808" s="12">
        <f t="shared" si="238"/>
        <v>41799.009039351848</v>
      </c>
      <c r="T3808" s="12">
        <f t="shared" si="23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8" t="s">
        <v>8317</v>
      </c>
      <c r="R3809" s="8" t="s">
        <v>8359</v>
      </c>
      <c r="S3809" s="12">
        <f t="shared" si="238"/>
        <v>42090.659016203703</v>
      </c>
      <c r="T3809" s="12">
        <f t="shared" si="23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8" t="s">
        <v>8317</v>
      </c>
      <c r="R3810" s="8" t="s">
        <v>8318</v>
      </c>
      <c r="S3810" s="12">
        <f t="shared" si="238"/>
        <v>42059.203923611116</v>
      </c>
      <c r="T3810" s="12">
        <f t="shared" si="23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8" t="s">
        <v>8317</v>
      </c>
      <c r="R3811" s="8" t="s">
        <v>8318</v>
      </c>
      <c r="S3811" s="12">
        <f t="shared" si="238"/>
        <v>41800.276701388888</v>
      </c>
      <c r="T3811" s="12">
        <f t="shared" si="23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ref="O3812:O3875" si="240">E3812/D3812</f>
        <v>1.2173333333333334</v>
      </c>
      <c r="P3812" s="6">
        <f t="shared" si="237"/>
        <v>70.230769230769226</v>
      </c>
      <c r="Q3812" s="8" t="s">
        <v>8317</v>
      </c>
      <c r="R3812" s="8" t="s">
        <v>8318</v>
      </c>
      <c r="S3812" s="12">
        <f t="shared" si="238"/>
        <v>42054.599050925928</v>
      </c>
      <c r="T3812" s="12">
        <f t="shared" si="23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40"/>
        <v>3.3</v>
      </c>
      <c r="P3813" s="6">
        <f t="shared" si="237"/>
        <v>43.421052631578945</v>
      </c>
      <c r="Q3813" s="8" t="s">
        <v>8317</v>
      </c>
      <c r="R3813" s="8" t="s">
        <v>8318</v>
      </c>
      <c r="S3813" s="12">
        <f t="shared" si="238"/>
        <v>42487.37700231481</v>
      </c>
      <c r="T3813" s="12">
        <f t="shared" si="23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40"/>
        <v>1.0954999999999999</v>
      </c>
      <c r="P3814" s="6">
        <f t="shared" si="237"/>
        <v>199.18181818181819</v>
      </c>
      <c r="Q3814" s="8" t="s">
        <v>8317</v>
      </c>
      <c r="R3814" s="8" t="s">
        <v>8318</v>
      </c>
      <c r="S3814" s="12">
        <f t="shared" si="238"/>
        <v>42109.501250000001</v>
      </c>
      <c r="T3814" s="12">
        <f t="shared" si="23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40"/>
        <v>1.0095190476190474</v>
      </c>
      <c r="P3815" s="6">
        <f t="shared" si="237"/>
        <v>78.518148148148143</v>
      </c>
      <c r="Q3815" s="8" t="s">
        <v>8317</v>
      </c>
      <c r="R3815" s="8" t="s">
        <v>8318</v>
      </c>
      <c r="S3815" s="12">
        <f t="shared" si="238"/>
        <v>42497.025706018518</v>
      </c>
      <c r="T3815" s="12">
        <f t="shared" si="23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40"/>
        <v>1.4013333333333333</v>
      </c>
      <c r="P3816" s="6">
        <f t="shared" si="237"/>
        <v>61.823529411764703</v>
      </c>
      <c r="Q3816" s="8" t="s">
        <v>8317</v>
      </c>
      <c r="R3816" s="8" t="s">
        <v>8318</v>
      </c>
      <c r="S3816" s="12">
        <f t="shared" si="238"/>
        <v>42058.654074074075</v>
      </c>
      <c r="T3816" s="12">
        <f t="shared" si="23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40"/>
        <v>1.0000100000000001</v>
      </c>
      <c r="P3817" s="6">
        <f t="shared" si="237"/>
        <v>50.000500000000002</v>
      </c>
      <c r="Q3817" s="8" t="s">
        <v>8317</v>
      </c>
      <c r="R3817" s="8" t="s">
        <v>8318</v>
      </c>
      <c r="S3817" s="12">
        <f t="shared" si="238"/>
        <v>42207.009918981479</v>
      </c>
      <c r="T3817" s="12">
        <f t="shared" si="23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40"/>
        <v>1.19238</v>
      </c>
      <c r="P3818" s="6">
        <f t="shared" si="237"/>
        <v>48.339729729729726</v>
      </c>
      <c r="Q3818" s="8" t="s">
        <v>8317</v>
      </c>
      <c r="R3818" s="8" t="s">
        <v>8318</v>
      </c>
      <c r="S3818" s="12">
        <f t="shared" si="238"/>
        <v>41807.440081018518</v>
      </c>
      <c r="T3818" s="12">
        <f t="shared" si="23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40"/>
        <v>1.0725</v>
      </c>
      <c r="P3819" s="6">
        <f t="shared" si="237"/>
        <v>107.25</v>
      </c>
      <c r="Q3819" s="8" t="s">
        <v>8317</v>
      </c>
      <c r="R3819" s="8" t="s">
        <v>8318</v>
      </c>
      <c r="S3819" s="12">
        <f t="shared" si="238"/>
        <v>42284.44694444444</v>
      </c>
      <c r="T3819" s="12">
        <f t="shared" si="23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40"/>
        <v>2.2799999999999998</v>
      </c>
      <c r="P3820" s="6">
        <f t="shared" si="237"/>
        <v>57</v>
      </c>
      <c r="Q3820" s="8" t="s">
        <v>8317</v>
      </c>
      <c r="R3820" s="8" t="s">
        <v>8318</v>
      </c>
      <c r="S3820" s="12">
        <f t="shared" si="238"/>
        <v>42045.59238425926</v>
      </c>
      <c r="T3820" s="12">
        <f t="shared" si="23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40"/>
        <v>1.0640000000000001</v>
      </c>
      <c r="P3821" s="6">
        <f t="shared" si="237"/>
        <v>40.92307692307692</v>
      </c>
      <c r="Q3821" s="8" t="s">
        <v>8317</v>
      </c>
      <c r="R3821" s="8" t="s">
        <v>8318</v>
      </c>
      <c r="S3821" s="12">
        <f t="shared" si="238"/>
        <v>42183.959537037037</v>
      </c>
      <c r="T3821" s="12">
        <f t="shared" si="23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40"/>
        <v>1.4333333333333333</v>
      </c>
      <c r="P3822" s="6">
        <f t="shared" si="237"/>
        <v>21.5</v>
      </c>
      <c r="Q3822" s="8" t="s">
        <v>8317</v>
      </c>
      <c r="R3822" s="8" t="s">
        <v>8318</v>
      </c>
      <c r="S3822" s="12">
        <f t="shared" si="238"/>
        <v>42160.401817129634</v>
      </c>
      <c r="T3822" s="12">
        <f t="shared" si="23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40"/>
        <v>1.0454285714285714</v>
      </c>
      <c r="P3823" s="6">
        <f t="shared" si="237"/>
        <v>79.543478260869563</v>
      </c>
      <c r="Q3823" s="8" t="s">
        <v>8317</v>
      </c>
      <c r="R3823" s="8" t="s">
        <v>8318</v>
      </c>
      <c r="S3823" s="12">
        <f t="shared" si="238"/>
        <v>42340.930636574078</v>
      </c>
      <c r="T3823" s="12">
        <f t="shared" si="23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40"/>
        <v>1.1002000000000001</v>
      </c>
      <c r="P3824" s="6">
        <f t="shared" si="237"/>
        <v>72.381578947368425</v>
      </c>
      <c r="Q3824" s="8" t="s">
        <v>8317</v>
      </c>
      <c r="R3824" s="8" t="s">
        <v>8318</v>
      </c>
      <c r="S3824" s="12">
        <f t="shared" si="238"/>
        <v>42329.588159722218</v>
      </c>
      <c r="T3824" s="12">
        <f t="shared" si="23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40"/>
        <v>1.06</v>
      </c>
      <c r="P3825" s="6">
        <f t="shared" si="237"/>
        <v>64.634146341463421</v>
      </c>
      <c r="Q3825" s="8" t="s">
        <v>8317</v>
      </c>
      <c r="R3825" s="8" t="s">
        <v>8318</v>
      </c>
      <c r="S3825" s="12">
        <f t="shared" si="238"/>
        <v>42170.660231481481</v>
      </c>
      <c r="T3825" s="12">
        <f t="shared" si="23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40"/>
        <v>1.08</v>
      </c>
      <c r="P3826" s="6">
        <f t="shared" si="237"/>
        <v>38.571428571428569</v>
      </c>
      <c r="Q3826" s="8" t="s">
        <v>8317</v>
      </c>
      <c r="R3826" s="8" t="s">
        <v>8318</v>
      </c>
      <c r="S3826" s="12">
        <f t="shared" si="238"/>
        <v>42571.376192129625</v>
      </c>
      <c r="T3826" s="12">
        <f t="shared" si="23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40"/>
        <v>1.0542</v>
      </c>
      <c r="P3827" s="6">
        <f t="shared" si="237"/>
        <v>107.57142857142857</v>
      </c>
      <c r="Q3827" s="8" t="s">
        <v>8317</v>
      </c>
      <c r="R3827" s="8" t="s">
        <v>8318</v>
      </c>
      <c r="S3827" s="12">
        <f t="shared" si="238"/>
        <v>42150.819606481484</v>
      </c>
      <c r="T3827" s="12">
        <f t="shared" si="23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40"/>
        <v>1.1916666666666667</v>
      </c>
      <c r="P3828" s="6">
        <f t="shared" si="237"/>
        <v>27.5</v>
      </c>
      <c r="Q3828" s="8" t="s">
        <v>8317</v>
      </c>
      <c r="R3828" s="8" t="s">
        <v>8318</v>
      </c>
      <c r="S3828" s="12">
        <f t="shared" si="238"/>
        <v>42101.173541666663</v>
      </c>
      <c r="T3828" s="12">
        <f t="shared" si="23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40"/>
        <v>1.5266666666666666</v>
      </c>
      <c r="P3829" s="6">
        <f t="shared" si="237"/>
        <v>70.461538461538467</v>
      </c>
      <c r="Q3829" s="8" t="s">
        <v>8317</v>
      </c>
      <c r="R3829" s="8" t="s">
        <v>8318</v>
      </c>
      <c r="S3829" s="12">
        <f t="shared" si="238"/>
        <v>42034.678252314814</v>
      </c>
      <c r="T3829" s="12">
        <f t="shared" si="23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40"/>
        <v>1</v>
      </c>
      <c r="P3830" s="6">
        <f t="shared" si="237"/>
        <v>178.57142857142858</v>
      </c>
      <c r="Q3830" s="8" t="s">
        <v>8317</v>
      </c>
      <c r="R3830" s="8" t="s">
        <v>8318</v>
      </c>
      <c r="S3830" s="12">
        <f t="shared" si="238"/>
        <v>41944.277627314819</v>
      </c>
      <c r="T3830" s="12">
        <f t="shared" si="239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40"/>
        <v>1.002</v>
      </c>
      <c r="P3831" s="6">
        <f t="shared" si="237"/>
        <v>62.625</v>
      </c>
      <c r="Q3831" s="8" t="s">
        <v>8317</v>
      </c>
      <c r="R3831" s="8" t="s">
        <v>8318</v>
      </c>
      <c r="S3831" s="12">
        <f t="shared" si="238"/>
        <v>42593.615405092598</v>
      </c>
      <c r="T3831" s="12">
        <f t="shared" si="23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40"/>
        <v>2.25</v>
      </c>
      <c r="P3832" s="6">
        <f t="shared" si="237"/>
        <v>75</v>
      </c>
      <c r="Q3832" s="8" t="s">
        <v>8317</v>
      </c>
      <c r="R3832" s="8" t="s">
        <v>8318</v>
      </c>
      <c r="S3832" s="12">
        <f t="shared" si="238"/>
        <v>42503.490868055553</v>
      </c>
      <c r="T3832" s="12">
        <f t="shared" si="23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40"/>
        <v>1.0602199999999999</v>
      </c>
      <c r="P3833" s="6">
        <f t="shared" si="237"/>
        <v>58.901111111111113</v>
      </c>
      <c r="Q3833" s="8" t="s">
        <v>8317</v>
      </c>
      <c r="R3833" s="8" t="s">
        <v>8318</v>
      </c>
      <c r="S3833" s="12">
        <f t="shared" si="238"/>
        <v>41927.598900462966</v>
      </c>
      <c r="T3833" s="12">
        <f t="shared" si="23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40"/>
        <v>1.0466666666666666</v>
      </c>
      <c r="P3834" s="6">
        <f t="shared" si="237"/>
        <v>139.55555555555554</v>
      </c>
      <c r="Q3834" s="8" t="s">
        <v>8317</v>
      </c>
      <c r="R3834" s="8" t="s">
        <v>8318</v>
      </c>
      <c r="S3834" s="12">
        <f t="shared" si="238"/>
        <v>42374.864988425921</v>
      </c>
      <c r="T3834" s="12">
        <f t="shared" si="23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40"/>
        <v>1.1666666666666667</v>
      </c>
      <c r="P3835" s="6">
        <f t="shared" si="237"/>
        <v>70</v>
      </c>
      <c r="Q3835" s="8" t="s">
        <v>8317</v>
      </c>
      <c r="R3835" s="8" t="s">
        <v>8318</v>
      </c>
      <c r="S3835" s="12">
        <f t="shared" si="238"/>
        <v>41963.622361111105</v>
      </c>
      <c r="T3835" s="12">
        <f t="shared" si="23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40"/>
        <v>1.0903333333333334</v>
      </c>
      <c r="P3836" s="6">
        <f t="shared" si="237"/>
        <v>57.385964912280699</v>
      </c>
      <c r="Q3836" s="8" t="s">
        <v>8317</v>
      </c>
      <c r="R3836" s="8" t="s">
        <v>8318</v>
      </c>
      <c r="S3836" s="12">
        <f t="shared" si="238"/>
        <v>42143.195219907408</v>
      </c>
      <c r="T3836" s="12">
        <f t="shared" si="23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40"/>
        <v>1.6</v>
      </c>
      <c r="P3837" s="6">
        <f t="shared" si="237"/>
        <v>40</v>
      </c>
      <c r="Q3837" s="8" t="s">
        <v>8317</v>
      </c>
      <c r="R3837" s="8" t="s">
        <v>8318</v>
      </c>
      <c r="S3837" s="12">
        <f t="shared" si="238"/>
        <v>42460.69222222222</v>
      </c>
      <c r="T3837" s="12">
        <f t="shared" si="23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40"/>
        <v>1.125</v>
      </c>
      <c r="P3838" s="6">
        <f t="shared" si="237"/>
        <v>64.285714285714292</v>
      </c>
      <c r="Q3838" s="8" t="s">
        <v>8317</v>
      </c>
      <c r="R3838" s="8" t="s">
        <v>8318</v>
      </c>
      <c r="S3838" s="12">
        <f t="shared" si="238"/>
        <v>42553.676527777774</v>
      </c>
      <c r="T3838" s="12">
        <f t="shared" si="23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40"/>
        <v>1.0209999999999999</v>
      </c>
      <c r="P3839" s="6">
        <f t="shared" si="237"/>
        <v>120.11764705882354</v>
      </c>
      <c r="Q3839" s="8" t="s">
        <v>8317</v>
      </c>
      <c r="R3839" s="8" t="s">
        <v>8318</v>
      </c>
      <c r="S3839" s="12">
        <f t="shared" si="238"/>
        <v>42152.515717592592</v>
      </c>
      <c r="T3839" s="12">
        <f t="shared" si="23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40"/>
        <v>1.00824</v>
      </c>
      <c r="P3840" s="6">
        <f t="shared" si="237"/>
        <v>1008.24</v>
      </c>
      <c r="Q3840" s="8" t="s">
        <v>8317</v>
      </c>
      <c r="R3840" s="8" t="s">
        <v>8318</v>
      </c>
      <c r="S3840" s="12">
        <f t="shared" si="238"/>
        <v>42116.460752314815</v>
      </c>
      <c r="T3840" s="12">
        <f t="shared" si="23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40"/>
        <v>1.0125</v>
      </c>
      <c r="P3841" s="6">
        <f t="shared" si="237"/>
        <v>63.28125</v>
      </c>
      <c r="Q3841" s="8" t="s">
        <v>8317</v>
      </c>
      <c r="R3841" s="8" t="s">
        <v>8318</v>
      </c>
      <c r="S3841" s="12">
        <f t="shared" si="238"/>
        <v>42154.892638888887</v>
      </c>
      <c r="T3841" s="12">
        <f t="shared" si="239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40"/>
        <v>65</v>
      </c>
      <c r="P3842" s="6">
        <f t="shared" si="237"/>
        <v>21.666666666666668</v>
      </c>
      <c r="Q3842" s="8" t="s">
        <v>8317</v>
      </c>
      <c r="R3842" s="8" t="s">
        <v>8318</v>
      </c>
      <c r="S3842" s="12">
        <f t="shared" si="238"/>
        <v>42432.451724537037</v>
      </c>
      <c r="T3842" s="12">
        <f t="shared" si="23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ref="P3843:P3906" si="241">E3843/L3843</f>
        <v>25.647058823529413</v>
      </c>
      <c r="Q3843" s="8" t="s">
        <v>8317</v>
      </c>
      <c r="R3843" s="8" t="s">
        <v>8318</v>
      </c>
      <c r="S3843" s="12">
        <f t="shared" ref="S3843:S3906" si="242">(((J3843/60)/60)/24)+DATE(1970,1,1)+(-6/24)</f>
        <v>41780.535729166666</v>
      </c>
      <c r="T3843" s="12">
        <f t="shared" ref="T3843:T3906" si="243">(((I3843/60)/60)/24)+DATE(1970,1,1)+(-6/24)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8" t="s">
        <v>8317</v>
      </c>
      <c r="R3844" s="8" t="s">
        <v>8318</v>
      </c>
      <c r="S3844" s="12">
        <f t="shared" si="242"/>
        <v>41740.243657407409</v>
      </c>
      <c r="T3844" s="12">
        <f t="shared" si="243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8" t="s">
        <v>8317</v>
      </c>
      <c r="R3845" s="8" t="s">
        <v>8318</v>
      </c>
      <c r="S3845" s="12">
        <f t="shared" si="242"/>
        <v>41765.822500000002</v>
      </c>
      <c r="T3845" s="12">
        <f t="shared" si="243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8" t="s">
        <v>8317</v>
      </c>
      <c r="R3846" s="8" t="s">
        <v>8318</v>
      </c>
      <c r="S3846" s="12">
        <f t="shared" si="242"/>
        <v>41766.367291666669</v>
      </c>
      <c r="T3846" s="12">
        <f t="shared" si="243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8" t="s">
        <v>8317</v>
      </c>
      <c r="R3847" s="8" t="s">
        <v>8318</v>
      </c>
      <c r="S3847" s="12">
        <f t="shared" si="242"/>
        <v>42248.377013888887</v>
      </c>
      <c r="T3847" s="12">
        <f t="shared" si="243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8" t="s">
        <v>8317</v>
      </c>
      <c r="R3848" s="8" t="s">
        <v>8318</v>
      </c>
      <c r="S3848" s="12">
        <f t="shared" si="242"/>
        <v>41884.971550925926</v>
      </c>
      <c r="T3848" s="12">
        <f t="shared" si="243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8" t="s">
        <v>8317</v>
      </c>
      <c r="R3849" s="8" t="s">
        <v>8318</v>
      </c>
      <c r="S3849" s="12">
        <f t="shared" si="242"/>
        <v>42158.974432870367</v>
      </c>
      <c r="T3849" s="12">
        <f t="shared" si="243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8" t="s">
        <v>8317</v>
      </c>
      <c r="R3850" s="8" t="s">
        <v>8318</v>
      </c>
      <c r="S3850" s="12">
        <f t="shared" si="242"/>
        <v>42265.567002314812</v>
      </c>
      <c r="T3850" s="12">
        <f t="shared" si="243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8" t="s">
        <v>8317</v>
      </c>
      <c r="R3851" s="8" t="s">
        <v>8318</v>
      </c>
      <c r="S3851" s="12">
        <f t="shared" si="242"/>
        <v>42136.517175925925</v>
      </c>
      <c r="T3851" s="12">
        <f t="shared" si="243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8" t="s">
        <v>8317</v>
      </c>
      <c r="R3852" s="8" t="s">
        <v>8318</v>
      </c>
      <c r="S3852" s="12">
        <f t="shared" si="242"/>
        <v>41974.874340277776</v>
      </c>
      <c r="T3852" s="12">
        <f t="shared" si="243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8" t="s">
        <v>8317</v>
      </c>
      <c r="R3853" s="8" t="s">
        <v>8318</v>
      </c>
      <c r="S3853" s="12">
        <f t="shared" si="242"/>
        <v>42172.189571759256</v>
      </c>
      <c r="T3853" s="12">
        <f t="shared" si="243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8" t="s">
        <v>8317</v>
      </c>
      <c r="R3854" s="8" t="s">
        <v>8318</v>
      </c>
      <c r="S3854" s="12">
        <f t="shared" si="242"/>
        <v>42064.940694444449</v>
      </c>
      <c r="T3854" s="12">
        <f t="shared" si="243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8" t="s">
        <v>8317</v>
      </c>
      <c r="R3855" s="8" t="s">
        <v>8318</v>
      </c>
      <c r="S3855" s="12">
        <f t="shared" si="242"/>
        <v>41848.59002314815</v>
      </c>
      <c r="T3855" s="12">
        <f t="shared" si="243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8" t="s">
        <v>8317</v>
      </c>
      <c r="R3856" s="8" t="s">
        <v>8318</v>
      </c>
      <c r="S3856" s="12">
        <f t="shared" si="242"/>
        <v>42103.634930555556</v>
      </c>
      <c r="T3856" s="12">
        <f t="shared" si="243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8" t="s">
        <v>8317</v>
      </c>
      <c r="R3857" s="8" t="s">
        <v>8318</v>
      </c>
      <c r="S3857" s="12">
        <f t="shared" si="242"/>
        <v>42059.720729166671</v>
      </c>
      <c r="T3857" s="12">
        <f t="shared" si="243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8" t="s">
        <v>8317</v>
      </c>
      <c r="R3858" s="8" t="s">
        <v>8318</v>
      </c>
      <c r="S3858" s="12">
        <f t="shared" si="242"/>
        <v>42041.493090277778</v>
      </c>
      <c r="T3858" s="12">
        <f t="shared" si="243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8" t="s">
        <v>8317</v>
      </c>
      <c r="R3859" s="8" t="s">
        <v>8318</v>
      </c>
      <c r="S3859" s="12">
        <f t="shared" si="242"/>
        <v>41829.48715277778</v>
      </c>
      <c r="T3859" s="12">
        <f t="shared" si="243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8" t="s">
        <v>8317</v>
      </c>
      <c r="R3860" s="8" t="s">
        <v>8318</v>
      </c>
      <c r="S3860" s="12">
        <f t="shared" si="242"/>
        <v>42128.181064814817</v>
      </c>
      <c r="T3860" s="12">
        <f t="shared" si="243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8" t="s">
        <v>8317</v>
      </c>
      <c r="R3861" s="8" t="s">
        <v>8318</v>
      </c>
      <c r="S3861" s="12">
        <f t="shared" si="242"/>
        <v>41789.643599537041</v>
      </c>
      <c r="T3861" s="12">
        <f t="shared" si="243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8" t="s">
        <v>8317</v>
      </c>
      <c r="R3862" s="8" t="s">
        <v>8318</v>
      </c>
      <c r="S3862" s="12">
        <f t="shared" si="242"/>
        <v>41833.410995370366</v>
      </c>
      <c r="T3862" s="12">
        <f t="shared" si="243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8" t="s">
        <v>8317</v>
      </c>
      <c r="R3863" s="8" t="s">
        <v>8318</v>
      </c>
      <c r="S3863" s="12">
        <f t="shared" si="242"/>
        <v>41914.340011574073</v>
      </c>
      <c r="T3863" s="12">
        <f t="shared" si="243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8" t="s">
        <v>8317</v>
      </c>
      <c r="R3864" s="8" t="s">
        <v>8318</v>
      </c>
      <c r="S3864" s="12">
        <f t="shared" si="242"/>
        <v>42611.011064814811</v>
      </c>
      <c r="T3864" s="12">
        <f t="shared" si="243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8" t="s">
        <v>8317</v>
      </c>
      <c r="R3865" s="8" t="s">
        <v>8318</v>
      </c>
      <c r="S3865" s="12">
        <f t="shared" si="242"/>
        <v>42253.383159722223</v>
      </c>
      <c r="T3865" s="12">
        <f t="shared" si="243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8" t="s">
        <v>8317</v>
      </c>
      <c r="R3866" s="8" t="s">
        <v>8318</v>
      </c>
      <c r="S3866" s="12">
        <f t="shared" si="242"/>
        <v>42295.641828703709</v>
      </c>
      <c r="T3866" s="12">
        <f t="shared" si="243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8" t="s">
        <v>8317</v>
      </c>
      <c r="R3867" s="8" t="s">
        <v>8318</v>
      </c>
      <c r="S3867" s="12">
        <f t="shared" si="242"/>
        <v>41841.401597222226</v>
      </c>
      <c r="T3867" s="12">
        <f t="shared" si="243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8" t="s">
        <v>8317</v>
      </c>
      <c r="R3868" s="8" t="s">
        <v>8318</v>
      </c>
      <c r="S3868" s="12">
        <f t="shared" si="242"/>
        <v>42402.697002314817</v>
      </c>
      <c r="T3868" s="12">
        <f t="shared" si="243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8" t="s">
        <v>8317</v>
      </c>
      <c r="R3869" s="8" t="s">
        <v>8318</v>
      </c>
      <c r="S3869" s="12">
        <f t="shared" si="242"/>
        <v>42509.564108796301</v>
      </c>
      <c r="T3869" s="12">
        <f t="shared" si="243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8" t="s">
        <v>8317</v>
      </c>
      <c r="R3870" s="8" t="s">
        <v>8359</v>
      </c>
      <c r="S3870" s="12">
        <f t="shared" si="242"/>
        <v>41865.409780092588</v>
      </c>
      <c r="T3870" s="12">
        <f t="shared" si="243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8" t="s">
        <v>8317</v>
      </c>
      <c r="R3871" s="8" t="s">
        <v>8359</v>
      </c>
      <c r="S3871" s="12">
        <f t="shared" si="242"/>
        <v>42047.474444444444</v>
      </c>
      <c r="T3871" s="12">
        <f t="shared" si="243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8" t="s">
        <v>8317</v>
      </c>
      <c r="R3872" s="8" t="s">
        <v>8359</v>
      </c>
      <c r="S3872" s="12">
        <f t="shared" si="242"/>
        <v>41792.92219907407</v>
      </c>
      <c r="T3872" s="12">
        <f t="shared" si="243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8" t="s">
        <v>8317</v>
      </c>
      <c r="R3873" s="8" t="s">
        <v>8359</v>
      </c>
      <c r="S3873" s="12">
        <f t="shared" si="242"/>
        <v>42763.530671296292</v>
      </c>
      <c r="T3873" s="12">
        <f t="shared" si="243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8" t="s">
        <v>8317</v>
      </c>
      <c r="R3874" s="8" t="s">
        <v>8359</v>
      </c>
      <c r="S3874" s="12">
        <f t="shared" si="242"/>
        <v>42179.895787037036</v>
      </c>
      <c r="T3874" s="12">
        <f t="shared" si="243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8" t="s">
        <v>8317</v>
      </c>
      <c r="R3875" s="8" t="s">
        <v>8359</v>
      </c>
      <c r="S3875" s="12">
        <f t="shared" si="242"/>
        <v>42255.446006944447</v>
      </c>
      <c r="T3875" s="12">
        <f t="shared" si="243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ref="O3876:O3939" si="244">E3876/D3876</f>
        <v>0</v>
      </c>
      <c r="P3876" s="6" t="e">
        <f t="shared" si="241"/>
        <v>#DIV/0!</v>
      </c>
      <c r="Q3876" s="8" t="s">
        <v>8317</v>
      </c>
      <c r="R3876" s="8" t="s">
        <v>8359</v>
      </c>
      <c r="S3876" s="12">
        <f t="shared" si="242"/>
        <v>42006.766458333332</v>
      </c>
      <c r="T3876" s="12">
        <f t="shared" si="243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4"/>
        <v>0</v>
      </c>
      <c r="P3877" s="6" t="e">
        <f t="shared" si="241"/>
        <v>#DIV/0!</v>
      </c>
      <c r="Q3877" s="8" t="s">
        <v>8317</v>
      </c>
      <c r="R3877" s="8" t="s">
        <v>8359</v>
      </c>
      <c r="S3877" s="12">
        <f t="shared" si="242"/>
        <v>42615.096817129626</v>
      </c>
      <c r="T3877" s="12">
        <f t="shared" si="243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4"/>
        <v>0.52794871794871789</v>
      </c>
      <c r="P3878" s="6">
        <f t="shared" si="241"/>
        <v>44.760869565217391</v>
      </c>
      <c r="Q3878" s="8" t="s">
        <v>8317</v>
      </c>
      <c r="R3878" s="8" t="s">
        <v>8359</v>
      </c>
      <c r="S3878" s="12">
        <f t="shared" si="242"/>
        <v>42372.374166666668</v>
      </c>
      <c r="T3878" s="12">
        <f t="shared" si="243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4"/>
        <v>4.9639999999999997E-2</v>
      </c>
      <c r="P3879" s="6">
        <f t="shared" si="241"/>
        <v>88.642857142857139</v>
      </c>
      <c r="Q3879" s="8" t="s">
        <v>8317</v>
      </c>
      <c r="R3879" s="8" t="s">
        <v>8359</v>
      </c>
      <c r="S3879" s="12">
        <f t="shared" si="242"/>
        <v>42682.42768518519</v>
      </c>
      <c r="T3879" s="12">
        <f t="shared" si="243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4"/>
        <v>5.5555555555555556E-4</v>
      </c>
      <c r="P3880" s="6">
        <f t="shared" si="241"/>
        <v>10</v>
      </c>
      <c r="Q3880" s="8" t="s">
        <v>8317</v>
      </c>
      <c r="R3880" s="8" t="s">
        <v>8359</v>
      </c>
      <c r="S3880" s="12">
        <f t="shared" si="242"/>
        <v>42154.568819444445</v>
      </c>
      <c r="T3880" s="12">
        <f t="shared" si="243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4"/>
        <v>0</v>
      </c>
      <c r="P3881" s="6" t="e">
        <f t="shared" si="241"/>
        <v>#DIV/0!</v>
      </c>
      <c r="Q3881" s="8" t="s">
        <v>8317</v>
      </c>
      <c r="R3881" s="8" t="s">
        <v>8359</v>
      </c>
      <c r="S3881" s="12">
        <f t="shared" si="242"/>
        <v>41999.611064814817</v>
      </c>
      <c r="T3881" s="12">
        <f t="shared" si="243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4"/>
        <v>0.13066666666666665</v>
      </c>
      <c r="P3882" s="6">
        <f t="shared" si="241"/>
        <v>57.647058823529413</v>
      </c>
      <c r="Q3882" s="8" t="s">
        <v>8317</v>
      </c>
      <c r="R3882" s="8" t="s">
        <v>8359</v>
      </c>
      <c r="S3882" s="12">
        <f t="shared" si="242"/>
        <v>41815.565046296295</v>
      </c>
      <c r="T3882" s="12">
        <f t="shared" si="243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4"/>
        <v>0.05</v>
      </c>
      <c r="P3883" s="6">
        <f t="shared" si="241"/>
        <v>25</v>
      </c>
      <c r="Q3883" s="8" t="s">
        <v>8317</v>
      </c>
      <c r="R3883" s="8" t="s">
        <v>8359</v>
      </c>
      <c r="S3883" s="12">
        <f t="shared" si="242"/>
        <v>42755.768506944441</v>
      </c>
      <c r="T3883" s="12">
        <f t="shared" si="243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4"/>
        <v>0</v>
      </c>
      <c r="P3884" s="6" t="e">
        <f t="shared" si="241"/>
        <v>#DIV/0!</v>
      </c>
      <c r="Q3884" s="8" t="s">
        <v>8317</v>
      </c>
      <c r="R3884" s="8" t="s">
        <v>8359</v>
      </c>
      <c r="S3884" s="12">
        <f t="shared" si="242"/>
        <v>42373.733449074076</v>
      </c>
      <c r="T3884" s="12">
        <f t="shared" si="243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4"/>
        <v>0</v>
      </c>
      <c r="P3885" s="6" t="e">
        <f t="shared" si="241"/>
        <v>#DIV/0!</v>
      </c>
      <c r="Q3885" s="8" t="s">
        <v>8317</v>
      </c>
      <c r="R3885" s="8" t="s">
        <v>8359</v>
      </c>
      <c r="S3885" s="12">
        <f t="shared" si="242"/>
        <v>41854.352650462963</v>
      </c>
      <c r="T3885" s="12">
        <f t="shared" si="243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4"/>
        <v>0</v>
      </c>
      <c r="P3886" s="6" t="e">
        <f t="shared" si="241"/>
        <v>#DIV/0!</v>
      </c>
      <c r="Q3886" s="8" t="s">
        <v>8317</v>
      </c>
      <c r="R3886" s="8" t="s">
        <v>8359</v>
      </c>
      <c r="S3886" s="12">
        <f t="shared" si="242"/>
        <v>42065.541574074072</v>
      </c>
      <c r="T3886" s="12">
        <f t="shared" si="243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4"/>
        <v>0</v>
      </c>
      <c r="P3887" s="6" t="e">
        <f t="shared" si="241"/>
        <v>#DIV/0!</v>
      </c>
      <c r="Q3887" s="8" t="s">
        <v>8317</v>
      </c>
      <c r="R3887" s="8" t="s">
        <v>8359</v>
      </c>
      <c r="S3887" s="12">
        <f t="shared" si="242"/>
        <v>42469.701284722221</v>
      </c>
      <c r="T3887" s="12">
        <f t="shared" si="243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4"/>
        <v>0</v>
      </c>
      <c r="P3888" s="6" t="e">
        <f t="shared" si="241"/>
        <v>#DIV/0!</v>
      </c>
      <c r="Q3888" s="8" t="s">
        <v>8317</v>
      </c>
      <c r="R3888" s="8" t="s">
        <v>8359</v>
      </c>
      <c r="S3888" s="12">
        <f t="shared" si="242"/>
        <v>41953.978032407409</v>
      </c>
      <c r="T3888" s="12">
        <f t="shared" si="243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4"/>
        <v>1.7500000000000002E-2</v>
      </c>
      <c r="P3889" s="6">
        <f t="shared" si="241"/>
        <v>17.5</v>
      </c>
      <c r="Q3889" s="8" t="s">
        <v>8317</v>
      </c>
      <c r="R3889" s="8" t="s">
        <v>8359</v>
      </c>
      <c r="S3889" s="12">
        <f t="shared" si="242"/>
        <v>42079.607974537037</v>
      </c>
      <c r="T3889" s="12">
        <f t="shared" si="243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4"/>
        <v>0.27100000000000002</v>
      </c>
      <c r="P3890" s="6">
        <f t="shared" si="241"/>
        <v>38.714285714285715</v>
      </c>
      <c r="Q3890" s="8" t="s">
        <v>8317</v>
      </c>
      <c r="R3890" s="8" t="s">
        <v>8318</v>
      </c>
      <c r="S3890" s="12">
        <f t="shared" si="242"/>
        <v>42762.295810185184</v>
      </c>
      <c r="T3890" s="12">
        <f t="shared" si="243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4"/>
        <v>1.4749999999999999E-2</v>
      </c>
      <c r="P3891" s="6">
        <f t="shared" si="241"/>
        <v>13.111111111111111</v>
      </c>
      <c r="Q3891" s="8" t="s">
        <v>8317</v>
      </c>
      <c r="R3891" s="8" t="s">
        <v>8318</v>
      </c>
      <c r="S3891" s="12">
        <f t="shared" si="242"/>
        <v>41976.754976851851</v>
      </c>
      <c r="T3891" s="12">
        <f t="shared" si="243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4"/>
        <v>0.16826666666666668</v>
      </c>
      <c r="P3892" s="6">
        <f t="shared" si="241"/>
        <v>315.5</v>
      </c>
      <c r="Q3892" s="8" t="s">
        <v>8317</v>
      </c>
      <c r="R3892" s="8" t="s">
        <v>8318</v>
      </c>
      <c r="S3892" s="12">
        <f t="shared" si="242"/>
        <v>42171.508611111116</v>
      </c>
      <c r="T3892" s="12">
        <f t="shared" si="243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4"/>
        <v>0.32500000000000001</v>
      </c>
      <c r="P3893" s="6">
        <f t="shared" si="241"/>
        <v>37.142857142857146</v>
      </c>
      <c r="Q3893" s="8" t="s">
        <v>8317</v>
      </c>
      <c r="R3893" s="8" t="s">
        <v>8318</v>
      </c>
      <c r="S3893" s="12">
        <f t="shared" si="242"/>
        <v>42055.8824537037</v>
      </c>
      <c r="T3893" s="12">
        <f t="shared" si="243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4"/>
        <v>0</v>
      </c>
      <c r="P3894" s="6" t="e">
        <f t="shared" si="241"/>
        <v>#DIV/0!</v>
      </c>
      <c r="Q3894" s="8" t="s">
        <v>8317</v>
      </c>
      <c r="R3894" s="8" t="s">
        <v>8318</v>
      </c>
      <c r="S3894" s="12">
        <f t="shared" si="242"/>
        <v>41867.402280092596</v>
      </c>
      <c r="T3894" s="12">
        <f t="shared" si="243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4"/>
        <v>0.2155</v>
      </c>
      <c r="P3895" s="6">
        <f t="shared" si="241"/>
        <v>128.27380952380952</v>
      </c>
      <c r="Q3895" s="8" t="s">
        <v>8317</v>
      </c>
      <c r="R3895" s="8" t="s">
        <v>8318</v>
      </c>
      <c r="S3895" s="12">
        <f t="shared" si="242"/>
        <v>41779.407870370371</v>
      </c>
      <c r="T3895" s="12">
        <f t="shared" si="243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4"/>
        <v>3.4666666666666665E-2</v>
      </c>
      <c r="P3896" s="6">
        <f t="shared" si="241"/>
        <v>47.272727272727273</v>
      </c>
      <c r="Q3896" s="8" t="s">
        <v>8317</v>
      </c>
      <c r="R3896" s="8" t="s">
        <v>8318</v>
      </c>
      <c r="S3896" s="12">
        <f t="shared" si="242"/>
        <v>42679.708472222221</v>
      </c>
      <c r="T3896" s="12">
        <f t="shared" si="243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4"/>
        <v>0.05</v>
      </c>
      <c r="P3897" s="6">
        <f t="shared" si="241"/>
        <v>50</v>
      </c>
      <c r="Q3897" s="8" t="s">
        <v>8317</v>
      </c>
      <c r="R3897" s="8" t="s">
        <v>8318</v>
      </c>
      <c r="S3897" s="12">
        <f t="shared" si="242"/>
        <v>42032.000208333338</v>
      </c>
      <c r="T3897" s="12">
        <f t="shared" si="243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4"/>
        <v>0.10625</v>
      </c>
      <c r="P3898" s="6">
        <f t="shared" si="241"/>
        <v>42.5</v>
      </c>
      <c r="Q3898" s="8" t="s">
        <v>8317</v>
      </c>
      <c r="R3898" s="8" t="s">
        <v>8318</v>
      </c>
      <c r="S3898" s="12">
        <f t="shared" si="242"/>
        <v>41792.941875000004</v>
      </c>
      <c r="T3898" s="12">
        <f t="shared" si="243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4"/>
        <v>0.17599999999999999</v>
      </c>
      <c r="P3899" s="6">
        <f t="shared" si="241"/>
        <v>44</v>
      </c>
      <c r="Q3899" s="8" t="s">
        <v>8317</v>
      </c>
      <c r="R3899" s="8" t="s">
        <v>8318</v>
      </c>
      <c r="S3899" s="12">
        <f t="shared" si="242"/>
        <v>41982.62364583333</v>
      </c>
      <c r="T3899" s="12">
        <f t="shared" si="243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4"/>
        <v>0.3256</v>
      </c>
      <c r="P3900" s="6">
        <f t="shared" si="241"/>
        <v>50.875</v>
      </c>
      <c r="Q3900" s="8" t="s">
        <v>8317</v>
      </c>
      <c r="R3900" s="8" t="s">
        <v>8318</v>
      </c>
      <c r="S3900" s="12">
        <f t="shared" si="242"/>
        <v>42193.232291666667</v>
      </c>
      <c r="T3900" s="12">
        <f t="shared" si="243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4"/>
        <v>1.2500000000000001E-2</v>
      </c>
      <c r="P3901" s="6">
        <f t="shared" si="241"/>
        <v>62.5</v>
      </c>
      <c r="Q3901" s="8" t="s">
        <v>8317</v>
      </c>
      <c r="R3901" s="8" t="s">
        <v>8318</v>
      </c>
      <c r="S3901" s="12">
        <f t="shared" si="242"/>
        <v>41843.525011574071</v>
      </c>
      <c r="T3901" s="12">
        <f t="shared" si="243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4"/>
        <v>5.3999999999999999E-2</v>
      </c>
      <c r="P3902" s="6">
        <f t="shared" si="241"/>
        <v>27</v>
      </c>
      <c r="Q3902" s="8" t="s">
        <v>8317</v>
      </c>
      <c r="R3902" s="8" t="s">
        <v>8318</v>
      </c>
      <c r="S3902" s="12">
        <f t="shared" si="242"/>
        <v>42135.842488425929</v>
      </c>
      <c r="T3902" s="12">
        <f t="shared" si="243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4"/>
        <v>8.3333333333333332E-3</v>
      </c>
      <c r="P3903" s="6">
        <f t="shared" si="241"/>
        <v>25</v>
      </c>
      <c r="Q3903" s="8" t="s">
        <v>8317</v>
      </c>
      <c r="R3903" s="8" t="s">
        <v>8318</v>
      </c>
      <c r="S3903" s="12">
        <f t="shared" si="242"/>
        <v>42317.576377314821</v>
      </c>
      <c r="T3903" s="12">
        <f t="shared" si="243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4"/>
        <v>0.48833333333333334</v>
      </c>
      <c r="P3904" s="6">
        <f t="shared" si="241"/>
        <v>47.258064516129032</v>
      </c>
      <c r="Q3904" s="8" t="s">
        <v>8317</v>
      </c>
      <c r="R3904" s="8" t="s">
        <v>8318</v>
      </c>
      <c r="S3904" s="12">
        <f t="shared" si="242"/>
        <v>42663.218078703707</v>
      </c>
      <c r="T3904" s="12">
        <f t="shared" si="243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4"/>
        <v>0</v>
      </c>
      <c r="P3905" s="6" t="e">
        <f t="shared" si="241"/>
        <v>#DIV/0!</v>
      </c>
      <c r="Q3905" s="8" t="s">
        <v>8317</v>
      </c>
      <c r="R3905" s="8" t="s">
        <v>8318</v>
      </c>
      <c r="S3905" s="12">
        <f t="shared" si="242"/>
        <v>42185.76116898148</v>
      </c>
      <c r="T3905" s="12">
        <f t="shared" si="243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4"/>
        <v>2.9999999999999997E-4</v>
      </c>
      <c r="P3906" s="6">
        <f t="shared" si="241"/>
        <v>1.5</v>
      </c>
      <c r="Q3906" s="8" t="s">
        <v>8317</v>
      </c>
      <c r="R3906" s="8" t="s">
        <v>8318</v>
      </c>
      <c r="S3906" s="12">
        <f t="shared" si="242"/>
        <v>42094.979166666672</v>
      </c>
      <c r="T3906" s="12">
        <f t="shared" si="243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ref="P3907:P3970" si="245">E3907/L3907</f>
        <v>24.714285714285715</v>
      </c>
      <c r="Q3907" s="8" t="s">
        <v>8317</v>
      </c>
      <c r="R3907" s="8" t="s">
        <v>8318</v>
      </c>
      <c r="S3907" s="12">
        <f t="shared" ref="S3907:S3970" si="246">(((J3907/60)/60)/24)+DATE(1970,1,1)+(-6/24)</f>
        <v>42124.373877314814</v>
      </c>
      <c r="T3907" s="12">
        <f t="shared" ref="T3907:T3970" si="247"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8" t="s">
        <v>8317</v>
      </c>
      <c r="R3908" s="8" t="s">
        <v>8318</v>
      </c>
      <c r="S3908" s="12">
        <f t="shared" si="246"/>
        <v>42143.667743055557</v>
      </c>
      <c r="T3908" s="12">
        <f t="shared" si="247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8" t="s">
        <v>8317</v>
      </c>
      <c r="R3909" s="8" t="s">
        <v>8318</v>
      </c>
      <c r="S3909" s="12">
        <f t="shared" si="246"/>
        <v>41906.569513888891</v>
      </c>
      <c r="T3909" s="12">
        <f t="shared" si="247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8" t="s">
        <v>8317</v>
      </c>
      <c r="R3910" s="8" t="s">
        <v>8318</v>
      </c>
      <c r="S3910" s="12">
        <f t="shared" si="246"/>
        <v>41833.885370370372</v>
      </c>
      <c r="T3910" s="12">
        <f t="shared" si="247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8" t="s">
        <v>8317</v>
      </c>
      <c r="R3911" s="8" t="s">
        <v>8318</v>
      </c>
      <c r="S3911" s="12">
        <f t="shared" si="246"/>
        <v>41863.109282407408</v>
      </c>
      <c r="T3911" s="12">
        <f t="shared" si="247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8" t="s">
        <v>8317</v>
      </c>
      <c r="R3912" s="8" t="s">
        <v>8318</v>
      </c>
      <c r="S3912" s="12">
        <f t="shared" si="246"/>
        <v>42224.506909722222</v>
      </c>
      <c r="T3912" s="12">
        <f t="shared" si="247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8" t="s">
        <v>8317</v>
      </c>
      <c r="R3913" s="8" t="s">
        <v>8318</v>
      </c>
      <c r="S3913" s="12">
        <f t="shared" si="246"/>
        <v>41939.5622337963</v>
      </c>
      <c r="T3913" s="12">
        <f t="shared" si="247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8" t="s">
        <v>8317</v>
      </c>
      <c r="R3914" s="8" t="s">
        <v>8318</v>
      </c>
      <c r="S3914" s="12">
        <f t="shared" si="246"/>
        <v>42059.020023148143</v>
      </c>
      <c r="T3914" s="12">
        <f t="shared" si="247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8" t="s">
        <v>8317</v>
      </c>
      <c r="R3915" s="8" t="s">
        <v>8318</v>
      </c>
      <c r="S3915" s="12">
        <f t="shared" si="246"/>
        <v>42307.961215277777</v>
      </c>
      <c r="T3915" s="12">
        <f t="shared" si="247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8" t="s">
        <v>8317</v>
      </c>
      <c r="R3916" s="8" t="s">
        <v>8318</v>
      </c>
      <c r="S3916" s="12">
        <f t="shared" si="246"/>
        <v>42114.568935185183</v>
      </c>
      <c r="T3916" s="12">
        <f t="shared" si="247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8" t="s">
        <v>8317</v>
      </c>
      <c r="R3917" s="8" t="s">
        <v>8318</v>
      </c>
      <c r="S3917" s="12">
        <f t="shared" si="246"/>
        <v>42492.73505787037</v>
      </c>
      <c r="T3917" s="12">
        <f t="shared" si="247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8" t="s">
        <v>8317</v>
      </c>
      <c r="R3918" s="8" t="s">
        <v>8318</v>
      </c>
      <c r="S3918" s="12">
        <f t="shared" si="246"/>
        <v>42494.221666666665</v>
      </c>
      <c r="T3918" s="12">
        <f t="shared" si="247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8" t="s">
        <v>8317</v>
      </c>
      <c r="R3919" s="8" t="s">
        <v>8318</v>
      </c>
      <c r="S3919" s="12">
        <f t="shared" si="246"/>
        <v>41863.277326388888</v>
      </c>
      <c r="T3919" s="12">
        <f t="shared" si="247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8" t="s">
        <v>8317</v>
      </c>
      <c r="R3920" s="8" t="s">
        <v>8318</v>
      </c>
      <c r="S3920" s="12">
        <f t="shared" si="246"/>
        <v>41843.414618055554</v>
      </c>
      <c r="T3920" s="12">
        <f t="shared" si="247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8" t="s">
        <v>8317</v>
      </c>
      <c r="R3921" s="8" t="s">
        <v>8318</v>
      </c>
      <c r="S3921" s="12">
        <f t="shared" si="246"/>
        <v>42358.434872685189</v>
      </c>
      <c r="T3921" s="12">
        <f t="shared" si="247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8" t="s">
        <v>8317</v>
      </c>
      <c r="R3922" s="8" t="s">
        <v>8318</v>
      </c>
      <c r="S3922" s="12">
        <f t="shared" si="246"/>
        <v>42657.13726851852</v>
      </c>
      <c r="T3922" s="12">
        <f t="shared" si="247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8" t="s">
        <v>8317</v>
      </c>
      <c r="R3923" s="8" t="s">
        <v>8318</v>
      </c>
      <c r="S3923" s="12">
        <f t="shared" si="246"/>
        <v>41926.292303240742</v>
      </c>
      <c r="T3923" s="12">
        <f t="shared" si="247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8" t="s">
        <v>8317</v>
      </c>
      <c r="R3924" s="8" t="s">
        <v>8318</v>
      </c>
      <c r="S3924" s="12">
        <f t="shared" si="246"/>
        <v>42020.518634259264</v>
      </c>
      <c r="T3924" s="12">
        <f t="shared" si="247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8" t="s">
        <v>8317</v>
      </c>
      <c r="R3925" s="8" t="s">
        <v>8318</v>
      </c>
      <c r="S3925" s="12">
        <f t="shared" si="246"/>
        <v>42075.729988425926</v>
      </c>
      <c r="T3925" s="12">
        <f t="shared" si="247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8" t="s">
        <v>8317</v>
      </c>
      <c r="R3926" s="8" t="s">
        <v>8318</v>
      </c>
      <c r="S3926" s="12">
        <f t="shared" si="246"/>
        <v>41786.709745370368</v>
      </c>
      <c r="T3926" s="12">
        <f t="shared" si="247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8" t="s">
        <v>8317</v>
      </c>
      <c r="R3927" s="8" t="s">
        <v>8318</v>
      </c>
      <c r="S3927" s="12">
        <f t="shared" si="246"/>
        <v>41820.620821759258</v>
      </c>
      <c r="T3927" s="12">
        <f t="shared" si="247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8" t="s">
        <v>8317</v>
      </c>
      <c r="R3928" s="8" t="s">
        <v>8318</v>
      </c>
      <c r="S3928" s="12">
        <f t="shared" si="246"/>
        <v>41969.835046296299</v>
      </c>
      <c r="T3928" s="12">
        <f t="shared" si="247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8" t="s">
        <v>8317</v>
      </c>
      <c r="R3929" s="8" t="s">
        <v>8318</v>
      </c>
      <c r="S3929" s="12">
        <f t="shared" si="246"/>
        <v>41830.017407407409</v>
      </c>
      <c r="T3929" s="12">
        <f t="shared" si="247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8" t="s">
        <v>8317</v>
      </c>
      <c r="R3930" s="8" t="s">
        <v>8318</v>
      </c>
      <c r="S3930" s="12">
        <f t="shared" si="246"/>
        <v>42265.433182870373</v>
      </c>
      <c r="T3930" s="12">
        <f t="shared" si="247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8" t="s">
        <v>8317</v>
      </c>
      <c r="R3931" s="8" t="s">
        <v>8318</v>
      </c>
      <c r="S3931" s="12">
        <f t="shared" si="246"/>
        <v>42601.577141203699</v>
      </c>
      <c r="T3931" s="12">
        <f t="shared" si="247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8" t="s">
        <v>8317</v>
      </c>
      <c r="R3932" s="8" t="s">
        <v>8318</v>
      </c>
      <c r="S3932" s="12">
        <f t="shared" si="246"/>
        <v>42433.088749999995</v>
      </c>
      <c r="T3932" s="12">
        <f t="shared" si="247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8" t="s">
        <v>8317</v>
      </c>
      <c r="R3933" s="8" t="s">
        <v>8318</v>
      </c>
      <c r="S3933" s="12">
        <f t="shared" si="246"/>
        <v>42227.901701388888</v>
      </c>
      <c r="T3933" s="12">
        <f t="shared" si="247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8" t="s">
        <v>8317</v>
      </c>
      <c r="R3934" s="8" t="s">
        <v>8318</v>
      </c>
      <c r="S3934" s="12">
        <f t="shared" si="246"/>
        <v>42414.918564814812</v>
      </c>
      <c r="T3934" s="12">
        <f t="shared" si="247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8" t="s">
        <v>8317</v>
      </c>
      <c r="R3935" s="8" t="s">
        <v>8318</v>
      </c>
      <c r="S3935" s="12">
        <f t="shared" si="246"/>
        <v>42538.718310185184</v>
      </c>
      <c r="T3935" s="12">
        <f t="shared" si="247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8" t="s">
        <v>8317</v>
      </c>
      <c r="R3936" s="8" t="s">
        <v>8318</v>
      </c>
      <c r="S3936" s="12">
        <f t="shared" si="246"/>
        <v>42233.421747685185</v>
      </c>
      <c r="T3936" s="12">
        <f t="shared" si="247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8" t="s">
        <v>8317</v>
      </c>
      <c r="R3937" s="8" t="s">
        <v>8318</v>
      </c>
      <c r="S3937" s="12">
        <f t="shared" si="246"/>
        <v>42221.406782407401</v>
      </c>
      <c r="T3937" s="12">
        <f t="shared" si="247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8" t="s">
        <v>8317</v>
      </c>
      <c r="R3938" s="8" t="s">
        <v>8318</v>
      </c>
      <c r="S3938" s="12">
        <f t="shared" si="246"/>
        <v>42675.012962962966</v>
      </c>
      <c r="T3938" s="12">
        <f t="shared" si="247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8" t="s">
        <v>8317</v>
      </c>
      <c r="R3939" s="8" t="s">
        <v>8318</v>
      </c>
      <c r="S3939" s="12">
        <f t="shared" si="246"/>
        <v>42534.381481481483</v>
      </c>
      <c r="T3939" s="12">
        <f t="shared" si="247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ref="O3940:O4003" si="248">E3940/D3940</f>
        <v>0.12196620583717357</v>
      </c>
      <c r="P3940" s="6">
        <f t="shared" si="245"/>
        <v>79.400000000000006</v>
      </c>
      <c r="Q3940" s="8" t="s">
        <v>8317</v>
      </c>
      <c r="R3940" s="8" t="s">
        <v>8318</v>
      </c>
      <c r="S3940" s="12">
        <f t="shared" si="246"/>
        <v>42151.655717592599</v>
      </c>
      <c r="T3940" s="12">
        <f t="shared" si="247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8"/>
        <v>1E-3</v>
      </c>
      <c r="P3941" s="6">
        <f t="shared" si="245"/>
        <v>5</v>
      </c>
      <c r="Q3941" s="8" t="s">
        <v>8317</v>
      </c>
      <c r="R3941" s="8" t="s">
        <v>8318</v>
      </c>
      <c r="S3941" s="12">
        <f t="shared" si="246"/>
        <v>41915.150219907409</v>
      </c>
      <c r="T3941" s="12">
        <f t="shared" si="247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8"/>
        <v>2.2000000000000001E-3</v>
      </c>
      <c r="P3942" s="6">
        <f t="shared" si="245"/>
        <v>5.5</v>
      </c>
      <c r="Q3942" s="8" t="s">
        <v>8317</v>
      </c>
      <c r="R3942" s="8" t="s">
        <v>8318</v>
      </c>
      <c r="S3942" s="12">
        <f t="shared" si="246"/>
        <v>41961.242488425924</v>
      </c>
      <c r="T3942" s="12">
        <f t="shared" si="247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8"/>
        <v>9.0909090909090905E-3</v>
      </c>
      <c r="P3943" s="6">
        <f t="shared" si="245"/>
        <v>25</v>
      </c>
      <c r="Q3943" s="8" t="s">
        <v>8317</v>
      </c>
      <c r="R3943" s="8" t="s">
        <v>8318</v>
      </c>
      <c r="S3943" s="12">
        <f t="shared" si="246"/>
        <v>41940.337233796294</v>
      </c>
      <c r="T3943" s="12">
        <f t="shared" si="247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8"/>
        <v>0</v>
      </c>
      <c r="P3944" s="6" t="e">
        <f t="shared" si="245"/>
        <v>#DIV/0!</v>
      </c>
      <c r="Q3944" s="8" t="s">
        <v>8317</v>
      </c>
      <c r="R3944" s="8" t="s">
        <v>8318</v>
      </c>
      <c r="S3944" s="12">
        <f t="shared" si="246"/>
        <v>42111.654097222221</v>
      </c>
      <c r="T3944" s="12">
        <f t="shared" si="247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8"/>
        <v>0.35639999999999999</v>
      </c>
      <c r="P3945" s="6">
        <f t="shared" si="245"/>
        <v>137.07692307692307</v>
      </c>
      <c r="Q3945" s="8" t="s">
        <v>8317</v>
      </c>
      <c r="R3945" s="8" t="s">
        <v>8318</v>
      </c>
      <c r="S3945" s="12">
        <f t="shared" si="246"/>
        <v>42279.528564814813</v>
      </c>
      <c r="T3945" s="12">
        <f t="shared" si="247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8"/>
        <v>0</v>
      </c>
      <c r="P3946" s="6" t="e">
        <f t="shared" si="245"/>
        <v>#DIV/0!</v>
      </c>
      <c r="Q3946" s="8" t="s">
        <v>8317</v>
      </c>
      <c r="R3946" s="8" t="s">
        <v>8318</v>
      </c>
      <c r="S3946" s="12">
        <f t="shared" si="246"/>
        <v>42213.412905092591</v>
      </c>
      <c r="T3946" s="12">
        <f t="shared" si="247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8"/>
        <v>2.5000000000000001E-3</v>
      </c>
      <c r="P3947" s="6">
        <f t="shared" si="245"/>
        <v>5</v>
      </c>
      <c r="Q3947" s="8" t="s">
        <v>8317</v>
      </c>
      <c r="R3947" s="8" t="s">
        <v>8318</v>
      </c>
      <c r="S3947" s="12">
        <f t="shared" si="246"/>
        <v>42109.551712962959</v>
      </c>
      <c r="T3947" s="12">
        <f t="shared" si="247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8"/>
        <v>3.2500000000000001E-2</v>
      </c>
      <c r="P3948" s="6">
        <f t="shared" si="245"/>
        <v>39</v>
      </c>
      <c r="Q3948" s="8" t="s">
        <v>8317</v>
      </c>
      <c r="R3948" s="8" t="s">
        <v>8318</v>
      </c>
      <c r="S3948" s="12">
        <f t="shared" si="246"/>
        <v>42031.583587962959</v>
      </c>
      <c r="T3948" s="12">
        <f t="shared" si="247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8"/>
        <v>3.3666666666666664E-2</v>
      </c>
      <c r="P3949" s="6">
        <f t="shared" si="245"/>
        <v>50.5</v>
      </c>
      <c r="Q3949" s="8" t="s">
        <v>8317</v>
      </c>
      <c r="R3949" s="8" t="s">
        <v>8318</v>
      </c>
      <c r="S3949" s="12">
        <f t="shared" si="246"/>
        <v>42614.892870370371</v>
      </c>
      <c r="T3949" s="12">
        <f t="shared" si="247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8"/>
        <v>0</v>
      </c>
      <c r="P3950" s="6" t="e">
        <f t="shared" si="245"/>
        <v>#DIV/0!</v>
      </c>
      <c r="Q3950" s="8" t="s">
        <v>8317</v>
      </c>
      <c r="R3950" s="8" t="s">
        <v>8318</v>
      </c>
      <c r="S3950" s="12">
        <f t="shared" si="246"/>
        <v>41829.075497685182</v>
      </c>
      <c r="T3950" s="12">
        <f t="shared" si="247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8"/>
        <v>0.15770000000000001</v>
      </c>
      <c r="P3951" s="6">
        <f t="shared" si="245"/>
        <v>49.28125</v>
      </c>
      <c r="Q3951" s="8" t="s">
        <v>8317</v>
      </c>
      <c r="R3951" s="8" t="s">
        <v>8318</v>
      </c>
      <c r="S3951" s="12">
        <f t="shared" si="246"/>
        <v>42015.870613425926</v>
      </c>
      <c r="T3951" s="12">
        <f t="shared" si="247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8"/>
        <v>6.2500000000000003E-3</v>
      </c>
      <c r="P3952" s="6">
        <f t="shared" si="245"/>
        <v>25</v>
      </c>
      <c r="Q3952" s="8" t="s">
        <v>8317</v>
      </c>
      <c r="R3952" s="8" t="s">
        <v>8318</v>
      </c>
      <c r="S3952" s="12">
        <f t="shared" si="246"/>
        <v>42439.452314814815</v>
      </c>
      <c r="T3952" s="12">
        <f t="shared" si="247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8"/>
        <v>5.0000000000000004E-6</v>
      </c>
      <c r="P3953" s="6">
        <f t="shared" si="245"/>
        <v>1</v>
      </c>
      <c r="Q3953" s="8" t="s">
        <v>8317</v>
      </c>
      <c r="R3953" s="8" t="s">
        <v>8318</v>
      </c>
      <c r="S3953" s="12">
        <f t="shared" si="246"/>
        <v>42433.575717592597</v>
      </c>
      <c r="T3953" s="12">
        <f t="shared" si="247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8"/>
        <v>9.6153846153846159E-4</v>
      </c>
      <c r="P3954" s="6">
        <f t="shared" si="245"/>
        <v>25</v>
      </c>
      <c r="Q3954" s="8" t="s">
        <v>8317</v>
      </c>
      <c r="R3954" s="8" t="s">
        <v>8318</v>
      </c>
      <c r="S3954" s="12">
        <f t="shared" si="246"/>
        <v>42243.540393518517</v>
      </c>
      <c r="T3954" s="12">
        <f t="shared" si="247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8"/>
        <v>0</v>
      </c>
      <c r="P3955" s="6" t="e">
        <f t="shared" si="245"/>
        <v>#DIV/0!</v>
      </c>
      <c r="Q3955" s="8" t="s">
        <v>8317</v>
      </c>
      <c r="R3955" s="8" t="s">
        <v>8318</v>
      </c>
      <c r="S3955" s="12">
        <f t="shared" si="246"/>
        <v>42549.798449074078</v>
      </c>
      <c r="T3955" s="12">
        <f t="shared" si="247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8"/>
        <v>0</v>
      </c>
      <c r="P3956" s="6" t="e">
        <f t="shared" si="245"/>
        <v>#DIV/0!</v>
      </c>
      <c r="Q3956" s="8" t="s">
        <v>8317</v>
      </c>
      <c r="R3956" s="8" t="s">
        <v>8318</v>
      </c>
      <c r="S3956" s="12">
        <f t="shared" si="246"/>
        <v>41774.401203703703</v>
      </c>
      <c r="T3956" s="12">
        <f t="shared" si="247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8"/>
        <v>0.24285714285714285</v>
      </c>
      <c r="P3957" s="6">
        <f t="shared" si="245"/>
        <v>53.125</v>
      </c>
      <c r="Q3957" s="8" t="s">
        <v>8317</v>
      </c>
      <c r="R3957" s="8" t="s">
        <v>8318</v>
      </c>
      <c r="S3957" s="12">
        <f t="shared" si="246"/>
        <v>42306.598854166667</v>
      </c>
      <c r="T3957" s="12">
        <f t="shared" si="247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8"/>
        <v>0</v>
      </c>
      <c r="P3958" s="6" t="e">
        <f t="shared" si="245"/>
        <v>#DIV/0!</v>
      </c>
      <c r="Q3958" s="8" t="s">
        <v>8317</v>
      </c>
      <c r="R3958" s="8" t="s">
        <v>8318</v>
      </c>
      <c r="S3958" s="12">
        <f t="shared" si="246"/>
        <v>42457.682025462964</v>
      </c>
      <c r="T3958" s="12">
        <f t="shared" si="247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8"/>
        <v>2.5000000000000001E-4</v>
      </c>
      <c r="P3959" s="6">
        <f t="shared" si="245"/>
        <v>7</v>
      </c>
      <c r="Q3959" s="8" t="s">
        <v>8317</v>
      </c>
      <c r="R3959" s="8" t="s">
        <v>8318</v>
      </c>
      <c r="S3959" s="12">
        <f t="shared" si="246"/>
        <v>42513.726319444439</v>
      </c>
      <c r="T3959" s="12">
        <f t="shared" si="247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8"/>
        <v>0.32050000000000001</v>
      </c>
      <c r="P3960" s="6">
        <f t="shared" si="245"/>
        <v>40.0625</v>
      </c>
      <c r="Q3960" s="8" t="s">
        <v>8317</v>
      </c>
      <c r="R3960" s="8" t="s">
        <v>8318</v>
      </c>
      <c r="S3960" s="12">
        <f t="shared" si="246"/>
        <v>41816.700370370374</v>
      </c>
      <c r="T3960" s="12">
        <f t="shared" si="247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8"/>
        <v>0.24333333333333335</v>
      </c>
      <c r="P3961" s="6">
        <f t="shared" si="245"/>
        <v>24.333333333333332</v>
      </c>
      <c r="Q3961" s="8" t="s">
        <v>8317</v>
      </c>
      <c r="R3961" s="8" t="s">
        <v>8318</v>
      </c>
      <c r="S3961" s="12">
        <f t="shared" si="246"/>
        <v>41880.538842592592</v>
      </c>
      <c r="T3961" s="12">
        <f t="shared" si="247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8"/>
        <v>1.4999999999999999E-2</v>
      </c>
      <c r="P3962" s="6">
        <f t="shared" si="245"/>
        <v>11.25</v>
      </c>
      <c r="Q3962" s="8" t="s">
        <v>8317</v>
      </c>
      <c r="R3962" s="8" t="s">
        <v>8318</v>
      </c>
      <c r="S3962" s="12">
        <f t="shared" si="246"/>
        <v>42342.595555555556</v>
      </c>
      <c r="T3962" s="12">
        <f t="shared" si="247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8"/>
        <v>4.1999999999999997E-3</v>
      </c>
      <c r="P3963" s="6">
        <f t="shared" si="245"/>
        <v>10.5</v>
      </c>
      <c r="Q3963" s="8" t="s">
        <v>8317</v>
      </c>
      <c r="R3963" s="8" t="s">
        <v>8318</v>
      </c>
      <c r="S3963" s="12">
        <f t="shared" si="246"/>
        <v>41745.641319444447</v>
      </c>
      <c r="T3963" s="12">
        <f t="shared" si="247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8"/>
        <v>3.214285714285714E-2</v>
      </c>
      <c r="P3964" s="6">
        <f t="shared" si="245"/>
        <v>15</v>
      </c>
      <c r="Q3964" s="8" t="s">
        <v>8317</v>
      </c>
      <c r="R3964" s="8" t="s">
        <v>8318</v>
      </c>
      <c r="S3964" s="12">
        <f t="shared" si="246"/>
        <v>42311.371458333335</v>
      </c>
      <c r="T3964" s="12">
        <f t="shared" si="247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8"/>
        <v>0</v>
      </c>
      <c r="P3965" s="6" t="e">
        <f t="shared" si="245"/>
        <v>#DIV/0!</v>
      </c>
      <c r="Q3965" s="8" t="s">
        <v>8317</v>
      </c>
      <c r="R3965" s="8" t="s">
        <v>8318</v>
      </c>
      <c r="S3965" s="12">
        <f t="shared" si="246"/>
        <v>42295.904131944444</v>
      </c>
      <c r="T3965" s="12">
        <f t="shared" si="247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8"/>
        <v>6.3E-2</v>
      </c>
      <c r="P3966" s="6">
        <f t="shared" si="245"/>
        <v>42</v>
      </c>
      <c r="Q3966" s="8" t="s">
        <v>8317</v>
      </c>
      <c r="R3966" s="8" t="s">
        <v>8318</v>
      </c>
      <c r="S3966" s="12">
        <f t="shared" si="246"/>
        <v>42053.472060185188</v>
      </c>
      <c r="T3966" s="12">
        <f t="shared" si="247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8"/>
        <v>0.14249999999999999</v>
      </c>
      <c r="P3967" s="6">
        <f t="shared" si="245"/>
        <v>71.25</v>
      </c>
      <c r="Q3967" s="8" t="s">
        <v>8317</v>
      </c>
      <c r="R3967" s="8" t="s">
        <v>8318</v>
      </c>
      <c r="S3967" s="12">
        <f t="shared" si="246"/>
        <v>42413.985879629632</v>
      </c>
      <c r="T3967" s="12">
        <f t="shared" si="247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8"/>
        <v>6.0000000000000001E-3</v>
      </c>
      <c r="P3968" s="6">
        <f t="shared" si="245"/>
        <v>22.5</v>
      </c>
      <c r="Q3968" s="8" t="s">
        <v>8317</v>
      </c>
      <c r="R3968" s="8" t="s">
        <v>8318</v>
      </c>
      <c r="S3968" s="12">
        <f t="shared" si="246"/>
        <v>41801.461550925924</v>
      </c>
      <c r="T3968" s="12">
        <f t="shared" si="247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8"/>
        <v>0.2411764705882353</v>
      </c>
      <c r="P3969" s="6">
        <f t="shared" si="245"/>
        <v>41</v>
      </c>
      <c r="Q3969" s="8" t="s">
        <v>8317</v>
      </c>
      <c r="R3969" s="8" t="s">
        <v>8318</v>
      </c>
      <c r="S3969" s="12">
        <f t="shared" si="246"/>
        <v>42770.040590277778</v>
      </c>
      <c r="T3969" s="12">
        <f t="shared" si="247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8"/>
        <v>0.10539999999999999</v>
      </c>
      <c r="P3970" s="6">
        <f t="shared" si="245"/>
        <v>47.909090909090907</v>
      </c>
      <c r="Q3970" s="8" t="s">
        <v>8317</v>
      </c>
      <c r="R3970" s="8" t="s">
        <v>8318</v>
      </c>
      <c r="S3970" s="12">
        <f t="shared" si="246"/>
        <v>42452.565659722226</v>
      </c>
      <c r="T3970" s="12">
        <f t="shared" si="247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ref="P3971:P4034" si="249">E3971/L3971</f>
        <v>35.166666666666664</v>
      </c>
      <c r="Q3971" s="8" t="s">
        <v>8317</v>
      </c>
      <c r="R3971" s="8" t="s">
        <v>8318</v>
      </c>
      <c r="S3971" s="12">
        <f t="shared" ref="S3971:S4034" si="250">(((J3971/60)/60)/24)+DATE(1970,1,1)+(-6/24)</f>
        <v>42601.604699074072</v>
      </c>
      <c r="T3971" s="12">
        <f t="shared" ref="T3971:T4034" si="251">(((I3971/60)/60)/24)+DATE(1970,1,1)+(-6/24)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8" t="s">
        <v>8317</v>
      </c>
      <c r="R3972" s="8" t="s">
        <v>8318</v>
      </c>
      <c r="S3972" s="12">
        <f t="shared" si="250"/>
        <v>42447.613553240735</v>
      </c>
      <c r="T3972" s="12">
        <f t="shared" si="251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8" t="s">
        <v>8317</v>
      </c>
      <c r="R3973" s="8" t="s">
        <v>8318</v>
      </c>
      <c r="S3973" s="12">
        <f t="shared" si="250"/>
        <v>41811.286180555559</v>
      </c>
      <c r="T3973" s="12">
        <f t="shared" si="251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8" t="s">
        <v>8317</v>
      </c>
      <c r="R3974" s="8" t="s">
        <v>8318</v>
      </c>
      <c r="S3974" s="12">
        <f t="shared" si="250"/>
        <v>41980.817523148144</v>
      </c>
      <c r="T3974" s="12">
        <f t="shared" si="251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8" t="s">
        <v>8317</v>
      </c>
      <c r="R3975" s="8" t="s">
        <v>8318</v>
      </c>
      <c r="S3975" s="12">
        <f t="shared" si="250"/>
        <v>42469.43414351852</v>
      </c>
      <c r="T3975" s="12">
        <f t="shared" si="251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8" t="s">
        <v>8317</v>
      </c>
      <c r="R3976" s="8" t="s">
        <v>8318</v>
      </c>
      <c r="S3976" s="12">
        <f t="shared" si="250"/>
        <v>42493.296851851846</v>
      </c>
      <c r="T3976" s="12">
        <f t="shared" si="251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8" t="s">
        <v>8317</v>
      </c>
      <c r="R3977" s="8" t="s">
        <v>8318</v>
      </c>
      <c r="S3977" s="12">
        <f t="shared" si="250"/>
        <v>42534.616875</v>
      </c>
      <c r="T3977" s="12">
        <f t="shared" si="251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8" t="s">
        <v>8317</v>
      </c>
      <c r="R3978" s="8" t="s">
        <v>8318</v>
      </c>
      <c r="S3978" s="12">
        <f t="shared" si="250"/>
        <v>41830.608344907407</v>
      </c>
      <c r="T3978" s="12">
        <f t="shared" si="251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8" t="s">
        <v>8317</v>
      </c>
      <c r="R3979" s="8" t="s">
        <v>8318</v>
      </c>
      <c r="S3979" s="12">
        <f t="shared" si="250"/>
        <v>42543.538564814815</v>
      </c>
      <c r="T3979" s="12">
        <f t="shared" si="251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8" t="s">
        <v>8317</v>
      </c>
      <c r="R3980" s="8" t="s">
        <v>8318</v>
      </c>
      <c r="S3980" s="12">
        <f t="shared" si="250"/>
        <v>41975.392974537041</v>
      </c>
      <c r="T3980" s="12">
        <f t="shared" si="251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8" t="s">
        <v>8317</v>
      </c>
      <c r="R3981" s="8" t="s">
        <v>8318</v>
      </c>
      <c r="S3981" s="12">
        <f t="shared" si="250"/>
        <v>42069.653437500005</v>
      </c>
      <c r="T3981" s="12">
        <f t="shared" si="251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8" t="s">
        <v>8317</v>
      </c>
      <c r="R3982" s="8" t="s">
        <v>8318</v>
      </c>
      <c r="S3982" s="12">
        <f t="shared" si="250"/>
        <v>41795.348923611113</v>
      </c>
      <c r="T3982" s="12">
        <f t="shared" si="251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8" t="s">
        <v>8317</v>
      </c>
      <c r="R3983" s="8" t="s">
        <v>8318</v>
      </c>
      <c r="S3983" s="12">
        <f t="shared" si="250"/>
        <v>42507.929965277777</v>
      </c>
      <c r="T3983" s="12">
        <f t="shared" si="251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8" t="s">
        <v>8317</v>
      </c>
      <c r="R3984" s="8" t="s">
        <v>8318</v>
      </c>
      <c r="S3984" s="12">
        <f t="shared" si="250"/>
        <v>42132.559953703705</v>
      </c>
      <c r="T3984" s="12">
        <f t="shared" si="251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8" t="s">
        <v>8317</v>
      </c>
      <c r="R3985" s="8" t="s">
        <v>8318</v>
      </c>
      <c r="S3985" s="12">
        <f t="shared" si="250"/>
        <v>41747.61986111111</v>
      </c>
      <c r="T3985" s="12">
        <f t="shared" si="251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8" t="s">
        <v>8317</v>
      </c>
      <c r="R3986" s="8" t="s">
        <v>8318</v>
      </c>
      <c r="S3986" s="12">
        <f t="shared" si="250"/>
        <v>41920.713472222218</v>
      </c>
      <c r="T3986" s="12">
        <f t="shared" si="251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8" t="s">
        <v>8317</v>
      </c>
      <c r="R3987" s="8" t="s">
        <v>8318</v>
      </c>
      <c r="S3987" s="12">
        <f t="shared" si="250"/>
        <v>42399.457407407404</v>
      </c>
      <c r="T3987" s="12">
        <f t="shared" si="251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8" t="s">
        <v>8317</v>
      </c>
      <c r="R3988" s="8" t="s">
        <v>8318</v>
      </c>
      <c r="S3988" s="12">
        <f t="shared" si="250"/>
        <v>42467.298541666663</v>
      </c>
      <c r="T3988" s="12">
        <f t="shared" si="251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8" t="s">
        <v>8317</v>
      </c>
      <c r="R3989" s="8" t="s">
        <v>8318</v>
      </c>
      <c r="S3989" s="12">
        <f t="shared" si="250"/>
        <v>41765.67465277778</v>
      </c>
      <c r="T3989" s="12">
        <f t="shared" si="251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8" t="s">
        <v>8317</v>
      </c>
      <c r="R3990" s="8" t="s">
        <v>8318</v>
      </c>
      <c r="S3990" s="12">
        <f t="shared" si="250"/>
        <v>42229.83116898148</v>
      </c>
      <c r="T3990" s="12">
        <f t="shared" si="251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8" t="s">
        <v>8317</v>
      </c>
      <c r="R3991" s="8" t="s">
        <v>8318</v>
      </c>
      <c r="S3991" s="12">
        <f t="shared" si="250"/>
        <v>42286.499780092592</v>
      </c>
      <c r="T3991" s="12">
        <f t="shared" si="251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8" t="s">
        <v>8317</v>
      </c>
      <c r="R3992" s="8" t="s">
        <v>8318</v>
      </c>
      <c r="S3992" s="12">
        <f t="shared" si="250"/>
        <v>42401.422372685185</v>
      </c>
      <c r="T3992" s="12">
        <f t="shared" si="251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8" t="s">
        <v>8317</v>
      </c>
      <c r="R3993" s="8" t="s">
        <v>8318</v>
      </c>
      <c r="S3993" s="12">
        <f t="shared" si="250"/>
        <v>42125.394467592589</v>
      </c>
      <c r="T3993" s="12">
        <f t="shared" si="251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8" t="s">
        <v>8317</v>
      </c>
      <c r="R3994" s="8" t="s">
        <v>8318</v>
      </c>
      <c r="S3994" s="12">
        <f t="shared" si="250"/>
        <v>42289.69049768518</v>
      </c>
      <c r="T3994" s="12">
        <f t="shared" si="251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8" t="s">
        <v>8317</v>
      </c>
      <c r="R3995" s="8" t="s">
        <v>8318</v>
      </c>
      <c r="S3995" s="12">
        <f t="shared" si="250"/>
        <v>42107.614722222221</v>
      </c>
      <c r="T3995" s="12">
        <f t="shared" si="251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8" t="s">
        <v>8317</v>
      </c>
      <c r="R3996" s="8" t="s">
        <v>8318</v>
      </c>
      <c r="S3996" s="12">
        <f t="shared" si="250"/>
        <v>41809.139930555553</v>
      </c>
      <c r="T3996" s="12">
        <f t="shared" si="251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8" t="s">
        <v>8317</v>
      </c>
      <c r="R3997" s="8" t="s">
        <v>8318</v>
      </c>
      <c r="S3997" s="12">
        <f t="shared" si="250"/>
        <v>42019.433761574073</v>
      </c>
      <c r="T3997" s="12">
        <f t="shared" si="251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8" t="s">
        <v>8317</v>
      </c>
      <c r="R3998" s="8" t="s">
        <v>8318</v>
      </c>
      <c r="S3998" s="12">
        <f t="shared" si="250"/>
        <v>41950.01694444444</v>
      </c>
      <c r="T3998" s="12">
        <f t="shared" si="251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8" t="s">
        <v>8317</v>
      </c>
      <c r="R3999" s="8" t="s">
        <v>8318</v>
      </c>
      <c r="S3999" s="12">
        <f t="shared" si="250"/>
        <v>42069.141446759255</v>
      </c>
      <c r="T3999" s="12">
        <f t="shared" si="251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8" t="s">
        <v>8317</v>
      </c>
      <c r="R4000" s="8" t="s">
        <v>8318</v>
      </c>
      <c r="S4000" s="12">
        <f t="shared" si="250"/>
        <v>42061.713263888887</v>
      </c>
      <c r="T4000" s="12">
        <f t="shared" si="251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8" t="s">
        <v>8317</v>
      </c>
      <c r="R4001" s="8" t="s">
        <v>8318</v>
      </c>
      <c r="S4001" s="12">
        <f t="shared" si="250"/>
        <v>41842.578680555554</v>
      </c>
      <c r="T4001" s="12">
        <f t="shared" si="251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8" t="s">
        <v>8317</v>
      </c>
      <c r="R4002" s="8" t="s">
        <v>8318</v>
      </c>
      <c r="S4002" s="12">
        <f t="shared" si="250"/>
        <v>42437.39534722222</v>
      </c>
      <c r="T4002" s="12">
        <f t="shared" si="251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8" t="s">
        <v>8317</v>
      </c>
      <c r="R4003" s="8" t="s">
        <v>8318</v>
      </c>
      <c r="S4003" s="12">
        <f t="shared" si="250"/>
        <v>42775.714212962965</v>
      </c>
      <c r="T4003" s="12">
        <f t="shared" si="251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ref="O4004:O4067" si="252">E4004/D4004</f>
        <v>1.84E-2</v>
      </c>
      <c r="P4004" s="6">
        <f t="shared" si="249"/>
        <v>5.75</v>
      </c>
      <c r="Q4004" s="8" t="s">
        <v>8317</v>
      </c>
      <c r="R4004" s="8" t="s">
        <v>8318</v>
      </c>
      <c r="S4004" s="12">
        <f t="shared" si="250"/>
        <v>41878.793530092589</v>
      </c>
      <c r="T4004" s="12">
        <f t="shared" si="251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2"/>
        <v>0.10050000000000001</v>
      </c>
      <c r="P4005" s="6">
        <f t="shared" si="249"/>
        <v>100.5</v>
      </c>
      <c r="Q4005" s="8" t="s">
        <v>8317</v>
      </c>
      <c r="R4005" s="8" t="s">
        <v>8318</v>
      </c>
      <c r="S4005" s="12">
        <f t="shared" si="250"/>
        <v>42020.337349537032</v>
      </c>
      <c r="T4005" s="12">
        <f t="shared" si="251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2"/>
        <v>2E-3</v>
      </c>
      <c r="P4006" s="6">
        <f t="shared" si="249"/>
        <v>1</v>
      </c>
      <c r="Q4006" s="8" t="s">
        <v>8317</v>
      </c>
      <c r="R4006" s="8" t="s">
        <v>8318</v>
      </c>
      <c r="S4006" s="12">
        <f t="shared" si="250"/>
        <v>41889.91269675926</v>
      </c>
      <c r="T4006" s="12">
        <f t="shared" si="251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2"/>
        <v>1.3333333333333334E-2</v>
      </c>
      <c r="P4007" s="6">
        <f t="shared" si="249"/>
        <v>20</v>
      </c>
      <c r="Q4007" s="8" t="s">
        <v>8317</v>
      </c>
      <c r="R4007" s="8" t="s">
        <v>8318</v>
      </c>
      <c r="S4007" s="12">
        <f t="shared" si="250"/>
        <v>41872.557696759257</v>
      </c>
      <c r="T4007" s="12">
        <f t="shared" si="251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2"/>
        <v>6.666666666666667E-5</v>
      </c>
      <c r="P4008" s="6">
        <f t="shared" si="249"/>
        <v>2</v>
      </c>
      <c r="Q4008" s="8" t="s">
        <v>8317</v>
      </c>
      <c r="R4008" s="8" t="s">
        <v>8318</v>
      </c>
      <c r="S4008" s="12">
        <f t="shared" si="250"/>
        <v>42391.522997685184</v>
      </c>
      <c r="T4008" s="12">
        <f t="shared" si="251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2"/>
        <v>2.5000000000000001E-3</v>
      </c>
      <c r="P4009" s="6">
        <f t="shared" si="249"/>
        <v>5</v>
      </c>
      <c r="Q4009" s="8" t="s">
        <v>8317</v>
      </c>
      <c r="R4009" s="8" t="s">
        <v>8318</v>
      </c>
      <c r="S4009" s="12">
        <f t="shared" si="250"/>
        <v>41848.522928240738</v>
      </c>
      <c r="T4009" s="12">
        <f t="shared" si="251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2"/>
        <v>0.06</v>
      </c>
      <c r="P4010" s="6">
        <f t="shared" si="249"/>
        <v>15</v>
      </c>
      <c r="Q4010" s="8" t="s">
        <v>8317</v>
      </c>
      <c r="R4010" s="8" t="s">
        <v>8318</v>
      </c>
      <c r="S4010" s="12">
        <f t="shared" si="250"/>
        <v>42177.714201388888</v>
      </c>
      <c r="T4010" s="12">
        <f t="shared" si="251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2"/>
        <v>3.8860103626943004E-2</v>
      </c>
      <c r="P4011" s="6">
        <f t="shared" si="249"/>
        <v>25</v>
      </c>
      <c r="Q4011" s="8" t="s">
        <v>8317</v>
      </c>
      <c r="R4011" s="8" t="s">
        <v>8318</v>
      </c>
      <c r="S4011" s="12">
        <f t="shared" si="250"/>
        <v>41851.450925925928</v>
      </c>
      <c r="T4011" s="12">
        <f t="shared" si="251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2"/>
        <v>0.24194444444444443</v>
      </c>
      <c r="P4012" s="6">
        <f t="shared" si="249"/>
        <v>45.842105263157897</v>
      </c>
      <c r="Q4012" s="8" t="s">
        <v>8317</v>
      </c>
      <c r="R4012" s="8" t="s">
        <v>8318</v>
      </c>
      <c r="S4012" s="12">
        <f t="shared" si="250"/>
        <v>41921.520439814813</v>
      </c>
      <c r="T4012" s="12">
        <f t="shared" si="251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2"/>
        <v>7.5999999999999998E-2</v>
      </c>
      <c r="P4013" s="6">
        <f t="shared" si="249"/>
        <v>4.75</v>
      </c>
      <c r="Q4013" s="8" t="s">
        <v>8317</v>
      </c>
      <c r="R4013" s="8" t="s">
        <v>8318</v>
      </c>
      <c r="S4013" s="12">
        <f t="shared" si="250"/>
        <v>42002.29488425926</v>
      </c>
      <c r="T4013" s="12">
        <f t="shared" si="251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2"/>
        <v>0</v>
      </c>
      <c r="P4014" s="6" t="e">
        <f t="shared" si="249"/>
        <v>#DIV/0!</v>
      </c>
      <c r="Q4014" s="8" t="s">
        <v>8317</v>
      </c>
      <c r="R4014" s="8" t="s">
        <v>8318</v>
      </c>
      <c r="S4014" s="12">
        <f t="shared" si="250"/>
        <v>42096.294548611113</v>
      </c>
      <c r="T4014" s="12">
        <f t="shared" si="251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2"/>
        <v>1.2999999999999999E-2</v>
      </c>
      <c r="P4015" s="6">
        <f t="shared" si="249"/>
        <v>13</v>
      </c>
      <c r="Q4015" s="8" t="s">
        <v>8317</v>
      </c>
      <c r="R4015" s="8" t="s">
        <v>8318</v>
      </c>
      <c r="S4015" s="12">
        <f t="shared" si="250"/>
        <v>42021.051192129627</v>
      </c>
      <c r="T4015" s="12">
        <f t="shared" si="251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2"/>
        <v>0</v>
      </c>
      <c r="P4016" s="6" t="e">
        <f t="shared" si="249"/>
        <v>#DIV/0!</v>
      </c>
      <c r="Q4016" s="8" t="s">
        <v>8317</v>
      </c>
      <c r="R4016" s="8" t="s">
        <v>8318</v>
      </c>
      <c r="S4016" s="12">
        <f t="shared" si="250"/>
        <v>42418.996168981481</v>
      </c>
      <c r="T4016" s="12">
        <f t="shared" si="251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2"/>
        <v>1.4285714285714287E-4</v>
      </c>
      <c r="P4017" s="6">
        <f t="shared" si="249"/>
        <v>1</v>
      </c>
      <c r="Q4017" s="8" t="s">
        <v>8317</v>
      </c>
      <c r="R4017" s="8" t="s">
        <v>8318</v>
      </c>
      <c r="S4017" s="12">
        <f t="shared" si="250"/>
        <v>42174.530821759254</v>
      </c>
      <c r="T4017" s="12">
        <f t="shared" si="251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2"/>
        <v>0.14000000000000001</v>
      </c>
      <c r="P4018" s="6">
        <f t="shared" si="249"/>
        <v>10</v>
      </c>
      <c r="Q4018" s="8" t="s">
        <v>8317</v>
      </c>
      <c r="R4018" s="8" t="s">
        <v>8318</v>
      </c>
      <c r="S4018" s="12">
        <f t="shared" si="250"/>
        <v>41869.622685185182</v>
      </c>
      <c r="T4018" s="12">
        <f t="shared" si="251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2"/>
        <v>1.0500000000000001E-2</v>
      </c>
      <c r="P4019" s="6">
        <f t="shared" si="249"/>
        <v>52.5</v>
      </c>
      <c r="Q4019" s="8" t="s">
        <v>8317</v>
      </c>
      <c r="R4019" s="8" t="s">
        <v>8318</v>
      </c>
      <c r="S4019" s="12">
        <f t="shared" si="250"/>
        <v>41856.422152777777</v>
      </c>
      <c r="T4019" s="12">
        <f t="shared" si="251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2"/>
        <v>8.666666666666667E-2</v>
      </c>
      <c r="P4020" s="6">
        <f t="shared" si="249"/>
        <v>32.5</v>
      </c>
      <c r="Q4020" s="8" t="s">
        <v>8317</v>
      </c>
      <c r="R4020" s="8" t="s">
        <v>8318</v>
      </c>
      <c r="S4020" s="12">
        <f t="shared" si="250"/>
        <v>42620.66097222222</v>
      </c>
      <c r="T4020" s="12">
        <f t="shared" si="251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2"/>
        <v>8.2857142857142851E-3</v>
      </c>
      <c r="P4021" s="6">
        <f t="shared" si="249"/>
        <v>7.25</v>
      </c>
      <c r="Q4021" s="8" t="s">
        <v>8317</v>
      </c>
      <c r="R4021" s="8" t="s">
        <v>8318</v>
      </c>
      <c r="S4021" s="12">
        <f t="shared" si="250"/>
        <v>42417.425879629634</v>
      </c>
      <c r="T4021" s="12">
        <f t="shared" si="251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2"/>
        <v>0.16666666666666666</v>
      </c>
      <c r="P4022" s="6">
        <f t="shared" si="249"/>
        <v>33.333333333333336</v>
      </c>
      <c r="Q4022" s="8" t="s">
        <v>8317</v>
      </c>
      <c r="R4022" s="8" t="s">
        <v>8318</v>
      </c>
      <c r="S4022" s="12">
        <f t="shared" si="250"/>
        <v>42056.940960648149</v>
      </c>
      <c r="T4022" s="12">
        <f t="shared" si="251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2"/>
        <v>8.3333333333333332E-3</v>
      </c>
      <c r="P4023" s="6">
        <f t="shared" si="249"/>
        <v>62.5</v>
      </c>
      <c r="Q4023" s="8" t="s">
        <v>8317</v>
      </c>
      <c r="R4023" s="8" t="s">
        <v>8318</v>
      </c>
      <c r="S4023" s="12">
        <f t="shared" si="250"/>
        <v>41878.661550925928</v>
      </c>
      <c r="T4023" s="12">
        <f t="shared" si="251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2"/>
        <v>0.69561111111111107</v>
      </c>
      <c r="P4024" s="6">
        <f t="shared" si="249"/>
        <v>63.558375634517766</v>
      </c>
      <c r="Q4024" s="8" t="s">
        <v>8317</v>
      </c>
      <c r="R4024" s="8" t="s">
        <v>8318</v>
      </c>
      <c r="S4024" s="12">
        <f t="shared" si="250"/>
        <v>41990.334108796291</v>
      </c>
      <c r="T4024" s="12">
        <f t="shared" si="251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2"/>
        <v>0</v>
      </c>
      <c r="P4025" s="6" t="e">
        <f t="shared" si="249"/>
        <v>#DIV/0!</v>
      </c>
      <c r="Q4025" s="8" t="s">
        <v>8317</v>
      </c>
      <c r="R4025" s="8" t="s">
        <v>8318</v>
      </c>
      <c r="S4025" s="12">
        <f t="shared" si="250"/>
        <v>42408.749571759254</v>
      </c>
      <c r="T4025" s="12">
        <f t="shared" si="251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2"/>
        <v>1.2500000000000001E-2</v>
      </c>
      <c r="P4026" s="6">
        <f t="shared" si="249"/>
        <v>10</v>
      </c>
      <c r="Q4026" s="8" t="s">
        <v>8317</v>
      </c>
      <c r="R4026" s="8" t="s">
        <v>8318</v>
      </c>
      <c r="S4026" s="12">
        <f t="shared" si="250"/>
        <v>42217.420104166667</v>
      </c>
      <c r="T4026" s="12">
        <f t="shared" si="251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2"/>
        <v>0.05</v>
      </c>
      <c r="P4027" s="6">
        <f t="shared" si="249"/>
        <v>62.5</v>
      </c>
      <c r="Q4027" s="8" t="s">
        <v>8317</v>
      </c>
      <c r="R4027" s="8" t="s">
        <v>8318</v>
      </c>
      <c r="S4027" s="12">
        <f t="shared" si="250"/>
        <v>42150.987685185188</v>
      </c>
      <c r="T4027" s="12">
        <f t="shared" si="251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2"/>
        <v>0</v>
      </c>
      <c r="P4028" s="6" t="e">
        <f t="shared" si="249"/>
        <v>#DIV/0!</v>
      </c>
      <c r="Q4028" s="8" t="s">
        <v>8317</v>
      </c>
      <c r="R4028" s="8" t="s">
        <v>8318</v>
      </c>
      <c r="S4028" s="12">
        <f t="shared" si="250"/>
        <v>42282.405543981484</v>
      </c>
      <c r="T4028" s="12">
        <f t="shared" si="251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2"/>
        <v>7.166666666666667E-2</v>
      </c>
      <c r="P4029" s="6">
        <f t="shared" si="249"/>
        <v>30.714285714285715</v>
      </c>
      <c r="Q4029" s="8" t="s">
        <v>8317</v>
      </c>
      <c r="R4029" s="8" t="s">
        <v>8318</v>
      </c>
      <c r="S4029" s="12">
        <f t="shared" si="250"/>
        <v>42768.72084490741</v>
      </c>
      <c r="T4029" s="12">
        <f t="shared" si="251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2"/>
        <v>0.28050000000000003</v>
      </c>
      <c r="P4030" s="6">
        <f t="shared" si="249"/>
        <v>51</v>
      </c>
      <c r="Q4030" s="8" t="s">
        <v>8317</v>
      </c>
      <c r="R4030" s="8" t="s">
        <v>8318</v>
      </c>
      <c r="S4030" s="12">
        <f t="shared" si="250"/>
        <v>41765.688657407409</v>
      </c>
      <c r="T4030" s="12">
        <f t="shared" si="251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2"/>
        <v>0</v>
      </c>
      <c r="P4031" s="6" t="e">
        <f t="shared" si="249"/>
        <v>#DIV/0!</v>
      </c>
      <c r="Q4031" s="8" t="s">
        <v>8317</v>
      </c>
      <c r="R4031" s="8" t="s">
        <v>8318</v>
      </c>
      <c r="S4031" s="12">
        <f t="shared" si="250"/>
        <v>42321.775115740747</v>
      </c>
      <c r="T4031" s="12">
        <f t="shared" si="251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2"/>
        <v>0.16</v>
      </c>
      <c r="P4032" s="6">
        <f t="shared" si="249"/>
        <v>66.666666666666671</v>
      </c>
      <c r="Q4032" s="8" t="s">
        <v>8317</v>
      </c>
      <c r="R4032" s="8" t="s">
        <v>8318</v>
      </c>
      <c r="S4032" s="12">
        <f t="shared" si="250"/>
        <v>42374.405081018514</v>
      </c>
      <c r="T4032" s="12">
        <f t="shared" si="251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2"/>
        <v>0</v>
      </c>
      <c r="P4033" s="6" t="e">
        <f t="shared" si="249"/>
        <v>#DIV/0!</v>
      </c>
      <c r="Q4033" s="8" t="s">
        <v>8317</v>
      </c>
      <c r="R4033" s="8" t="s">
        <v>8318</v>
      </c>
      <c r="S4033" s="12">
        <f t="shared" si="250"/>
        <v>41941.335231481484</v>
      </c>
      <c r="T4033" s="12">
        <f t="shared" si="251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2"/>
        <v>6.8287037037037035E-2</v>
      </c>
      <c r="P4034" s="6">
        <f t="shared" si="249"/>
        <v>59</v>
      </c>
      <c r="Q4034" s="8" t="s">
        <v>8317</v>
      </c>
      <c r="R4034" s="8" t="s">
        <v>8318</v>
      </c>
      <c r="S4034" s="12">
        <f t="shared" si="250"/>
        <v>42293.559212962966</v>
      </c>
      <c r="T4034" s="12">
        <f t="shared" si="251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ref="P4035:P4098" si="253">E4035/L4035</f>
        <v>65.340319148936175</v>
      </c>
      <c r="Q4035" s="8" t="s">
        <v>8317</v>
      </c>
      <c r="R4035" s="8" t="s">
        <v>8318</v>
      </c>
      <c r="S4035" s="12">
        <f t="shared" ref="S4035:S4098" si="254">(((J4035/60)/60)/24)+DATE(1970,1,1)+(-6/24)</f>
        <v>42614.018796296295</v>
      </c>
      <c r="T4035" s="12">
        <f t="shared" ref="T4035:T4098" si="255">(((I4035/60)/60)/24)+DATE(1970,1,1)+(-6/24)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8" t="s">
        <v>8317</v>
      </c>
      <c r="R4036" s="8" t="s">
        <v>8318</v>
      </c>
      <c r="S4036" s="12">
        <f t="shared" si="254"/>
        <v>42067.697337962964</v>
      </c>
      <c r="T4036" s="12">
        <f t="shared" si="255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8" t="s">
        <v>8317</v>
      </c>
      <c r="R4037" s="8" t="s">
        <v>8318</v>
      </c>
      <c r="S4037" s="12">
        <f t="shared" si="254"/>
        <v>41903.632951388885</v>
      </c>
      <c r="T4037" s="12">
        <f t="shared" si="255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8" t="s">
        <v>8317</v>
      </c>
      <c r="R4038" s="8" t="s">
        <v>8318</v>
      </c>
      <c r="S4038" s="12">
        <f t="shared" si="254"/>
        <v>41804.687083333331</v>
      </c>
      <c r="T4038" s="12">
        <f t="shared" si="255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8" t="s">
        <v>8317</v>
      </c>
      <c r="R4039" s="8" t="s">
        <v>8318</v>
      </c>
      <c r="S4039" s="12">
        <f t="shared" si="254"/>
        <v>42496.820775462969</v>
      </c>
      <c r="T4039" s="12">
        <f t="shared" si="255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8" t="s">
        <v>8317</v>
      </c>
      <c r="R4040" s="8" t="s">
        <v>8318</v>
      </c>
      <c r="S4040" s="12">
        <f t="shared" si="254"/>
        <v>41869.548726851855</v>
      </c>
      <c r="T4040" s="12">
        <f t="shared" si="255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8" t="s">
        <v>8317</v>
      </c>
      <c r="R4041" s="8" t="s">
        <v>8318</v>
      </c>
      <c r="S4041" s="12">
        <f t="shared" si="254"/>
        <v>42305.420914351853</v>
      </c>
      <c r="T4041" s="12">
        <f t="shared" si="255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8" t="s">
        <v>8317</v>
      </c>
      <c r="R4042" s="8" t="s">
        <v>8318</v>
      </c>
      <c r="S4042" s="12">
        <f t="shared" si="254"/>
        <v>42143.981527777782</v>
      </c>
      <c r="T4042" s="12">
        <f t="shared" si="255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8" t="s">
        <v>8317</v>
      </c>
      <c r="R4043" s="8" t="s">
        <v>8318</v>
      </c>
      <c r="S4043" s="12">
        <f t="shared" si="254"/>
        <v>42559.224004629628</v>
      </c>
      <c r="T4043" s="12">
        <f t="shared" si="255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8" t="s">
        <v>8317</v>
      </c>
      <c r="R4044" s="8" t="s">
        <v>8318</v>
      </c>
      <c r="S4044" s="12">
        <f t="shared" si="254"/>
        <v>41994.834074074075</v>
      </c>
      <c r="T4044" s="12">
        <f t="shared" si="255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8" t="s">
        <v>8317</v>
      </c>
      <c r="R4045" s="8" t="s">
        <v>8318</v>
      </c>
      <c r="S4045" s="12">
        <f t="shared" si="254"/>
        <v>41948.707465277781</v>
      </c>
      <c r="T4045" s="12">
        <f t="shared" si="255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8" t="s">
        <v>8317</v>
      </c>
      <c r="R4046" s="8" t="s">
        <v>8318</v>
      </c>
      <c r="S4046" s="12">
        <f t="shared" si="254"/>
        <v>42073.969699074078</v>
      </c>
      <c r="T4046" s="12">
        <f t="shared" si="255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8" t="s">
        <v>8317</v>
      </c>
      <c r="R4047" s="8" t="s">
        <v>8318</v>
      </c>
      <c r="S4047" s="12">
        <f t="shared" si="254"/>
        <v>41841.951261574075</v>
      </c>
      <c r="T4047" s="12">
        <f t="shared" si="255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8" t="s">
        <v>8317</v>
      </c>
      <c r="R4048" s="8" t="s">
        <v>8318</v>
      </c>
      <c r="S4048" s="12">
        <f t="shared" si="254"/>
        <v>41904.400578703702</v>
      </c>
      <c r="T4048" s="12">
        <f t="shared" si="255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8" t="s">
        <v>8317</v>
      </c>
      <c r="R4049" s="8" t="s">
        <v>8318</v>
      </c>
      <c r="S4049" s="12">
        <f t="shared" si="254"/>
        <v>41990.772488425922</v>
      </c>
      <c r="T4049" s="12">
        <f t="shared" si="255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8" t="s">
        <v>8317</v>
      </c>
      <c r="R4050" s="8" t="s">
        <v>8318</v>
      </c>
      <c r="S4050" s="12">
        <f t="shared" si="254"/>
        <v>42436.259108796294</v>
      </c>
      <c r="T4050" s="12">
        <f t="shared" si="255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8" t="s">
        <v>8317</v>
      </c>
      <c r="R4051" s="8" t="s">
        <v>8318</v>
      </c>
      <c r="S4051" s="12">
        <f t="shared" si="254"/>
        <v>42169.708506944444</v>
      </c>
      <c r="T4051" s="12">
        <f t="shared" si="255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8" t="s">
        <v>8317</v>
      </c>
      <c r="R4052" s="8" t="s">
        <v>8318</v>
      </c>
      <c r="S4052" s="12">
        <f t="shared" si="254"/>
        <v>41905.386469907404</v>
      </c>
      <c r="T4052" s="12">
        <f t="shared" si="255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8" t="s">
        <v>8317</v>
      </c>
      <c r="R4053" s="8" t="s">
        <v>8318</v>
      </c>
      <c r="S4053" s="12">
        <f t="shared" si="254"/>
        <v>41761.560150462967</v>
      </c>
      <c r="T4053" s="12">
        <f t="shared" si="255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8" t="s">
        <v>8317</v>
      </c>
      <c r="R4054" s="8" t="s">
        <v>8318</v>
      </c>
      <c r="S4054" s="12">
        <f t="shared" si="254"/>
        <v>41865.628657407404</v>
      </c>
      <c r="T4054" s="12">
        <f t="shared" si="255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8" t="s">
        <v>8317</v>
      </c>
      <c r="R4055" s="8" t="s">
        <v>8318</v>
      </c>
      <c r="S4055" s="12">
        <f t="shared" si="254"/>
        <v>41928.440138888887</v>
      </c>
      <c r="T4055" s="12">
        <f t="shared" si="255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8" t="s">
        <v>8317</v>
      </c>
      <c r="R4056" s="8" t="s">
        <v>8318</v>
      </c>
      <c r="S4056" s="12">
        <f t="shared" si="254"/>
        <v>42613.591261574074</v>
      </c>
      <c r="T4056" s="12">
        <f t="shared" si="255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8" t="s">
        <v>8317</v>
      </c>
      <c r="R4057" s="8" t="s">
        <v>8318</v>
      </c>
      <c r="S4057" s="12">
        <f t="shared" si="254"/>
        <v>41779.398506944446</v>
      </c>
      <c r="T4057" s="12">
        <f t="shared" si="255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8" t="s">
        <v>8317</v>
      </c>
      <c r="R4058" s="8" t="s">
        <v>8318</v>
      </c>
      <c r="S4058" s="12">
        <f t="shared" si="254"/>
        <v>42534.683321759265</v>
      </c>
      <c r="T4058" s="12">
        <f t="shared" si="255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8" t="s">
        <v>8317</v>
      </c>
      <c r="R4059" s="8" t="s">
        <v>8318</v>
      </c>
      <c r="S4059" s="12">
        <f t="shared" si="254"/>
        <v>42310.718518518523</v>
      </c>
      <c r="T4059" s="12">
        <f t="shared" si="255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8" t="s">
        <v>8317</v>
      </c>
      <c r="R4060" s="8" t="s">
        <v>8318</v>
      </c>
      <c r="S4060" s="12">
        <f t="shared" si="254"/>
        <v>42445.810694444444</v>
      </c>
      <c r="T4060" s="12">
        <f t="shared" si="255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8" t="s">
        <v>8317</v>
      </c>
      <c r="R4061" s="8" t="s">
        <v>8318</v>
      </c>
      <c r="S4061" s="12">
        <f t="shared" si="254"/>
        <v>41866.390648148146</v>
      </c>
      <c r="T4061" s="12">
        <f t="shared" si="255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8" t="s">
        <v>8317</v>
      </c>
      <c r="R4062" s="8" t="s">
        <v>8318</v>
      </c>
      <c r="S4062" s="12">
        <f t="shared" si="254"/>
        <v>41779.445092592592</v>
      </c>
      <c r="T4062" s="12">
        <f t="shared" si="255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8" t="s">
        <v>8317</v>
      </c>
      <c r="R4063" s="8" t="s">
        <v>8318</v>
      </c>
      <c r="S4063" s="12">
        <f t="shared" si="254"/>
        <v>42420.891469907408</v>
      </c>
      <c r="T4063" s="12">
        <f t="shared" si="255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8" t="s">
        <v>8317</v>
      </c>
      <c r="R4064" s="8" t="s">
        <v>8318</v>
      </c>
      <c r="S4064" s="12">
        <f t="shared" si="254"/>
        <v>42523.489212962959</v>
      </c>
      <c r="T4064" s="12">
        <f t="shared" si="255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8" t="s">
        <v>8317</v>
      </c>
      <c r="R4065" s="8" t="s">
        <v>8318</v>
      </c>
      <c r="S4065" s="12">
        <f t="shared" si="254"/>
        <v>41787.431527777779</v>
      </c>
      <c r="T4065" s="12">
        <f t="shared" si="255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8" t="s">
        <v>8317</v>
      </c>
      <c r="R4066" s="8" t="s">
        <v>8318</v>
      </c>
      <c r="S4066" s="12">
        <f t="shared" si="254"/>
        <v>42093.338263888887</v>
      </c>
      <c r="T4066" s="12">
        <f t="shared" si="255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8" t="s">
        <v>8317</v>
      </c>
      <c r="R4067" s="8" t="s">
        <v>8318</v>
      </c>
      <c r="S4067" s="12">
        <f t="shared" si="254"/>
        <v>41833.701516203706</v>
      </c>
      <c r="T4067" s="12">
        <f t="shared" si="255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ref="O4068:O4115" si="256">E4068/D4068</f>
        <v>1.6666666666666668E-3</v>
      </c>
      <c r="P4068" s="6">
        <f t="shared" si="253"/>
        <v>25</v>
      </c>
      <c r="Q4068" s="8" t="s">
        <v>8317</v>
      </c>
      <c r="R4068" s="8" t="s">
        <v>8318</v>
      </c>
      <c r="S4068" s="12">
        <f t="shared" si="254"/>
        <v>42478.789212962962</v>
      </c>
      <c r="T4068" s="12">
        <f t="shared" si="255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6"/>
        <v>0.60899999999999999</v>
      </c>
      <c r="P4069" s="6">
        <f t="shared" si="253"/>
        <v>179.11764705882354</v>
      </c>
      <c r="Q4069" s="8" t="s">
        <v>8317</v>
      </c>
      <c r="R4069" s="8" t="s">
        <v>8318</v>
      </c>
      <c r="S4069" s="12">
        <f t="shared" si="254"/>
        <v>42234.867476851854</v>
      </c>
      <c r="T4069" s="12">
        <f t="shared" si="255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6"/>
        <v>0.01</v>
      </c>
      <c r="P4070" s="6">
        <f t="shared" si="253"/>
        <v>34.950000000000003</v>
      </c>
      <c r="Q4070" s="8" t="s">
        <v>8317</v>
      </c>
      <c r="R4070" s="8" t="s">
        <v>8318</v>
      </c>
      <c r="S4070" s="12">
        <f t="shared" si="254"/>
        <v>42718.713599537034</v>
      </c>
      <c r="T4070" s="12">
        <f t="shared" si="255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6"/>
        <v>0.34399999999999997</v>
      </c>
      <c r="P4071" s="6">
        <f t="shared" si="253"/>
        <v>33.07692307692308</v>
      </c>
      <c r="Q4071" s="8" t="s">
        <v>8317</v>
      </c>
      <c r="R4071" s="8" t="s">
        <v>8318</v>
      </c>
      <c r="S4071" s="12">
        <f t="shared" si="254"/>
        <v>42022.411527777775</v>
      </c>
      <c r="T4071" s="12">
        <f t="shared" si="255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6"/>
        <v>0.16500000000000001</v>
      </c>
      <c r="P4072" s="6">
        <f t="shared" si="253"/>
        <v>27.5</v>
      </c>
      <c r="Q4072" s="8" t="s">
        <v>8317</v>
      </c>
      <c r="R4072" s="8" t="s">
        <v>8318</v>
      </c>
      <c r="S4072" s="12">
        <f t="shared" si="254"/>
        <v>42031.416898148149</v>
      </c>
      <c r="T4072" s="12">
        <f t="shared" si="255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6"/>
        <v>0</v>
      </c>
      <c r="P4073" s="6" t="e">
        <f t="shared" si="253"/>
        <v>#DIV/0!</v>
      </c>
      <c r="Q4073" s="8" t="s">
        <v>8317</v>
      </c>
      <c r="R4073" s="8" t="s">
        <v>8318</v>
      </c>
      <c r="S4073" s="12">
        <f t="shared" si="254"/>
        <v>42700.554756944446</v>
      </c>
      <c r="T4073" s="12">
        <f t="shared" si="255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6"/>
        <v>4.0000000000000001E-3</v>
      </c>
      <c r="P4074" s="6">
        <f t="shared" si="253"/>
        <v>2</v>
      </c>
      <c r="Q4074" s="8" t="s">
        <v>8317</v>
      </c>
      <c r="R4074" s="8" t="s">
        <v>8318</v>
      </c>
      <c r="S4074" s="12">
        <f t="shared" si="254"/>
        <v>41812.52443287037</v>
      </c>
      <c r="T4074" s="12">
        <f t="shared" si="255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6"/>
        <v>1.0571428571428572E-2</v>
      </c>
      <c r="P4075" s="6">
        <f t="shared" si="253"/>
        <v>18.5</v>
      </c>
      <c r="Q4075" s="8" t="s">
        <v>8317</v>
      </c>
      <c r="R4075" s="8" t="s">
        <v>8318</v>
      </c>
      <c r="S4075" s="12">
        <f t="shared" si="254"/>
        <v>42078.09520833334</v>
      </c>
      <c r="T4075" s="12">
        <f t="shared" si="255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6"/>
        <v>0.26727272727272727</v>
      </c>
      <c r="P4076" s="6">
        <f t="shared" si="253"/>
        <v>35</v>
      </c>
      <c r="Q4076" s="8" t="s">
        <v>8317</v>
      </c>
      <c r="R4076" s="8" t="s">
        <v>8318</v>
      </c>
      <c r="S4076" s="12">
        <f t="shared" si="254"/>
        <v>42283.302951388891</v>
      </c>
      <c r="T4076" s="12">
        <f t="shared" si="255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6"/>
        <v>0.28799999999999998</v>
      </c>
      <c r="P4077" s="6">
        <f t="shared" si="253"/>
        <v>44.307692307692307</v>
      </c>
      <c r="Q4077" s="8" t="s">
        <v>8317</v>
      </c>
      <c r="R4077" s="8" t="s">
        <v>8318</v>
      </c>
      <c r="S4077" s="12">
        <f t="shared" si="254"/>
        <v>41778.795937499999</v>
      </c>
      <c r="T4077" s="12">
        <f t="shared" si="255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6"/>
        <v>0</v>
      </c>
      <c r="P4078" s="6" t="e">
        <f t="shared" si="253"/>
        <v>#DIV/0!</v>
      </c>
      <c r="Q4078" s="8" t="s">
        <v>8317</v>
      </c>
      <c r="R4078" s="8" t="s">
        <v>8318</v>
      </c>
      <c r="S4078" s="12">
        <f t="shared" si="254"/>
        <v>41905.545706018522</v>
      </c>
      <c r="T4078" s="12">
        <f t="shared" si="255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6"/>
        <v>8.8999999999999996E-2</v>
      </c>
      <c r="P4079" s="6">
        <f t="shared" si="253"/>
        <v>222.5</v>
      </c>
      <c r="Q4079" s="8" t="s">
        <v>8317</v>
      </c>
      <c r="R4079" s="8" t="s">
        <v>8318</v>
      </c>
      <c r="S4079" s="12">
        <f t="shared" si="254"/>
        <v>42695.4605787037</v>
      </c>
      <c r="T4079" s="12">
        <f t="shared" si="255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6"/>
        <v>0</v>
      </c>
      <c r="P4080" s="6" t="e">
        <f t="shared" si="253"/>
        <v>#DIV/0!</v>
      </c>
      <c r="Q4080" s="8" t="s">
        <v>8317</v>
      </c>
      <c r="R4080" s="8" t="s">
        <v>8318</v>
      </c>
      <c r="S4080" s="12">
        <f t="shared" si="254"/>
        <v>42732.537523148145</v>
      </c>
      <c r="T4080" s="12">
        <f t="shared" si="255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6"/>
        <v>1.6666666666666668E-3</v>
      </c>
      <c r="P4081" s="6">
        <f t="shared" si="253"/>
        <v>5</v>
      </c>
      <c r="Q4081" s="8" t="s">
        <v>8317</v>
      </c>
      <c r="R4081" s="8" t="s">
        <v>8318</v>
      </c>
      <c r="S4081" s="12">
        <f t="shared" si="254"/>
        <v>42510.688900462963</v>
      </c>
      <c r="T4081" s="12">
        <f t="shared" si="255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6"/>
        <v>0</v>
      </c>
      <c r="P4082" s="6" t="e">
        <f t="shared" si="253"/>
        <v>#DIV/0!</v>
      </c>
      <c r="Q4082" s="8" t="s">
        <v>8317</v>
      </c>
      <c r="R4082" s="8" t="s">
        <v>8318</v>
      </c>
      <c r="S4082" s="12">
        <f t="shared" si="254"/>
        <v>42511.448101851856</v>
      </c>
      <c r="T4082" s="12">
        <f t="shared" si="255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6"/>
        <v>0.15737410071942445</v>
      </c>
      <c r="P4083" s="6">
        <f t="shared" si="253"/>
        <v>29.166666666666668</v>
      </c>
      <c r="Q4083" s="8" t="s">
        <v>8317</v>
      </c>
      <c r="R4083" s="8" t="s">
        <v>8318</v>
      </c>
      <c r="S4083" s="12">
        <f t="shared" si="254"/>
        <v>42041.331307870365</v>
      </c>
      <c r="T4083" s="12">
        <f t="shared" si="255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6"/>
        <v>0.02</v>
      </c>
      <c r="P4084" s="6">
        <f t="shared" si="253"/>
        <v>1.5</v>
      </c>
      <c r="Q4084" s="8" t="s">
        <v>8317</v>
      </c>
      <c r="R4084" s="8" t="s">
        <v>8318</v>
      </c>
      <c r="S4084" s="12">
        <f t="shared" si="254"/>
        <v>42306.939270833333</v>
      </c>
      <c r="T4084" s="12">
        <f t="shared" si="255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6"/>
        <v>0.21685714285714286</v>
      </c>
      <c r="P4085" s="6">
        <f t="shared" si="253"/>
        <v>126.5</v>
      </c>
      <c r="Q4085" s="8" t="s">
        <v>8317</v>
      </c>
      <c r="R4085" s="8" t="s">
        <v>8318</v>
      </c>
      <c r="S4085" s="12">
        <f t="shared" si="254"/>
        <v>42353.511759259258</v>
      </c>
      <c r="T4085" s="12">
        <f t="shared" si="255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6"/>
        <v>3.3333333333333335E-3</v>
      </c>
      <c r="P4086" s="6">
        <f t="shared" si="253"/>
        <v>10</v>
      </c>
      <c r="Q4086" s="8" t="s">
        <v>8317</v>
      </c>
      <c r="R4086" s="8" t="s">
        <v>8318</v>
      </c>
      <c r="S4086" s="12">
        <f t="shared" si="254"/>
        <v>42622.186412037037</v>
      </c>
      <c r="T4086" s="12">
        <f t="shared" si="255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6"/>
        <v>2.8571428571428571E-3</v>
      </c>
      <c r="P4087" s="6">
        <f t="shared" si="253"/>
        <v>10</v>
      </c>
      <c r="Q4087" s="8" t="s">
        <v>8317</v>
      </c>
      <c r="R4087" s="8" t="s">
        <v>8318</v>
      </c>
      <c r="S4087" s="12">
        <f t="shared" si="254"/>
        <v>42058.353877314818</v>
      </c>
      <c r="T4087" s="12">
        <f t="shared" si="255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6"/>
        <v>4.7E-2</v>
      </c>
      <c r="P4088" s="6">
        <f t="shared" si="253"/>
        <v>9.4</v>
      </c>
      <c r="Q4088" s="8" t="s">
        <v>8317</v>
      </c>
      <c r="R4088" s="8" t="s">
        <v>8318</v>
      </c>
      <c r="S4088" s="12">
        <f t="shared" si="254"/>
        <v>42304.690960648149</v>
      </c>
      <c r="T4088" s="12">
        <f t="shared" si="255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6"/>
        <v>0</v>
      </c>
      <c r="P4089" s="6" t="e">
        <f t="shared" si="253"/>
        <v>#DIV/0!</v>
      </c>
      <c r="Q4089" s="8" t="s">
        <v>8317</v>
      </c>
      <c r="R4089" s="8" t="s">
        <v>8318</v>
      </c>
      <c r="S4089" s="12">
        <f t="shared" si="254"/>
        <v>42538.492893518516</v>
      </c>
      <c r="T4089" s="12">
        <f t="shared" si="255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6"/>
        <v>0.108</v>
      </c>
      <c r="P4090" s="6">
        <f t="shared" si="253"/>
        <v>72</v>
      </c>
      <c r="Q4090" s="8" t="s">
        <v>8317</v>
      </c>
      <c r="R4090" s="8" t="s">
        <v>8318</v>
      </c>
      <c r="S4090" s="12">
        <f t="shared" si="254"/>
        <v>41990.362546296295</v>
      </c>
      <c r="T4090" s="12">
        <f t="shared" si="255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6"/>
        <v>4.8000000000000001E-2</v>
      </c>
      <c r="P4091" s="6">
        <f t="shared" si="253"/>
        <v>30</v>
      </c>
      <c r="Q4091" s="8" t="s">
        <v>8317</v>
      </c>
      <c r="R4091" s="8" t="s">
        <v>8318</v>
      </c>
      <c r="S4091" s="12">
        <f t="shared" si="254"/>
        <v>42122.482499999998</v>
      </c>
      <c r="T4091" s="12">
        <f t="shared" si="255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6"/>
        <v>3.2000000000000001E-2</v>
      </c>
      <c r="P4092" s="6">
        <f t="shared" si="253"/>
        <v>10.666666666666666</v>
      </c>
      <c r="Q4092" s="8" t="s">
        <v>8317</v>
      </c>
      <c r="R4092" s="8" t="s">
        <v>8318</v>
      </c>
      <c r="S4092" s="12">
        <f t="shared" si="254"/>
        <v>42209.42288194444</v>
      </c>
      <c r="T4092" s="12">
        <f t="shared" si="255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6"/>
        <v>0.1275</v>
      </c>
      <c r="P4093" s="6">
        <f t="shared" si="253"/>
        <v>25.5</v>
      </c>
      <c r="Q4093" s="8" t="s">
        <v>8317</v>
      </c>
      <c r="R4093" s="8" t="s">
        <v>8318</v>
      </c>
      <c r="S4093" s="12">
        <f t="shared" si="254"/>
        <v>41990.256377314814</v>
      </c>
      <c r="T4093" s="12">
        <f t="shared" si="255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6"/>
        <v>1.8181818181818181E-4</v>
      </c>
      <c r="P4094" s="6">
        <f t="shared" si="253"/>
        <v>20</v>
      </c>
      <c r="Q4094" s="8" t="s">
        <v>8317</v>
      </c>
      <c r="R4094" s="8" t="s">
        <v>8318</v>
      </c>
      <c r="S4094" s="12">
        <f t="shared" si="254"/>
        <v>42038.944988425923</v>
      </c>
      <c r="T4094" s="12">
        <f t="shared" si="255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6"/>
        <v>2.4E-2</v>
      </c>
      <c r="P4095" s="6">
        <f t="shared" si="253"/>
        <v>15</v>
      </c>
      <c r="Q4095" s="8" t="s">
        <v>8317</v>
      </c>
      <c r="R4095" s="8" t="s">
        <v>8318</v>
      </c>
      <c r="S4095" s="12">
        <f t="shared" si="254"/>
        <v>42178.565891203703</v>
      </c>
      <c r="T4095" s="12">
        <f t="shared" si="255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6"/>
        <v>0.36499999999999999</v>
      </c>
      <c r="P4096" s="6">
        <f t="shared" si="253"/>
        <v>91.25</v>
      </c>
      <c r="Q4096" s="8" t="s">
        <v>8317</v>
      </c>
      <c r="R4096" s="8" t="s">
        <v>8318</v>
      </c>
      <c r="S4096" s="12">
        <f t="shared" si="254"/>
        <v>41889.836805555555</v>
      </c>
      <c r="T4096" s="12">
        <f t="shared" si="255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6"/>
        <v>2.6666666666666668E-2</v>
      </c>
      <c r="P4097" s="6">
        <f t="shared" si="253"/>
        <v>800</v>
      </c>
      <c r="Q4097" s="8" t="s">
        <v>8317</v>
      </c>
      <c r="R4097" s="8" t="s">
        <v>8318</v>
      </c>
      <c r="S4097" s="12">
        <f t="shared" si="254"/>
        <v>42692.781828703708</v>
      </c>
      <c r="T4097" s="12">
        <f t="shared" si="255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6"/>
        <v>0.11428571428571428</v>
      </c>
      <c r="P4098" s="6">
        <f t="shared" si="253"/>
        <v>80</v>
      </c>
      <c r="Q4098" s="8" t="s">
        <v>8317</v>
      </c>
      <c r="R4098" s="8" t="s">
        <v>8318</v>
      </c>
      <c r="S4098" s="12">
        <f t="shared" si="254"/>
        <v>42750.280312499999</v>
      </c>
      <c r="T4098" s="12">
        <f t="shared" si="255"/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 t="e">
        <f t="shared" ref="P4099:P4115" si="257">E4099/L4099</f>
        <v>#DIV/0!</v>
      </c>
      <c r="Q4099" s="8" t="s">
        <v>8317</v>
      </c>
      <c r="R4099" s="8" t="s">
        <v>8318</v>
      </c>
      <c r="S4099" s="12">
        <f t="shared" ref="S4099:S4115" si="258">(((J4099/60)/60)/24)+DATE(1970,1,1)+(-6/24)</f>
        <v>42344.574502314819</v>
      </c>
      <c r="T4099" s="12">
        <f t="shared" ref="T4099:T4115" si="259">(((I4099/60)/60)/24)+DATE(1970,1,1)+(-6/24)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8" t="s">
        <v>8317</v>
      </c>
      <c r="R4100" s="8" t="s">
        <v>8318</v>
      </c>
      <c r="S4100" s="12">
        <f t="shared" si="258"/>
        <v>42495.472187499996</v>
      </c>
      <c r="T4100" s="12">
        <f t="shared" si="25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8" t="s">
        <v>8317</v>
      </c>
      <c r="R4101" s="8" t="s">
        <v>8318</v>
      </c>
      <c r="S4101" s="12">
        <f t="shared" si="258"/>
        <v>42570.600381944445</v>
      </c>
      <c r="T4101" s="12">
        <f t="shared" si="25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8" t="s">
        <v>8317</v>
      </c>
      <c r="R4102" s="8" t="s">
        <v>8318</v>
      </c>
      <c r="S4102" s="12">
        <f t="shared" si="258"/>
        <v>41926.874884259261</v>
      </c>
      <c r="T4102" s="12">
        <f t="shared" si="25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8" t="s">
        <v>8317</v>
      </c>
      <c r="R4103" s="8" t="s">
        <v>8318</v>
      </c>
      <c r="S4103" s="12">
        <f t="shared" si="258"/>
        <v>42730.653726851851</v>
      </c>
      <c r="T4103" s="12">
        <f t="shared" si="25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8" t="s">
        <v>8317</v>
      </c>
      <c r="R4104" s="8" t="s">
        <v>8318</v>
      </c>
      <c r="S4104" s="12">
        <f t="shared" si="258"/>
        <v>42475.598067129627</v>
      </c>
      <c r="T4104" s="12">
        <f t="shared" si="25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8" t="s">
        <v>8317</v>
      </c>
      <c r="R4105" s="8" t="s">
        <v>8318</v>
      </c>
      <c r="S4105" s="12">
        <f t="shared" si="258"/>
        <v>42188.58293981482</v>
      </c>
      <c r="T4105" s="12">
        <f t="shared" si="25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8" t="s">
        <v>8317</v>
      </c>
      <c r="R4106" s="8" t="s">
        <v>8318</v>
      </c>
      <c r="S4106" s="12">
        <f t="shared" si="258"/>
        <v>42640.028171296297</v>
      </c>
      <c r="T4106" s="12">
        <f t="shared" si="25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8" t="s">
        <v>8317</v>
      </c>
      <c r="R4107" s="8" t="s">
        <v>8318</v>
      </c>
      <c r="S4107" s="12">
        <f t="shared" si="258"/>
        <v>42696.760520833333</v>
      </c>
      <c r="T4107" s="12">
        <f t="shared" si="25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8" t="s">
        <v>8317</v>
      </c>
      <c r="R4108" s="8" t="s">
        <v>8318</v>
      </c>
      <c r="S4108" s="12">
        <f t="shared" si="258"/>
        <v>42052.799375000002</v>
      </c>
      <c r="T4108" s="12">
        <f t="shared" si="25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8" t="s">
        <v>8317</v>
      </c>
      <c r="R4109" s="8" t="s">
        <v>8318</v>
      </c>
      <c r="S4109" s="12">
        <f t="shared" si="258"/>
        <v>41883.666678240741</v>
      </c>
      <c r="T4109" s="12">
        <f t="shared" si="25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8" t="s">
        <v>8317</v>
      </c>
      <c r="R4110" s="8" t="s">
        <v>8318</v>
      </c>
      <c r="S4110" s="12">
        <f t="shared" si="258"/>
        <v>42766.781678240746</v>
      </c>
      <c r="T4110" s="12">
        <f t="shared" si="25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8" t="s">
        <v>8317</v>
      </c>
      <c r="R4111" s="8" t="s">
        <v>8318</v>
      </c>
      <c r="S4111" s="12">
        <f t="shared" si="258"/>
        <v>42307.289398148147</v>
      </c>
      <c r="T4111" s="12">
        <f t="shared" si="25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8" t="s">
        <v>8317</v>
      </c>
      <c r="R4112" s="8" t="s">
        <v>8318</v>
      </c>
      <c r="S4112" s="12">
        <f t="shared" si="258"/>
        <v>42512.376747685179</v>
      </c>
      <c r="T4112" s="12">
        <f t="shared" si="259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8" t="s">
        <v>8317</v>
      </c>
      <c r="R4113" s="8" t="s">
        <v>8318</v>
      </c>
      <c r="S4113" s="12">
        <f t="shared" si="258"/>
        <v>42028.885879629626</v>
      </c>
      <c r="T4113" s="12">
        <f t="shared" si="25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8" t="s">
        <v>8317</v>
      </c>
      <c r="R4114" s="8" t="s">
        <v>8318</v>
      </c>
      <c r="S4114" s="12">
        <f t="shared" si="258"/>
        <v>42400.696597222224</v>
      </c>
      <c r="T4114" s="12">
        <f t="shared" si="25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8" t="s">
        <v>8317</v>
      </c>
      <c r="R4115" s="8" t="s">
        <v>8318</v>
      </c>
      <c r="S4115" s="12">
        <f t="shared" si="258"/>
        <v>42358.323182870372</v>
      </c>
      <c r="T4115" s="12">
        <f t="shared" si="259"/>
        <v>42377.023611111115</v>
      </c>
    </row>
  </sheetData>
  <conditionalFormatting sqref="O2:O4115">
    <cfRule type="colorScale" priority="1">
      <colorScale>
        <cfvo type="min"/>
        <cfvo type="percentile" val="50"/>
        <cfvo type="max"/>
        <color rgb="FFFF0000"/>
        <color rgb="FF92D050"/>
        <color rgb="FF00B0F0"/>
      </colorScale>
    </cfRule>
  </conditionalFormatting>
  <pageMargins left="0.7" right="0.7" top="0.75" bottom="0.75" header="0.3" footer="0.3"/>
  <ignoredErrors>
    <ignoredError sqref="P135" evalError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1048D0E8-8460-48C8-A39B-A3DD21E37DED}">
            <xm:f>NOT(ISERROR(SEARCH("canceled",F2)))</xm:f>
            <xm:f>"canceled"</xm:f>
            <x14:dxf>
              <fill>
                <patternFill>
                  <bgColor theme="7"/>
                </patternFill>
              </fill>
            </x14:dxf>
          </x14:cfRule>
          <x14:cfRule type="containsText" priority="3" operator="containsText" id="{DC5CCD26-00DB-4A77-A4B2-1772B5B651F0}">
            <xm:f>NOT(ISERROR(SEARCH("live",F2)))</xm:f>
            <xm:f>"live"</xm:f>
            <x14:dxf>
              <fill>
                <patternFill>
                  <bgColor rgb="FFFFFF00"/>
                </patternFill>
              </fill>
            </x14:dxf>
          </x14:cfRule>
          <x14:cfRule type="containsText" priority="4" operator="containsText" id="{ED278E07-D5DB-4241-A8DA-DD22DBFC9469}">
            <xm:f>NOT(ISERROR(SEARCH("failed",F2)))</xm:f>
            <xm:f>"failed"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5" operator="containsText" id="{5F918B1F-825E-4A7A-8D76-E05E982D845B}">
            <xm:f>NOT(ISERROR(SEARCH("successful",F2)))</xm:f>
            <xm:f>"successful"</xm:f>
            <x14:dxf>
              <fill>
                <patternFill>
                  <bgColor rgb="FF00B050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523A6-BAE5-4828-A5EC-DFB24840792D}">
  <dimension ref="A1:H13"/>
  <sheetViews>
    <sheetView topLeftCell="A7" workbookViewId="0">
      <selection activeCell="J19" sqref="J19"/>
    </sheetView>
  </sheetViews>
  <sheetFormatPr defaultRowHeight="15" x14ac:dyDescent="0.25"/>
  <cols>
    <col min="1" max="1" width="27.85546875" customWidth="1"/>
    <col min="2" max="2" width="18.28515625" customWidth="1"/>
    <col min="3" max="3" width="17.140625" customWidth="1"/>
    <col min="4" max="4" width="18.85546875" customWidth="1"/>
    <col min="5" max="5" width="17.7109375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s="14" t="s">
        <v>8399</v>
      </c>
      <c r="B2">
        <f>COUNTIFS(FullTable!D2:D4115,"&lt;1000",FullTable!F2:F4115,"successful")</f>
        <v>322</v>
      </c>
      <c r="C2">
        <f>COUNTIFS(FullTable!D2:D4115,"&lt;1000",FullTable!F2:F4115,"failed")</f>
        <v>113</v>
      </c>
      <c r="D2">
        <f>COUNTIFS(FullTable!D2:D4115,"&lt;1000",FullTable!F2:F4115,"canceled")</f>
        <v>18</v>
      </c>
      <c r="E2">
        <f>SUM(B2,C2,D2)</f>
        <v>453</v>
      </c>
      <c r="F2" s="1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s="14" t="s">
        <v>8388</v>
      </c>
      <c r="B3">
        <f>COUNTIFS(FullTable!D2:D4115,"&gt;999",FullTable!D2:D4115,"&lt;4999",FullTable!F2:F4115,"successful")</f>
        <v>931</v>
      </c>
      <c r="C3">
        <f>COUNTIFS(FullTable!D2:D4115,"&gt;999",FullTable!D2:D4115,"&lt;4999",FullTable!F2:F4115,"failed")</f>
        <v>420</v>
      </c>
      <c r="D3">
        <f>COUNTIFS(FullTable!D2:D4115,"&gt;999",FullTable!D2:D4115,"&lt;4999",FullTable!F2:F4115,"canceled")</f>
        <v>60</v>
      </c>
      <c r="E3">
        <f t="shared" ref="E3:E13" si="0">SUM(B3,C3,D3)</f>
        <v>1411</v>
      </c>
      <c r="F3" s="1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25">
      <c r="A4" s="14" t="s">
        <v>8389</v>
      </c>
      <c r="B4">
        <f>COUNTIFS(FullTable!D2:D4115,"&gt;4999",FullTable!D2:D4115,"&lt;9999",FullTable!F2:F4115,"successful")</f>
        <v>380</v>
      </c>
      <c r="C4">
        <f>COUNTIFS(FullTable!D2:D4115,"&gt;4999",FullTable!D2:D4115,"&lt;9999",FullTable!F2:F4115,"failed")</f>
        <v>282</v>
      </c>
      <c r="D4">
        <f>COUNTIFS(FullTable!D2:D4115,"&gt;4999",FullTable!D2:D4115,"&lt;9999",FullTable!F2:F4115,"canceled")</f>
        <v>51</v>
      </c>
      <c r="E4">
        <f t="shared" si="0"/>
        <v>713</v>
      </c>
      <c r="F4" s="1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25">
      <c r="A5" s="14" t="s">
        <v>8390</v>
      </c>
      <c r="B5">
        <f>COUNTIFS(FullTable!D2:D4115,"&gt;9999",FullTable!D2:D4115,"&lt;14999",FullTable!F2:F4115,"successful")</f>
        <v>168</v>
      </c>
      <c r="C5">
        <f>COUNTIFS(FullTable!D2:D4115,"&gt;9999",FullTable!D2:D4115,"&lt;14999",FullTable!F2:F4115,"failed")</f>
        <v>144</v>
      </c>
      <c r="D5">
        <f>COUNTIFS(FullTable!D2:D4115,"&gt;9999",FullTable!D2:D4115,"&lt;14999",FullTable!F2:F4115,"canceled")</f>
        <v>40</v>
      </c>
      <c r="E5">
        <f t="shared" si="0"/>
        <v>352</v>
      </c>
      <c r="F5" s="1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s="14" t="s">
        <v>8391</v>
      </c>
      <c r="B6">
        <f>COUNTIFS(FullTable!D2:D4115,"&gt;14999",FullTable!D2:D4115,"&lt;19999",FullTable!F2:F4115,"successful")</f>
        <v>94</v>
      </c>
      <c r="C6">
        <f>COUNTIFS(FullTable!D2:D4115,"&gt;14999",FullTable!D2:D4115,"&lt;19999",FullTable!F2:F4115,"failed")</f>
        <v>90</v>
      </c>
      <c r="D6">
        <f>COUNTIFS(FullTable!D2:D4115,"&gt;14999",FullTable!D2:D4115,"&lt;19999",FullTable!F2:F4115,"canceled")</f>
        <v>17</v>
      </c>
      <c r="E6">
        <f t="shared" si="0"/>
        <v>201</v>
      </c>
      <c r="F6" s="1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s="14" t="s">
        <v>8392</v>
      </c>
      <c r="B7">
        <f>COUNTIFS(FullTable!D2:D4115,"&gt;19999",FullTable!D2:D4115,"&lt;24999",FullTable!F2:F4115,"successful")</f>
        <v>62</v>
      </c>
      <c r="C7">
        <f>COUNTIFS(FullTable!D2:D4115,"&gt;19999",FullTable!D2:D4115,"&lt;24999",FullTable!F2:F4115,"failed")</f>
        <v>72</v>
      </c>
      <c r="D7">
        <f>COUNTIFS(FullTable!D2:D4115,"&gt;19999",FullTable!D2:D4115,"&lt;24999",FullTable!F2:F4115,"canceled")</f>
        <v>14</v>
      </c>
      <c r="E7">
        <f t="shared" si="0"/>
        <v>148</v>
      </c>
      <c r="F7" s="1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s="14" t="s">
        <v>8393</v>
      </c>
      <c r="B8">
        <f>COUNTIFS(FullTable!D3:D4116,"&gt;24999",FullTable!D3:D4116,"&lt;29999",FullTable!F3:F4116,"successful")</f>
        <v>55</v>
      </c>
      <c r="C8">
        <f>COUNTIFS(FullTable!D3:D4116,"&gt;24999",FullTable!D3:D4116,"&lt;29999",FullTable!F3:F4116,"failed")</f>
        <v>64</v>
      </c>
      <c r="D8">
        <f>COUNTIFS(FullTable!D3:D4116,"&gt;24999",FullTable!D3:D4116,"&lt;29999",FullTable!F3:F4116,"canceled")</f>
        <v>18</v>
      </c>
      <c r="E8">
        <f t="shared" si="0"/>
        <v>137</v>
      </c>
      <c r="F8" s="1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s="14" t="s">
        <v>8394</v>
      </c>
      <c r="B9">
        <f>COUNTIFS(FullTable!D4:D4117,"&gt;29999",FullTable!D4:D4117,"&lt;34999",FullTable!F4:F4117,"successful")</f>
        <v>32</v>
      </c>
      <c r="C9">
        <f>COUNTIFS(FullTable!D4:D4117,"&gt;29999",FullTable!D4:D4117,"&lt;34999",FullTable!F4:F4117,"failed")</f>
        <v>37</v>
      </c>
      <c r="D9">
        <f>COUNTIFS(FullTable!D4:D4117,"&gt;29999",FullTable!D4:D4117,"&lt;34999",FullTable!F4:F4117,"canceled")</f>
        <v>13</v>
      </c>
      <c r="E9">
        <f t="shared" si="0"/>
        <v>82</v>
      </c>
      <c r="F9" s="1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s="14" t="s">
        <v>8395</v>
      </c>
      <c r="B10">
        <f>COUNTIFS(FullTable!D5:D4118,"&gt;34999",FullTable!D5:D4118,"&lt;39999",FullTable!F5:F4118,"successful")</f>
        <v>26</v>
      </c>
      <c r="C10">
        <f>COUNTIFS(FullTable!D5:D4118,"&gt;34999",FullTable!D5:D4118,"&lt;39999",FullTable!F5:F4118,"failed")</f>
        <v>22</v>
      </c>
      <c r="D10">
        <f>COUNTIFS(FullTable!D5:D4118,"&gt;34999",FullTable!D5:D4118,"&lt;39999",FullTable!F5:F4118,"canceled")</f>
        <v>7</v>
      </c>
      <c r="E10">
        <f t="shared" si="0"/>
        <v>55</v>
      </c>
      <c r="F10" s="1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s="14" t="s">
        <v>8396</v>
      </c>
      <c r="B11">
        <f>COUNTIFS(FullTable!D6:D4119,"&gt;39999",FullTable!D6:D4119,"&lt;44999",FullTable!F6:F4119,"successful")</f>
        <v>21</v>
      </c>
      <c r="C11">
        <f>COUNTIFS(FullTable!D6:D4119,"&gt;39999",FullTable!D6:D4119,"&lt;44999",FullTable!F6:F4119,"failed")</f>
        <v>16</v>
      </c>
      <c r="D11">
        <f>COUNTIFS(FullTable!D6:D4119,"&gt;39999",FullTable!D6:D4119,"&lt;44999",FullTable!F6:F4119,"canceled")</f>
        <v>6</v>
      </c>
      <c r="E11">
        <f t="shared" si="0"/>
        <v>43</v>
      </c>
      <c r="F11" s="1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s="14" t="s">
        <v>8397</v>
      </c>
      <c r="B12">
        <f>COUNTIFS(FullTable!D7:D4120,"&gt;44999",FullTable!D7:D4120,"&lt;49999",FullTable!F7:F4120,"successful")</f>
        <v>6</v>
      </c>
      <c r="C12">
        <f>COUNTIFS(FullTable!D7:D4120,"&gt;44999",FullTable!D7:D4120,"&lt;49999",FullTable!F7:F4120,"failed")</f>
        <v>11</v>
      </c>
      <c r="D12">
        <f>COUNTIFS(FullTable!D7:D4120,"&gt;44999",FullTable!D7:D4120,"&lt;49999",FullTable!F7:F4120,"canceled")</f>
        <v>4</v>
      </c>
      <c r="E12">
        <f t="shared" si="0"/>
        <v>21</v>
      </c>
      <c r="F12" s="1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s="14" t="s">
        <v>8398</v>
      </c>
      <c r="B13">
        <f>COUNTIFS(FullTable!D8:D4121,"&gt;49999",FullTable!F8:F4121,"successful")</f>
        <v>86</v>
      </c>
      <c r="C13">
        <f>COUNTIFS(FullTable!D8:D4121,"&gt;49999",FullTable!F8:F4121,"failed")</f>
        <v>258</v>
      </c>
      <c r="D13">
        <f>COUNTIFS(FullTable!D8:D4121,"&gt;49999",FullTable!F8:F4121,"canceled")</f>
        <v>100</v>
      </c>
      <c r="E13">
        <f t="shared" si="0"/>
        <v>444</v>
      </c>
      <c r="F13" s="1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B8:B13 C8:C12 C13:D13 D8:D12" formulaRange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8959E-44CA-4D84-B27B-A2348E046AEE}">
  <dimension ref="A1:F14"/>
  <sheetViews>
    <sheetView zoomScaleNormal="100" workbookViewId="0">
      <selection activeCell="L23" sqref="L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3.5703125" bestFit="1" customWidth="1"/>
    <col min="9" max="9" width="15.85546875" bestFit="1" customWidth="1"/>
    <col min="10" max="10" width="13.5703125" bestFit="1" customWidth="1"/>
    <col min="11" max="11" width="15.85546875" bestFit="1" customWidth="1"/>
    <col min="12" max="12" width="18.5703125" bestFit="1" customWidth="1"/>
    <col min="13" max="13" width="20.85546875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9" max="69" width="12.140625" bestFit="1" customWidth="1"/>
    <col min="70" max="70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8363</v>
      </c>
      <c r="B3" s="9" t="s">
        <v>8364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AA0F3-2378-4D83-9741-A1ABB185F565}">
  <dimension ref="A1:F47"/>
  <sheetViews>
    <sheetView workbookViewId="0">
      <selection activeCell="D5" sqref="D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8362</v>
      </c>
    </row>
    <row r="2" spans="1:6" x14ac:dyDescent="0.25">
      <c r="A2" s="9" t="s">
        <v>8223</v>
      </c>
      <c r="B2" t="s">
        <v>8362</v>
      </c>
    </row>
    <row r="4" spans="1:6" x14ac:dyDescent="0.25">
      <c r="A4" s="9" t="s">
        <v>8363</v>
      </c>
      <c r="B4" s="9" t="s">
        <v>8364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BE299-5529-4ABE-9AAA-956A19F215DE}">
  <dimension ref="A1:E18"/>
  <sheetViews>
    <sheetView workbookViewId="0">
      <selection activeCell="F2" sqref="F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14.85546875" bestFit="1" customWidth="1"/>
    <col min="8" max="8" width="13.85546875" bestFit="1" customWidth="1"/>
    <col min="9" max="9" width="12.7109375" bestFit="1" customWidth="1"/>
    <col min="10" max="14" width="14.85546875" bestFit="1" customWidth="1"/>
    <col min="15" max="17" width="13.85546875" bestFit="1" customWidth="1"/>
    <col min="18" max="18" width="12.7109375" bestFit="1" customWidth="1"/>
    <col min="19" max="19" width="13.85546875" bestFit="1" customWidth="1"/>
    <col min="20" max="20" width="12.7109375" bestFit="1" customWidth="1"/>
    <col min="21" max="21" width="13.85546875" bestFit="1" customWidth="1"/>
    <col min="22" max="23" width="14.85546875" bestFit="1" customWidth="1"/>
    <col min="24" max="24" width="15.85546875" bestFit="1" customWidth="1"/>
    <col min="25" max="25" width="13.85546875" bestFit="1" customWidth="1"/>
    <col min="26" max="26" width="14.85546875" bestFit="1" customWidth="1"/>
    <col min="27" max="27" width="13.85546875" bestFit="1" customWidth="1"/>
    <col min="28" max="29" width="15.85546875" bestFit="1" customWidth="1"/>
    <col min="30" max="30" width="13.85546875" bestFit="1" customWidth="1"/>
    <col min="31" max="31" width="15.85546875" bestFit="1" customWidth="1"/>
    <col min="32" max="32" width="14.85546875" bestFit="1" customWidth="1"/>
    <col min="33" max="33" width="13.85546875" bestFit="1" customWidth="1"/>
    <col min="34" max="35" width="14.85546875" bestFit="1" customWidth="1"/>
    <col min="36" max="38" width="13.85546875" bestFit="1" customWidth="1"/>
    <col min="39" max="40" width="14.85546875" bestFit="1" customWidth="1"/>
    <col min="41" max="41" width="13.85546875" bestFit="1" customWidth="1"/>
    <col min="42" max="42" width="14.85546875" bestFit="1" customWidth="1"/>
    <col min="43" max="43" width="15.85546875" bestFit="1" customWidth="1"/>
    <col min="44" max="44" width="14.85546875" bestFit="1" customWidth="1"/>
    <col min="45" max="45" width="13.85546875" bestFit="1" customWidth="1"/>
    <col min="46" max="46" width="14.85546875" bestFit="1" customWidth="1"/>
    <col min="47" max="48" width="12.7109375" bestFit="1" customWidth="1"/>
    <col min="49" max="49" width="15.85546875" bestFit="1" customWidth="1"/>
    <col min="50" max="50" width="14.85546875" bestFit="1" customWidth="1"/>
    <col min="51" max="51" width="15.85546875" bestFit="1" customWidth="1"/>
    <col min="52" max="53" width="14.85546875" bestFit="1" customWidth="1"/>
    <col min="54" max="55" width="13.85546875" bestFit="1" customWidth="1"/>
    <col min="56" max="57" width="14.85546875" bestFit="1" customWidth="1"/>
    <col min="58" max="59" width="13.85546875" bestFit="1" customWidth="1"/>
    <col min="60" max="60" width="14.85546875" bestFit="1" customWidth="1"/>
    <col min="61" max="61" width="13.85546875" bestFit="1" customWidth="1"/>
    <col min="62" max="62" width="14.85546875" bestFit="1" customWidth="1"/>
    <col min="63" max="63" width="13.85546875" bestFit="1" customWidth="1"/>
    <col min="64" max="67" width="14.85546875" bestFit="1" customWidth="1"/>
    <col min="68" max="69" width="13.85546875" bestFit="1" customWidth="1"/>
    <col min="70" max="70" width="14.85546875" bestFit="1" customWidth="1"/>
    <col min="71" max="71" width="13.85546875" bestFit="1" customWidth="1"/>
    <col min="72" max="72" width="12.7109375" bestFit="1" customWidth="1"/>
    <col min="73" max="74" width="14.85546875" bestFit="1" customWidth="1"/>
    <col min="75" max="75" width="13.85546875" bestFit="1" customWidth="1"/>
    <col min="76" max="77" width="14.85546875" bestFit="1" customWidth="1"/>
    <col min="78" max="78" width="12.7109375" bestFit="1" customWidth="1"/>
    <col min="79" max="79" width="14.85546875" bestFit="1" customWidth="1"/>
    <col min="80" max="81" width="13.85546875" bestFit="1" customWidth="1"/>
    <col min="82" max="82" width="14.85546875" bestFit="1" customWidth="1"/>
    <col min="83" max="84" width="15.85546875" bestFit="1" customWidth="1"/>
    <col min="85" max="86" width="14.85546875" bestFit="1" customWidth="1"/>
    <col min="87" max="87" width="13.85546875" bestFit="1" customWidth="1"/>
    <col min="88" max="88" width="14.85546875" bestFit="1" customWidth="1"/>
    <col min="89" max="89" width="13.85546875" bestFit="1" customWidth="1"/>
    <col min="90" max="90" width="15.85546875" bestFit="1" customWidth="1"/>
    <col min="91" max="91" width="13.85546875" bestFit="1" customWidth="1"/>
    <col min="92" max="95" width="14.85546875" bestFit="1" customWidth="1"/>
    <col min="96" max="97" width="15.85546875" bestFit="1" customWidth="1"/>
    <col min="98" max="98" width="14.85546875" bestFit="1" customWidth="1"/>
    <col min="99" max="99" width="15.85546875" bestFit="1" customWidth="1"/>
    <col min="100" max="101" width="13.85546875" bestFit="1" customWidth="1"/>
    <col min="102" max="104" width="14.85546875" bestFit="1" customWidth="1"/>
    <col min="105" max="106" width="13.85546875" bestFit="1" customWidth="1"/>
    <col min="107" max="107" width="14.85546875" bestFit="1" customWidth="1"/>
    <col min="108" max="108" width="15.85546875" bestFit="1" customWidth="1"/>
    <col min="109" max="110" width="14.85546875" bestFit="1" customWidth="1"/>
    <col min="111" max="111" width="13.85546875" bestFit="1" customWidth="1"/>
    <col min="112" max="114" width="14.85546875" bestFit="1" customWidth="1"/>
    <col min="115" max="115" width="13.85546875" bestFit="1" customWidth="1"/>
    <col min="116" max="116" width="14.85546875" bestFit="1" customWidth="1"/>
    <col min="117" max="117" width="13.85546875" bestFit="1" customWidth="1"/>
    <col min="118" max="122" width="14.85546875" bestFit="1" customWidth="1"/>
    <col min="123" max="123" width="12.7109375" bestFit="1" customWidth="1"/>
    <col min="124" max="124" width="13.85546875" bestFit="1" customWidth="1"/>
    <col min="125" max="125" width="14.85546875" bestFit="1" customWidth="1"/>
    <col min="126" max="126" width="12.7109375" bestFit="1" customWidth="1"/>
    <col min="127" max="128" width="14.85546875" bestFit="1" customWidth="1"/>
    <col min="129" max="129" width="13.85546875" bestFit="1" customWidth="1"/>
    <col min="130" max="130" width="14.85546875" bestFit="1" customWidth="1"/>
    <col min="131" max="131" width="13.85546875" bestFit="1" customWidth="1"/>
    <col min="132" max="132" width="14.85546875" bestFit="1" customWidth="1"/>
    <col min="133" max="133" width="13.85546875" bestFit="1" customWidth="1"/>
    <col min="134" max="135" width="14.85546875" bestFit="1" customWidth="1"/>
    <col min="136" max="136" width="13.85546875" bestFit="1" customWidth="1"/>
    <col min="137" max="138" width="14.85546875" bestFit="1" customWidth="1"/>
    <col min="139" max="140" width="12.7109375" bestFit="1" customWidth="1"/>
    <col min="141" max="142" width="14.85546875" bestFit="1" customWidth="1"/>
    <col min="143" max="143" width="15.85546875" bestFit="1" customWidth="1"/>
    <col min="144" max="144" width="14.85546875" bestFit="1" customWidth="1"/>
    <col min="145" max="145" width="13.85546875" bestFit="1" customWidth="1"/>
    <col min="146" max="146" width="14.85546875" bestFit="1" customWidth="1"/>
    <col min="147" max="150" width="13.85546875" bestFit="1" customWidth="1"/>
    <col min="151" max="151" width="14.85546875" bestFit="1" customWidth="1"/>
    <col min="152" max="152" width="13.85546875" bestFit="1" customWidth="1"/>
    <col min="153" max="153" width="15.85546875" bestFit="1" customWidth="1"/>
    <col min="154" max="154" width="14.85546875" bestFit="1" customWidth="1"/>
    <col min="155" max="155" width="13.85546875" bestFit="1" customWidth="1"/>
    <col min="156" max="156" width="14.85546875" bestFit="1" customWidth="1"/>
    <col min="157" max="157" width="13.85546875" bestFit="1" customWidth="1"/>
    <col min="158" max="159" width="14.85546875" bestFit="1" customWidth="1"/>
    <col min="160" max="160" width="15.85546875" bestFit="1" customWidth="1"/>
    <col min="161" max="162" width="14.85546875" bestFit="1" customWidth="1"/>
    <col min="163" max="163" width="15.85546875" bestFit="1" customWidth="1"/>
    <col min="164" max="164" width="13.85546875" bestFit="1" customWidth="1"/>
    <col min="165" max="165" width="14.85546875" bestFit="1" customWidth="1"/>
    <col min="166" max="166" width="13.85546875" bestFit="1" customWidth="1"/>
    <col min="167" max="167" width="15.85546875" bestFit="1" customWidth="1"/>
    <col min="168" max="169" width="14.85546875" bestFit="1" customWidth="1"/>
    <col min="170" max="170" width="13.85546875" bestFit="1" customWidth="1"/>
    <col min="171" max="171" width="15.85546875" bestFit="1" customWidth="1"/>
    <col min="172" max="172" width="12.7109375" bestFit="1" customWidth="1"/>
    <col min="173" max="173" width="13.85546875" bestFit="1" customWidth="1"/>
    <col min="174" max="174" width="15.85546875" bestFit="1" customWidth="1"/>
    <col min="175" max="177" width="14.85546875" bestFit="1" customWidth="1"/>
    <col min="178" max="178" width="15.85546875" bestFit="1" customWidth="1"/>
    <col min="179" max="179" width="12.7109375" bestFit="1" customWidth="1"/>
    <col min="180" max="180" width="13.85546875" bestFit="1" customWidth="1"/>
    <col min="181" max="181" width="14.85546875" bestFit="1" customWidth="1"/>
    <col min="182" max="183" width="13.85546875" bestFit="1" customWidth="1"/>
    <col min="184" max="184" width="14.85546875" bestFit="1" customWidth="1"/>
    <col min="185" max="185" width="13.85546875" bestFit="1" customWidth="1"/>
    <col min="186" max="186" width="15.85546875" bestFit="1" customWidth="1"/>
    <col min="187" max="187" width="14.85546875" bestFit="1" customWidth="1"/>
    <col min="188" max="189" width="13.85546875" bestFit="1" customWidth="1"/>
    <col min="190" max="191" width="14.85546875" bestFit="1" customWidth="1"/>
    <col min="192" max="192" width="15.85546875" bestFit="1" customWidth="1"/>
    <col min="193" max="196" width="14.85546875" bestFit="1" customWidth="1"/>
    <col min="197" max="197" width="13.85546875" bestFit="1" customWidth="1"/>
    <col min="198" max="198" width="14.85546875" bestFit="1" customWidth="1"/>
    <col min="199" max="200" width="13.85546875" bestFit="1" customWidth="1"/>
    <col min="201" max="201" width="14.85546875" bestFit="1" customWidth="1"/>
    <col min="202" max="202" width="13.85546875" bestFit="1" customWidth="1"/>
    <col min="203" max="203" width="15.85546875" bestFit="1" customWidth="1"/>
    <col min="204" max="204" width="14.85546875" bestFit="1" customWidth="1"/>
    <col min="205" max="205" width="13.85546875" bestFit="1" customWidth="1"/>
    <col min="206" max="206" width="14.85546875" bestFit="1" customWidth="1"/>
    <col min="207" max="207" width="13.85546875" bestFit="1" customWidth="1"/>
    <col min="208" max="209" width="14.85546875" bestFit="1" customWidth="1"/>
    <col min="210" max="210" width="12.7109375" bestFit="1" customWidth="1"/>
    <col min="211" max="212" width="14.85546875" bestFit="1" customWidth="1"/>
    <col min="213" max="213" width="13.85546875" bestFit="1" customWidth="1"/>
    <col min="214" max="217" width="14.85546875" bestFit="1" customWidth="1"/>
    <col min="218" max="218" width="15.85546875" bestFit="1" customWidth="1"/>
    <col min="219" max="220" width="14.85546875" bestFit="1" customWidth="1"/>
    <col min="221" max="222" width="13.85546875" bestFit="1" customWidth="1"/>
    <col min="223" max="223" width="15.85546875" bestFit="1" customWidth="1"/>
    <col min="224" max="226" width="14.85546875" bestFit="1" customWidth="1"/>
    <col min="227" max="227" width="12.7109375" bestFit="1" customWidth="1"/>
    <col min="228" max="228" width="13.85546875" bestFit="1" customWidth="1"/>
    <col min="229" max="229" width="15.85546875" bestFit="1" customWidth="1"/>
    <col min="230" max="232" width="13.85546875" bestFit="1" customWidth="1"/>
    <col min="233" max="233" width="14.85546875" bestFit="1" customWidth="1"/>
    <col min="234" max="234" width="12.7109375" bestFit="1" customWidth="1"/>
    <col min="235" max="236" width="13.85546875" bestFit="1" customWidth="1"/>
    <col min="237" max="238" width="15.85546875" bestFit="1" customWidth="1"/>
    <col min="239" max="239" width="13.85546875" bestFit="1" customWidth="1"/>
    <col min="240" max="240" width="14.85546875" bestFit="1" customWidth="1"/>
    <col min="241" max="241" width="13.85546875" bestFit="1" customWidth="1"/>
    <col min="242" max="244" width="14.85546875" bestFit="1" customWidth="1"/>
    <col min="245" max="245" width="15.85546875" bestFit="1" customWidth="1"/>
    <col min="246" max="247" width="14.85546875" bestFit="1" customWidth="1"/>
    <col min="248" max="248" width="13.85546875" bestFit="1" customWidth="1"/>
    <col min="249" max="250" width="14.85546875" bestFit="1" customWidth="1"/>
    <col min="251" max="252" width="15.85546875" bestFit="1" customWidth="1"/>
    <col min="253" max="254" width="14.85546875" bestFit="1" customWidth="1"/>
    <col min="255" max="255" width="13.85546875" bestFit="1" customWidth="1"/>
    <col min="256" max="256" width="14.85546875" bestFit="1" customWidth="1"/>
    <col min="257" max="257" width="13.85546875" bestFit="1" customWidth="1"/>
    <col min="258" max="258" width="14.85546875" bestFit="1" customWidth="1"/>
    <col min="259" max="259" width="15.85546875" bestFit="1" customWidth="1"/>
    <col min="260" max="260" width="13.85546875" bestFit="1" customWidth="1"/>
    <col min="261" max="261" width="15.85546875" bestFit="1" customWidth="1"/>
    <col min="262" max="262" width="12.7109375" bestFit="1" customWidth="1"/>
    <col min="263" max="263" width="15.85546875" bestFit="1" customWidth="1"/>
    <col min="264" max="264" width="13.85546875" bestFit="1" customWidth="1"/>
    <col min="265" max="265" width="14.85546875" bestFit="1" customWidth="1"/>
    <col min="266" max="266" width="13.85546875" bestFit="1" customWidth="1"/>
    <col min="267" max="267" width="14.85546875" bestFit="1" customWidth="1"/>
    <col min="268" max="268" width="12.7109375" bestFit="1" customWidth="1"/>
    <col min="269" max="269" width="13.85546875" bestFit="1" customWidth="1"/>
    <col min="270" max="270" width="15.85546875" bestFit="1" customWidth="1"/>
    <col min="271" max="272" width="14.85546875" bestFit="1" customWidth="1"/>
    <col min="273" max="273" width="13.85546875" bestFit="1" customWidth="1"/>
    <col min="274" max="274" width="15.85546875" bestFit="1" customWidth="1"/>
    <col min="275" max="277" width="13.85546875" bestFit="1" customWidth="1"/>
    <col min="278" max="278" width="14.85546875" bestFit="1" customWidth="1"/>
    <col min="279" max="280" width="13.85546875" bestFit="1" customWidth="1"/>
    <col min="281" max="282" width="14.85546875" bestFit="1" customWidth="1"/>
    <col min="283" max="283" width="12.7109375" bestFit="1" customWidth="1"/>
    <col min="284" max="284" width="14.85546875" bestFit="1" customWidth="1"/>
    <col min="285" max="286" width="13.85546875" bestFit="1" customWidth="1"/>
    <col min="287" max="287" width="14.85546875" bestFit="1" customWidth="1"/>
    <col min="288" max="288" width="12.7109375" bestFit="1" customWidth="1"/>
    <col min="289" max="289" width="14.85546875" bestFit="1" customWidth="1"/>
    <col min="290" max="290" width="15.85546875" bestFit="1" customWidth="1"/>
    <col min="291" max="294" width="14.85546875" bestFit="1" customWidth="1"/>
    <col min="295" max="295" width="13.85546875" bestFit="1" customWidth="1"/>
    <col min="296" max="296" width="14.85546875" bestFit="1" customWidth="1"/>
    <col min="297" max="297" width="13.85546875" bestFit="1" customWidth="1"/>
    <col min="298" max="298" width="14.85546875" bestFit="1" customWidth="1"/>
    <col min="299" max="301" width="13.85546875" bestFit="1" customWidth="1"/>
    <col min="302" max="303" width="14.85546875" bestFit="1" customWidth="1"/>
    <col min="304" max="304" width="15.85546875" bestFit="1" customWidth="1"/>
    <col min="305" max="305" width="14.85546875" bestFit="1" customWidth="1"/>
    <col min="306" max="307" width="13.85546875" bestFit="1" customWidth="1"/>
    <col min="308" max="308" width="14.85546875" bestFit="1" customWidth="1"/>
    <col min="309" max="309" width="13.85546875" bestFit="1" customWidth="1"/>
    <col min="310" max="315" width="14.85546875" bestFit="1" customWidth="1"/>
    <col min="316" max="317" width="13.85546875" bestFit="1" customWidth="1"/>
    <col min="318" max="318" width="14.85546875" bestFit="1" customWidth="1"/>
    <col min="319" max="319" width="13.85546875" bestFit="1" customWidth="1"/>
    <col min="320" max="320" width="14.85546875" bestFit="1" customWidth="1"/>
    <col min="321" max="322" width="13.85546875" bestFit="1" customWidth="1"/>
    <col min="323" max="325" width="14.85546875" bestFit="1" customWidth="1"/>
    <col min="326" max="326" width="13.85546875" bestFit="1" customWidth="1"/>
    <col min="327" max="330" width="14.85546875" bestFit="1" customWidth="1"/>
    <col min="331" max="331" width="13.85546875" bestFit="1" customWidth="1"/>
    <col min="332" max="332" width="14.85546875" bestFit="1" customWidth="1"/>
    <col min="333" max="333" width="13.85546875" bestFit="1" customWidth="1"/>
    <col min="334" max="335" width="14.85546875" bestFit="1" customWidth="1"/>
    <col min="336" max="337" width="13.85546875" bestFit="1" customWidth="1"/>
    <col min="338" max="339" width="12.7109375" bestFit="1" customWidth="1"/>
    <col min="340" max="341" width="14.85546875" bestFit="1" customWidth="1"/>
    <col min="342" max="342" width="15.85546875" bestFit="1" customWidth="1"/>
    <col min="343" max="344" width="14.85546875" bestFit="1" customWidth="1"/>
    <col min="345" max="345" width="13.85546875" bestFit="1" customWidth="1"/>
    <col min="346" max="346" width="12.7109375" bestFit="1" customWidth="1"/>
    <col min="347" max="348" width="13.85546875" bestFit="1" customWidth="1"/>
    <col min="349" max="349" width="15.85546875" bestFit="1" customWidth="1"/>
    <col min="350" max="350" width="14.85546875" bestFit="1" customWidth="1"/>
    <col min="351" max="351" width="13.85546875" bestFit="1" customWidth="1"/>
    <col min="352" max="352" width="14.85546875" bestFit="1" customWidth="1"/>
    <col min="353" max="353" width="13.85546875" bestFit="1" customWidth="1"/>
    <col min="354" max="357" width="14.85546875" bestFit="1" customWidth="1"/>
    <col min="358" max="358" width="15.85546875" bestFit="1" customWidth="1"/>
    <col min="359" max="359" width="13.85546875" bestFit="1" customWidth="1"/>
    <col min="360" max="360" width="14.85546875" bestFit="1" customWidth="1"/>
    <col min="361" max="361" width="13.85546875" bestFit="1" customWidth="1"/>
    <col min="362" max="363" width="14.85546875" bestFit="1" customWidth="1"/>
    <col min="364" max="369" width="13.85546875" bestFit="1" customWidth="1"/>
    <col min="370" max="370" width="15.85546875" bestFit="1" customWidth="1"/>
    <col min="371" max="372" width="13.85546875" bestFit="1" customWidth="1"/>
    <col min="373" max="374" width="14.85546875" bestFit="1" customWidth="1"/>
    <col min="375" max="375" width="15.85546875" bestFit="1" customWidth="1"/>
    <col min="376" max="376" width="13.85546875" bestFit="1" customWidth="1"/>
    <col min="377" max="377" width="14.85546875" bestFit="1" customWidth="1"/>
    <col min="378" max="378" width="13.85546875" bestFit="1" customWidth="1"/>
    <col min="379" max="379" width="14.85546875" bestFit="1" customWidth="1"/>
    <col min="380" max="381" width="13.85546875" bestFit="1" customWidth="1"/>
    <col min="382" max="382" width="12.7109375" bestFit="1" customWidth="1"/>
    <col min="383" max="383" width="13.85546875" bestFit="1" customWidth="1"/>
    <col min="384" max="385" width="14.85546875" bestFit="1" customWidth="1"/>
    <col min="386" max="386" width="13.85546875" bestFit="1" customWidth="1"/>
    <col min="387" max="387" width="14.85546875" bestFit="1" customWidth="1"/>
    <col min="388" max="389" width="13.85546875" bestFit="1" customWidth="1"/>
    <col min="390" max="390" width="12.7109375" bestFit="1" customWidth="1"/>
    <col min="391" max="391" width="13.85546875" bestFit="1" customWidth="1"/>
    <col min="392" max="393" width="14.85546875" bestFit="1" customWidth="1"/>
    <col min="394" max="394" width="13.85546875" bestFit="1" customWidth="1"/>
    <col min="395" max="395" width="15.85546875" bestFit="1" customWidth="1"/>
    <col min="396" max="397" width="12.7109375" bestFit="1" customWidth="1"/>
    <col min="398" max="401" width="14.85546875" bestFit="1" customWidth="1"/>
    <col min="402" max="402" width="13.85546875" bestFit="1" customWidth="1"/>
    <col min="403" max="404" width="14.85546875" bestFit="1" customWidth="1"/>
    <col min="405" max="405" width="13.85546875" bestFit="1" customWidth="1"/>
    <col min="406" max="406" width="12.7109375" bestFit="1" customWidth="1"/>
    <col min="407" max="408" width="13.85546875" bestFit="1" customWidth="1"/>
    <col min="409" max="409" width="14.85546875" bestFit="1" customWidth="1"/>
    <col min="410" max="412" width="13.85546875" bestFit="1" customWidth="1"/>
    <col min="413" max="416" width="14.85546875" bestFit="1" customWidth="1"/>
    <col min="417" max="420" width="13.85546875" bestFit="1" customWidth="1"/>
    <col min="421" max="421" width="14.85546875" bestFit="1" customWidth="1"/>
    <col min="422" max="422" width="13.85546875" bestFit="1" customWidth="1"/>
    <col min="423" max="426" width="14.85546875" bestFit="1" customWidth="1"/>
    <col min="427" max="427" width="13.85546875" bestFit="1" customWidth="1"/>
    <col min="428" max="428" width="15.85546875" bestFit="1" customWidth="1"/>
    <col min="429" max="429" width="12.7109375" bestFit="1" customWidth="1"/>
    <col min="430" max="430" width="14.85546875" bestFit="1" customWidth="1"/>
    <col min="431" max="431" width="15.85546875" bestFit="1" customWidth="1"/>
    <col min="432" max="432" width="14.85546875" bestFit="1" customWidth="1"/>
    <col min="433" max="436" width="13.85546875" bestFit="1" customWidth="1"/>
    <col min="437" max="442" width="14.85546875" bestFit="1" customWidth="1"/>
    <col min="443" max="443" width="13.85546875" bestFit="1" customWidth="1"/>
    <col min="444" max="444" width="14.85546875" bestFit="1" customWidth="1"/>
    <col min="445" max="445" width="13.85546875" bestFit="1" customWidth="1"/>
    <col min="446" max="446" width="15.85546875" bestFit="1" customWidth="1"/>
    <col min="447" max="447" width="14.85546875" bestFit="1" customWidth="1"/>
    <col min="448" max="449" width="12.7109375" bestFit="1" customWidth="1"/>
    <col min="450" max="455" width="14.85546875" bestFit="1" customWidth="1"/>
    <col min="456" max="456" width="15.85546875" bestFit="1" customWidth="1"/>
    <col min="457" max="457" width="12.7109375" bestFit="1" customWidth="1"/>
    <col min="458" max="459" width="13.85546875" bestFit="1" customWidth="1"/>
    <col min="460" max="460" width="14.85546875" bestFit="1" customWidth="1"/>
    <col min="461" max="461" width="13.85546875" bestFit="1" customWidth="1"/>
    <col min="462" max="462" width="14.85546875" bestFit="1" customWidth="1"/>
    <col min="463" max="463" width="15.85546875" bestFit="1" customWidth="1"/>
    <col min="464" max="464" width="14.85546875" bestFit="1" customWidth="1"/>
    <col min="465" max="465" width="13.85546875" bestFit="1" customWidth="1"/>
    <col min="466" max="466" width="15.85546875" bestFit="1" customWidth="1"/>
    <col min="467" max="467" width="13.85546875" bestFit="1" customWidth="1"/>
    <col min="468" max="470" width="14.85546875" bestFit="1" customWidth="1"/>
    <col min="471" max="472" width="13.85546875" bestFit="1" customWidth="1"/>
    <col min="473" max="477" width="14.85546875" bestFit="1" customWidth="1"/>
    <col min="478" max="478" width="13.85546875" bestFit="1" customWidth="1"/>
    <col min="479" max="480" width="14.85546875" bestFit="1" customWidth="1"/>
    <col min="481" max="481" width="13.85546875" bestFit="1" customWidth="1"/>
    <col min="482" max="482" width="15.85546875" bestFit="1" customWidth="1"/>
    <col min="483" max="483" width="13.85546875" bestFit="1" customWidth="1"/>
    <col min="484" max="485" width="14.85546875" bestFit="1" customWidth="1"/>
    <col min="486" max="487" width="13.85546875" bestFit="1" customWidth="1"/>
    <col min="488" max="489" width="14.85546875" bestFit="1" customWidth="1"/>
    <col min="490" max="492" width="13.85546875" bestFit="1" customWidth="1"/>
    <col min="493" max="494" width="14.85546875" bestFit="1" customWidth="1"/>
    <col min="495" max="495" width="15.85546875" bestFit="1" customWidth="1"/>
    <col min="496" max="496" width="14.85546875" bestFit="1" customWidth="1"/>
    <col min="497" max="498" width="13.85546875" bestFit="1" customWidth="1"/>
    <col min="499" max="500" width="14.85546875" bestFit="1" customWidth="1"/>
    <col min="501" max="501" width="13.85546875" bestFit="1" customWidth="1"/>
    <col min="502" max="502" width="14.85546875" bestFit="1" customWidth="1"/>
    <col min="503" max="503" width="15.85546875" bestFit="1" customWidth="1"/>
    <col min="504" max="505" width="14.85546875" bestFit="1" customWidth="1"/>
    <col min="506" max="506" width="13.85546875" bestFit="1" customWidth="1"/>
    <col min="507" max="507" width="14.85546875" bestFit="1" customWidth="1"/>
    <col min="508" max="508" width="15.85546875" bestFit="1" customWidth="1"/>
    <col min="509" max="509" width="14.85546875" bestFit="1" customWidth="1"/>
    <col min="510" max="510" width="15.85546875" bestFit="1" customWidth="1"/>
    <col min="511" max="512" width="14.85546875" bestFit="1" customWidth="1"/>
    <col min="513" max="514" width="13.85546875" bestFit="1" customWidth="1"/>
    <col min="515" max="517" width="14.85546875" bestFit="1" customWidth="1"/>
    <col min="518" max="519" width="13.85546875" bestFit="1" customWidth="1"/>
    <col min="520" max="520" width="14.85546875" bestFit="1" customWidth="1"/>
    <col min="521" max="521" width="13.85546875" bestFit="1" customWidth="1"/>
    <col min="522" max="522" width="14.85546875" bestFit="1" customWidth="1"/>
    <col min="523" max="523" width="12.7109375" bestFit="1" customWidth="1"/>
    <col min="524" max="524" width="14.85546875" bestFit="1" customWidth="1"/>
    <col min="525" max="525" width="12.7109375" bestFit="1" customWidth="1"/>
    <col min="526" max="526" width="13.85546875" bestFit="1" customWidth="1"/>
    <col min="527" max="528" width="14.85546875" bestFit="1" customWidth="1"/>
    <col min="529" max="530" width="12.7109375" bestFit="1" customWidth="1"/>
    <col min="531" max="532" width="13.85546875" bestFit="1" customWidth="1"/>
    <col min="533" max="533" width="14.85546875" bestFit="1" customWidth="1"/>
    <col min="534" max="534" width="13.85546875" bestFit="1" customWidth="1"/>
    <col min="535" max="535" width="14.85546875" bestFit="1" customWidth="1"/>
    <col min="536" max="536" width="12.7109375" bestFit="1" customWidth="1"/>
    <col min="537" max="538" width="13.85546875" bestFit="1" customWidth="1"/>
    <col min="539" max="540" width="14.85546875" bestFit="1" customWidth="1"/>
    <col min="541" max="541" width="12.7109375" bestFit="1" customWidth="1"/>
    <col min="542" max="542" width="14.85546875" bestFit="1" customWidth="1"/>
    <col min="543" max="543" width="13.85546875" bestFit="1" customWidth="1"/>
    <col min="544" max="544" width="14.85546875" bestFit="1" customWidth="1"/>
    <col min="545" max="545" width="15.85546875" bestFit="1" customWidth="1"/>
    <col min="546" max="546" width="14.85546875" bestFit="1" customWidth="1"/>
    <col min="547" max="547" width="13.85546875" bestFit="1" customWidth="1"/>
    <col min="548" max="551" width="14.85546875" bestFit="1" customWidth="1"/>
    <col min="552" max="552" width="15.85546875" bestFit="1" customWidth="1"/>
    <col min="553" max="553" width="13.85546875" bestFit="1" customWidth="1"/>
    <col min="554" max="559" width="14.85546875" bestFit="1" customWidth="1"/>
    <col min="560" max="560" width="15.85546875" bestFit="1" customWidth="1"/>
    <col min="561" max="562" width="14.85546875" bestFit="1" customWidth="1"/>
    <col min="563" max="563" width="13.85546875" bestFit="1" customWidth="1"/>
    <col min="564" max="564" width="14.85546875" bestFit="1" customWidth="1"/>
    <col min="565" max="565" width="15.85546875" bestFit="1" customWidth="1"/>
    <col min="566" max="566" width="13.85546875" bestFit="1" customWidth="1"/>
    <col min="567" max="567" width="14.85546875" bestFit="1" customWidth="1"/>
    <col min="568" max="570" width="13.85546875" bestFit="1" customWidth="1"/>
    <col min="571" max="571" width="15.85546875" bestFit="1" customWidth="1"/>
    <col min="572" max="572" width="14.85546875" bestFit="1" customWidth="1"/>
    <col min="573" max="573" width="13.85546875" bestFit="1" customWidth="1"/>
    <col min="574" max="576" width="14.85546875" bestFit="1" customWidth="1"/>
    <col min="577" max="577" width="13.85546875" bestFit="1" customWidth="1"/>
    <col min="578" max="580" width="14.85546875" bestFit="1" customWidth="1"/>
    <col min="581" max="581" width="13.85546875" bestFit="1" customWidth="1"/>
    <col min="582" max="582" width="12.7109375" bestFit="1" customWidth="1"/>
    <col min="583" max="583" width="13.85546875" bestFit="1" customWidth="1"/>
    <col min="584" max="584" width="14.85546875" bestFit="1" customWidth="1"/>
    <col min="585" max="585" width="13.85546875" bestFit="1" customWidth="1"/>
    <col min="586" max="591" width="14.85546875" bestFit="1" customWidth="1"/>
    <col min="592" max="592" width="15.85546875" bestFit="1" customWidth="1"/>
    <col min="593" max="593" width="13.85546875" bestFit="1" customWidth="1"/>
    <col min="594" max="595" width="14.85546875" bestFit="1" customWidth="1"/>
    <col min="596" max="596" width="13.85546875" bestFit="1" customWidth="1"/>
    <col min="597" max="597" width="15.85546875" bestFit="1" customWidth="1"/>
    <col min="598" max="598" width="14.85546875" bestFit="1" customWidth="1"/>
    <col min="599" max="599" width="13.85546875" bestFit="1" customWidth="1"/>
    <col min="600" max="600" width="14.85546875" bestFit="1" customWidth="1"/>
    <col min="601" max="601" width="12.7109375" bestFit="1" customWidth="1"/>
    <col min="602" max="602" width="14.85546875" bestFit="1" customWidth="1"/>
    <col min="603" max="604" width="15.85546875" bestFit="1" customWidth="1"/>
    <col min="605" max="607" width="14.85546875" bestFit="1" customWidth="1"/>
    <col min="608" max="612" width="13.85546875" bestFit="1" customWidth="1"/>
    <col min="613" max="615" width="14.85546875" bestFit="1" customWidth="1"/>
    <col min="616" max="616" width="13.85546875" bestFit="1" customWidth="1"/>
    <col min="617" max="617" width="15.85546875" bestFit="1" customWidth="1"/>
    <col min="618" max="618" width="13.85546875" bestFit="1" customWidth="1"/>
    <col min="619" max="621" width="14.85546875" bestFit="1" customWidth="1"/>
    <col min="622" max="623" width="13.85546875" bestFit="1" customWidth="1"/>
    <col min="624" max="625" width="14.85546875" bestFit="1" customWidth="1"/>
    <col min="626" max="626" width="12.7109375" bestFit="1" customWidth="1"/>
    <col min="627" max="627" width="13.85546875" bestFit="1" customWidth="1"/>
    <col min="628" max="628" width="14.85546875" bestFit="1" customWidth="1"/>
    <col min="629" max="629" width="13.85546875" bestFit="1" customWidth="1"/>
    <col min="630" max="631" width="14.85546875" bestFit="1" customWidth="1"/>
    <col min="632" max="632" width="15.85546875" bestFit="1" customWidth="1"/>
    <col min="633" max="633" width="13.85546875" bestFit="1" customWidth="1"/>
    <col min="634" max="634" width="15.85546875" bestFit="1" customWidth="1"/>
    <col min="635" max="635" width="14.85546875" bestFit="1" customWidth="1"/>
    <col min="636" max="636" width="15.85546875" bestFit="1" customWidth="1"/>
    <col min="637" max="639" width="14.85546875" bestFit="1" customWidth="1"/>
    <col min="640" max="640" width="13.85546875" bestFit="1" customWidth="1"/>
    <col min="641" max="642" width="14.85546875" bestFit="1" customWidth="1"/>
    <col min="643" max="643" width="13.85546875" bestFit="1" customWidth="1"/>
    <col min="644" max="644" width="14.85546875" bestFit="1" customWidth="1"/>
    <col min="645" max="645" width="12.7109375" bestFit="1" customWidth="1"/>
    <col min="646" max="646" width="15.85546875" bestFit="1" customWidth="1"/>
    <col min="647" max="648" width="14.85546875" bestFit="1" customWidth="1"/>
    <col min="649" max="649" width="13.85546875" bestFit="1" customWidth="1"/>
    <col min="650" max="650" width="14.85546875" bestFit="1" customWidth="1"/>
    <col min="651" max="651" width="13.85546875" bestFit="1" customWidth="1"/>
    <col min="652" max="652" width="15.85546875" bestFit="1" customWidth="1"/>
    <col min="653" max="653" width="13.85546875" bestFit="1" customWidth="1"/>
    <col min="654" max="654" width="15.85546875" bestFit="1" customWidth="1"/>
    <col min="655" max="655" width="13.85546875" bestFit="1" customWidth="1"/>
    <col min="656" max="656" width="14.85546875" bestFit="1" customWidth="1"/>
    <col min="657" max="657" width="13.85546875" bestFit="1" customWidth="1"/>
    <col min="658" max="659" width="14.85546875" bestFit="1" customWidth="1"/>
    <col min="660" max="661" width="15.85546875" bestFit="1" customWidth="1"/>
    <col min="662" max="662" width="14.85546875" bestFit="1" customWidth="1"/>
    <col min="663" max="663" width="15.85546875" bestFit="1" customWidth="1"/>
    <col min="664" max="664" width="14.85546875" bestFit="1" customWidth="1"/>
    <col min="665" max="665" width="13.85546875" bestFit="1" customWidth="1"/>
    <col min="666" max="666" width="14.85546875" bestFit="1" customWidth="1"/>
    <col min="667" max="667" width="15.85546875" bestFit="1" customWidth="1"/>
    <col min="668" max="669" width="13.85546875" bestFit="1" customWidth="1"/>
    <col min="670" max="676" width="14.85546875" bestFit="1" customWidth="1"/>
    <col min="677" max="677" width="15.85546875" bestFit="1" customWidth="1"/>
    <col min="678" max="678" width="13.85546875" bestFit="1" customWidth="1"/>
    <col min="679" max="680" width="14.85546875" bestFit="1" customWidth="1"/>
    <col min="681" max="682" width="13.85546875" bestFit="1" customWidth="1"/>
    <col min="683" max="685" width="14.85546875" bestFit="1" customWidth="1"/>
    <col min="686" max="686" width="12.7109375" bestFit="1" customWidth="1"/>
    <col min="687" max="687" width="13.85546875" bestFit="1" customWidth="1"/>
    <col min="688" max="688" width="12.7109375" bestFit="1" customWidth="1"/>
    <col min="689" max="690" width="15.85546875" bestFit="1" customWidth="1"/>
    <col min="691" max="692" width="13.85546875" bestFit="1" customWidth="1"/>
    <col min="693" max="693" width="14.85546875" bestFit="1" customWidth="1"/>
    <col min="694" max="695" width="13.85546875" bestFit="1" customWidth="1"/>
    <col min="696" max="700" width="14.85546875" bestFit="1" customWidth="1"/>
    <col min="701" max="701" width="13.85546875" bestFit="1" customWidth="1"/>
    <col min="702" max="702" width="15.85546875" bestFit="1" customWidth="1"/>
    <col min="703" max="703" width="14.85546875" bestFit="1" customWidth="1"/>
    <col min="704" max="708" width="13.85546875" bestFit="1" customWidth="1"/>
    <col min="709" max="709" width="15.85546875" bestFit="1" customWidth="1"/>
    <col min="710" max="713" width="14.85546875" bestFit="1" customWidth="1"/>
    <col min="714" max="714" width="13.85546875" bestFit="1" customWidth="1"/>
    <col min="715" max="716" width="14.85546875" bestFit="1" customWidth="1"/>
    <col min="717" max="717" width="15.85546875" bestFit="1" customWidth="1"/>
    <col min="718" max="721" width="14.85546875" bestFit="1" customWidth="1"/>
    <col min="722" max="722" width="12.7109375" bestFit="1" customWidth="1"/>
    <col min="723" max="723" width="13.85546875" bestFit="1" customWidth="1"/>
    <col min="724" max="724" width="15.85546875" bestFit="1" customWidth="1"/>
    <col min="725" max="725" width="13.85546875" bestFit="1" customWidth="1"/>
    <col min="726" max="731" width="14.85546875" bestFit="1" customWidth="1"/>
    <col min="732" max="733" width="15.85546875" bestFit="1" customWidth="1"/>
    <col min="734" max="734" width="13.85546875" bestFit="1" customWidth="1"/>
    <col min="735" max="735" width="15.85546875" bestFit="1" customWidth="1"/>
    <col min="736" max="736" width="14.85546875" bestFit="1" customWidth="1"/>
    <col min="737" max="737" width="15.85546875" bestFit="1" customWidth="1"/>
    <col min="738" max="738" width="13.85546875" bestFit="1" customWidth="1"/>
    <col min="739" max="740" width="14.85546875" bestFit="1" customWidth="1"/>
    <col min="741" max="741" width="13.85546875" bestFit="1" customWidth="1"/>
    <col min="742" max="742" width="14.85546875" bestFit="1" customWidth="1"/>
    <col min="743" max="744" width="13.85546875" bestFit="1" customWidth="1"/>
    <col min="745" max="745" width="14.85546875" bestFit="1" customWidth="1"/>
    <col min="746" max="746" width="13.85546875" bestFit="1" customWidth="1"/>
    <col min="747" max="749" width="14.85546875" bestFit="1" customWidth="1"/>
    <col min="750" max="750" width="12.7109375" bestFit="1" customWidth="1"/>
    <col min="751" max="754" width="14.85546875" bestFit="1" customWidth="1"/>
    <col min="755" max="755" width="15.85546875" bestFit="1" customWidth="1"/>
    <col min="756" max="756" width="13.85546875" bestFit="1" customWidth="1"/>
    <col min="757" max="757" width="15.85546875" bestFit="1" customWidth="1"/>
    <col min="758" max="758" width="14.85546875" bestFit="1" customWidth="1"/>
    <col min="759" max="759" width="13.85546875" bestFit="1" customWidth="1"/>
    <col min="760" max="760" width="14.85546875" bestFit="1" customWidth="1"/>
    <col min="761" max="762" width="15.85546875" bestFit="1" customWidth="1"/>
    <col min="763" max="763" width="13.85546875" bestFit="1" customWidth="1"/>
    <col min="764" max="764" width="14.85546875" bestFit="1" customWidth="1"/>
    <col min="765" max="765" width="15.85546875" bestFit="1" customWidth="1"/>
    <col min="766" max="766" width="13.85546875" bestFit="1" customWidth="1"/>
    <col min="767" max="767" width="12.7109375" bestFit="1" customWidth="1"/>
    <col min="768" max="770" width="14.85546875" bestFit="1" customWidth="1"/>
    <col min="771" max="771" width="15.85546875" bestFit="1" customWidth="1"/>
    <col min="772" max="776" width="13.85546875" bestFit="1" customWidth="1"/>
    <col min="777" max="777" width="14.85546875" bestFit="1" customWidth="1"/>
    <col min="778" max="778" width="12.7109375" bestFit="1" customWidth="1"/>
    <col min="779" max="779" width="13.85546875" bestFit="1" customWidth="1"/>
    <col min="780" max="780" width="14.85546875" bestFit="1" customWidth="1"/>
    <col min="781" max="781" width="12.7109375" bestFit="1" customWidth="1"/>
    <col min="782" max="782" width="15.85546875" bestFit="1" customWidth="1"/>
    <col min="783" max="783" width="14.85546875" bestFit="1" customWidth="1"/>
    <col min="784" max="785" width="13.85546875" bestFit="1" customWidth="1"/>
    <col min="786" max="789" width="14.85546875" bestFit="1" customWidth="1"/>
    <col min="790" max="791" width="13.85546875" bestFit="1" customWidth="1"/>
    <col min="792" max="792" width="15.85546875" bestFit="1" customWidth="1"/>
    <col min="793" max="793" width="14.85546875" bestFit="1" customWidth="1"/>
    <col min="794" max="794" width="13.85546875" bestFit="1" customWidth="1"/>
    <col min="795" max="797" width="14.85546875" bestFit="1" customWidth="1"/>
    <col min="798" max="798" width="15.85546875" bestFit="1" customWidth="1"/>
    <col min="799" max="799" width="13.85546875" bestFit="1" customWidth="1"/>
    <col min="800" max="800" width="12.7109375" bestFit="1" customWidth="1"/>
    <col min="801" max="801" width="14.85546875" bestFit="1" customWidth="1"/>
    <col min="802" max="802" width="13.85546875" bestFit="1" customWidth="1"/>
    <col min="803" max="803" width="14.85546875" bestFit="1" customWidth="1"/>
    <col min="804" max="804" width="13.85546875" bestFit="1" customWidth="1"/>
    <col min="805" max="805" width="14.85546875" bestFit="1" customWidth="1"/>
    <col min="806" max="806" width="13.85546875" bestFit="1" customWidth="1"/>
    <col min="807" max="808" width="14.85546875" bestFit="1" customWidth="1"/>
    <col min="809" max="809" width="15.85546875" bestFit="1" customWidth="1"/>
    <col min="810" max="812" width="14.85546875" bestFit="1" customWidth="1"/>
    <col min="813" max="813" width="13.85546875" bestFit="1" customWidth="1"/>
    <col min="814" max="814" width="14.85546875" bestFit="1" customWidth="1"/>
    <col min="815" max="815" width="15.85546875" bestFit="1" customWidth="1"/>
    <col min="816" max="816" width="13.85546875" bestFit="1" customWidth="1"/>
    <col min="817" max="817" width="15.85546875" bestFit="1" customWidth="1"/>
    <col min="818" max="818" width="14.85546875" bestFit="1" customWidth="1"/>
    <col min="819" max="819" width="15.85546875" bestFit="1" customWidth="1"/>
    <col min="820" max="820" width="13.85546875" bestFit="1" customWidth="1"/>
    <col min="821" max="822" width="14.85546875" bestFit="1" customWidth="1"/>
    <col min="823" max="824" width="13.85546875" bestFit="1" customWidth="1"/>
    <col min="825" max="825" width="15.85546875" bestFit="1" customWidth="1"/>
    <col min="826" max="827" width="13.85546875" bestFit="1" customWidth="1"/>
    <col min="828" max="828" width="14.85546875" bestFit="1" customWidth="1"/>
    <col min="829" max="829" width="15.85546875" bestFit="1" customWidth="1"/>
    <col min="830" max="830" width="14.85546875" bestFit="1" customWidth="1"/>
    <col min="831" max="831" width="12.7109375" bestFit="1" customWidth="1"/>
    <col min="832" max="832" width="13.85546875" bestFit="1" customWidth="1"/>
    <col min="833" max="841" width="14.85546875" bestFit="1" customWidth="1"/>
    <col min="842" max="843" width="13.85546875" bestFit="1" customWidth="1"/>
    <col min="844" max="844" width="12.7109375" bestFit="1" customWidth="1"/>
    <col min="845" max="849" width="14.85546875" bestFit="1" customWidth="1"/>
    <col min="850" max="850" width="15.85546875" bestFit="1" customWidth="1"/>
    <col min="851" max="851" width="14.85546875" bestFit="1" customWidth="1"/>
    <col min="852" max="852" width="13.85546875" bestFit="1" customWidth="1"/>
    <col min="853" max="853" width="14.85546875" bestFit="1" customWidth="1"/>
    <col min="854" max="854" width="13.85546875" bestFit="1" customWidth="1"/>
    <col min="855" max="855" width="14.85546875" bestFit="1" customWidth="1"/>
    <col min="856" max="856" width="13.85546875" bestFit="1" customWidth="1"/>
    <col min="857" max="857" width="15.85546875" bestFit="1" customWidth="1"/>
    <col min="858" max="859" width="14.85546875" bestFit="1" customWidth="1"/>
    <col min="860" max="860" width="15.85546875" bestFit="1" customWidth="1"/>
    <col min="861" max="861" width="14.85546875" bestFit="1" customWidth="1"/>
    <col min="862" max="862" width="12.7109375" bestFit="1" customWidth="1"/>
    <col min="863" max="865" width="14.85546875" bestFit="1" customWidth="1"/>
    <col min="866" max="866" width="13.85546875" bestFit="1" customWidth="1"/>
    <col min="867" max="870" width="14.85546875" bestFit="1" customWidth="1"/>
    <col min="871" max="871" width="13.85546875" bestFit="1" customWidth="1"/>
    <col min="872" max="872" width="14.85546875" bestFit="1" customWidth="1"/>
    <col min="873" max="874" width="13.85546875" bestFit="1" customWidth="1"/>
    <col min="875" max="875" width="15.85546875" bestFit="1" customWidth="1"/>
    <col min="876" max="877" width="12.7109375" bestFit="1" customWidth="1"/>
    <col min="878" max="878" width="14.85546875" bestFit="1" customWidth="1"/>
    <col min="879" max="879" width="15.85546875" bestFit="1" customWidth="1"/>
    <col min="880" max="880" width="14.85546875" bestFit="1" customWidth="1"/>
    <col min="881" max="881" width="12.7109375" bestFit="1" customWidth="1"/>
    <col min="882" max="882" width="14.85546875" bestFit="1" customWidth="1"/>
    <col min="883" max="883" width="13.85546875" bestFit="1" customWidth="1"/>
    <col min="884" max="884" width="15.85546875" bestFit="1" customWidth="1"/>
    <col min="885" max="885" width="14.85546875" bestFit="1" customWidth="1"/>
    <col min="886" max="887" width="13.85546875" bestFit="1" customWidth="1"/>
    <col min="888" max="888" width="12.7109375" bestFit="1" customWidth="1"/>
    <col min="889" max="889" width="13.85546875" bestFit="1" customWidth="1"/>
    <col min="890" max="890" width="14.85546875" bestFit="1" customWidth="1"/>
    <col min="891" max="891" width="15.85546875" bestFit="1" customWidth="1"/>
    <col min="892" max="892" width="14.85546875" bestFit="1" customWidth="1"/>
    <col min="893" max="893" width="13.85546875" bestFit="1" customWidth="1"/>
    <col min="894" max="895" width="14.85546875" bestFit="1" customWidth="1"/>
    <col min="896" max="896" width="15.85546875" bestFit="1" customWidth="1"/>
    <col min="897" max="898" width="14.85546875" bestFit="1" customWidth="1"/>
    <col min="899" max="899" width="13.85546875" bestFit="1" customWidth="1"/>
    <col min="900" max="901" width="14.85546875" bestFit="1" customWidth="1"/>
    <col min="902" max="902" width="13.85546875" bestFit="1" customWidth="1"/>
    <col min="903" max="904" width="14.85546875" bestFit="1" customWidth="1"/>
    <col min="905" max="905" width="13.85546875" bestFit="1" customWidth="1"/>
    <col min="906" max="908" width="14.85546875" bestFit="1" customWidth="1"/>
    <col min="909" max="909" width="13.85546875" bestFit="1" customWidth="1"/>
    <col min="910" max="912" width="14.85546875" bestFit="1" customWidth="1"/>
    <col min="913" max="914" width="13.85546875" bestFit="1" customWidth="1"/>
    <col min="915" max="916" width="14.85546875" bestFit="1" customWidth="1"/>
    <col min="917" max="917" width="13.85546875" bestFit="1" customWidth="1"/>
    <col min="918" max="918" width="14.85546875" bestFit="1" customWidth="1"/>
    <col min="919" max="919" width="15.85546875" bestFit="1" customWidth="1"/>
    <col min="920" max="921" width="14.85546875" bestFit="1" customWidth="1"/>
    <col min="922" max="922" width="13.85546875" bestFit="1" customWidth="1"/>
    <col min="923" max="924" width="14.85546875" bestFit="1" customWidth="1"/>
    <col min="925" max="925" width="13.85546875" bestFit="1" customWidth="1"/>
    <col min="926" max="928" width="14.85546875" bestFit="1" customWidth="1"/>
    <col min="929" max="929" width="13.85546875" bestFit="1" customWidth="1"/>
    <col min="930" max="931" width="15.85546875" bestFit="1" customWidth="1"/>
    <col min="932" max="932" width="13.85546875" bestFit="1" customWidth="1"/>
    <col min="933" max="933" width="15.85546875" bestFit="1" customWidth="1"/>
    <col min="934" max="934" width="14.85546875" bestFit="1" customWidth="1"/>
    <col min="935" max="935" width="13.85546875" bestFit="1" customWidth="1"/>
    <col min="936" max="936" width="15.85546875" bestFit="1" customWidth="1"/>
    <col min="937" max="937" width="14.85546875" bestFit="1" customWidth="1"/>
    <col min="938" max="939" width="13.85546875" bestFit="1" customWidth="1"/>
    <col min="940" max="941" width="14.85546875" bestFit="1" customWidth="1"/>
    <col min="942" max="943" width="13.85546875" bestFit="1" customWidth="1"/>
    <col min="944" max="944" width="15.85546875" bestFit="1" customWidth="1"/>
    <col min="945" max="945" width="14.85546875" bestFit="1" customWidth="1"/>
    <col min="946" max="946" width="13.85546875" bestFit="1" customWidth="1"/>
    <col min="947" max="947" width="12.7109375" bestFit="1" customWidth="1"/>
    <col min="948" max="949" width="13.85546875" bestFit="1" customWidth="1"/>
    <col min="950" max="950" width="14.85546875" bestFit="1" customWidth="1"/>
    <col min="951" max="951" width="13.85546875" bestFit="1" customWidth="1"/>
    <col min="952" max="953" width="14.85546875" bestFit="1" customWidth="1"/>
    <col min="954" max="954" width="13.85546875" bestFit="1" customWidth="1"/>
    <col min="955" max="955" width="14.85546875" bestFit="1" customWidth="1"/>
    <col min="956" max="956" width="12.7109375" bestFit="1" customWidth="1"/>
    <col min="957" max="957" width="14.85546875" bestFit="1" customWidth="1"/>
    <col min="958" max="959" width="15.85546875" bestFit="1" customWidth="1"/>
    <col min="960" max="963" width="14.85546875" bestFit="1" customWidth="1"/>
    <col min="964" max="964" width="13.85546875" bestFit="1" customWidth="1"/>
    <col min="965" max="965" width="12.7109375" bestFit="1" customWidth="1"/>
    <col min="966" max="966" width="14.85546875" bestFit="1" customWidth="1"/>
    <col min="967" max="967" width="13.85546875" bestFit="1" customWidth="1"/>
    <col min="968" max="969" width="14.85546875" bestFit="1" customWidth="1"/>
    <col min="970" max="970" width="13.85546875" bestFit="1" customWidth="1"/>
    <col min="971" max="972" width="14.85546875" bestFit="1" customWidth="1"/>
    <col min="973" max="973" width="13.85546875" bestFit="1" customWidth="1"/>
    <col min="974" max="974" width="12.7109375" bestFit="1" customWidth="1"/>
    <col min="975" max="975" width="13.85546875" bestFit="1" customWidth="1"/>
    <col min="976" max="982" width="14.85546875" bestFit="1" customWidth="1"/>
    <col min="983" max="983" width="13.85546875" bestFit="1" customWidth="1"/>
    <col min="984" max="984" width="14.85546875" bestFit="1" customWidth="1"/>
    <col min="985" max="986" width="13.85546875" bestFit="1" customWidth="1"/>
    <col min="987" max="987" width="14.85546875" bestFit="1" customWidth="1"/>
    <col min="988" max="988" width="12.7109375" bestFit="1" customWidth="1"/>
    <col min="989" max="989" width="15.85546875" bestFit="1" customWidth="1"/>
    <col min="990" max="991" width="14.85546875" bestFit="1" customWidth="1"/>
    <col min="992" max="992" width="13.85546875" bestFit="1" customWidth="1"/>
    <col min="993" max="993" width="14.85546875" bestFit="1" customWidth="1"/>
    <col min="994" max="995" width="13.85546875" bestFit="1" customWidth="1"/>
    <col min="996" max="996" width="14.85546875" bestFit="1" customWidth="1"/>
    <col min="997" max="998" width="13.85546875" bestFit="1" customWidth="1"/>
    <col min="999" max="1004" width="14.85546875" bestFit="1" customWidth="1"/>
    <col min="1005" max="1005" width="13.85546875" bestFit="1" customWidth="1"/>
    <col min="1006" max="1007" width="14.85546875" bestFit="1" customWidth="1"/>
    <col min="1008" max="1008" width="13.85546875" bestFit="1" customWidth="1"/>
    <col min="1009" max="1010" width="14.85546875" bestFit="1" customWidth="1"/>
    <col min="1011" max="1012" width="12.7109375" bestFit="1" customWidth="1"/>
    <col min="1013" max="1016" width="13.85546875" bestFit="1" customWidth="1"/>
    <col min="1017" max="1017" width="14.85546875" bestFit="1" customWidth="1"/>
    <col min="1018" max="1018" width="15.85546875" bestFit="1" customWidth="1"/>
    <col min="1019" max="1021" width="14.85546875" bestFit="1" customWidth="1"/>
    <col min="1022" max="1022" width="13.85546875" bestFit="1" customWidth="1"/>
    <col min="1023" max="1023" width="14.85546875" bestFit="1" customWidth="1"/>
    <col min="1024" max="1024" width="13.85546875" bestFit="1" customWidth="1"/>
    <col min="1025" max="1026" width="15.85546875" bestFit="1" customWidth="1"/>
    <col min="1027" max="1027" width="13.85546875" bestFit="1" customWidth="1"/>
    <col min="1028" max="1028" width="14.85546875" bestFit="1" customWidth="1"/>
    <col min="1029" max="1029" width="13.85546875" bestFit="1" customWidth="1"/>
    <col min="1030" max="1034" width="14.85546875" bestFit="1" customWidth="1"/>
    <col min="1035" max="1035" width="13.85546875" bestFit="1" customWidth="1"/>
    <col min="1036" max="1036" width="14.85546875" bestFit="1" customWidth="1"/>
    <col min="1037" max="1037" width="12.7109375" bestFit="1" customWidth="1"/>
    <col min="1038" max="1040" width="14.85546875" bestFit="1" customWidth="1"/>
    <col min="1041" max="1041" width="12.7109375" bestFit="1" customWidth="1"/>
    <col min="1042" max="1043" width="14.85546875" bestFit="1" customWidth="1"/>
    <col min="1044" max="1044" width="13.85546875" bestFit="1" customWidth="1"/>
    <col min="1045" max="1046" width="14.85546875" bestFit="1" customWidth="1"/>
    <col min="1047" max="1048" width="13.85546875" bestFit="1" customWidth="1"/>
    <col min="1049" max="1049" width="12.7109375" bestFit="1" customWidth="1"/>
    <col min="1050" max="1052" width="13.85546875" bestFit="1" customWidth="1"/>
    <col min="1053" max="1055" width="14.85546875" bestFit="1" customWidth="1"/>
    <col min="1056" max="1057" width="13.85546875" bestFit="1" customWidth="1"/>
    <col min="1058" max="1058" width="15.85546875" bestFit="1" customWidth="1"/>
    <col min="1059" max="1060" width="14.85546875" bestFit="1" customWidth="1"/>
    <col min="1061" max="1061" width="13.85546875" bestFit="1" customWidth="1"/>
    <col min="1062" max="1064" width="14.85546875" bestFit="1" customWidth="1"/>
    <col min="1065" max="1066" width="13.85546875" bestFit="1" customWidth="1"/>
    <col min="1067" max="1069" width="14.85546875" bestFit="1" customWidth="1"/>
    <col min="1070" max="1070" width="15.85546875" bestFit="1" customWidth="1"/>
    <col min="1071" max="1073" width="13.85546875" bestFit="1" customWidth="1"/>
    <col min="1074" max="1075" width="14.85546875" bestFit="1" customWidth="1"/>
    <col min="1076" max="1077" width="13.85546875" bestFit="1" customWidth="1"/>
    <col min="1078" max="1078" width="14.85546875" bestFit="1" customWidth="1"/>
    <col min="1079" max="1079" width="12.7109375" bestFit="1" customWidth="1"/>
    <col min="1080" max="1080" width="14.85546875" bestFit="1" customWidth="1"/>
    <col min="1081" max="1081" width="13.85546875" bestFit="1" customWidth="1"/>
    <col min="1082" max="1082" width="12.7109375" bestFit="1" customWidth="1"/>
    <col min="1083" max="1083" width="13.85546875" bestFit="1" customWidth="1"/>
    <col min="1084" max="1084" width="15.85546875" bestFit="1" customWidth="1"/>
    <col min="1085" max="1085" width="13.85546875" bestFit="1" customWidth="1"/>
    <col min="1086" max="1086" width="14.85546875" bestFit="1" customWidth="1"/>
    <col min="1087" max="1087" width="13.85546875" bestFit="1" customWidth="1"/>
    <col min="1088" max="1088" width="14.85546875" bestFit="1" customWidth="1"/>
    <col min="1089" max="1089" width="15.85546875" bestFit="1" customWidth="1"/>
    <col min="1090" max="1090" width="13.85546875" bestFit="1" customWidth="1"/>
    <col min="1091" max="1091" width="14.85546875" bestFit="1" customWidth="1"/>
    <col min="1092" max="1092" width="13.85546875" bestFit="1" customWidth="1"/>
    <col min="1093" max="1093" width="14.85546875" bestFit="1" customWidth="1"/>
    <col min="1094" max="1094" width="13.85546875" bestFit="1" customWidth="1"/>
    <col min="1095" max="1095" width="12.7109375" bestFit="1" customWidth="1"/>
    <col min="1096" max="1097" width="13.85546875" bestFit="1" customWidth="1"/>
    <col min="1098" max="1101" width="14.85546875" bestFit="1" customWidth="1"/>
    <col min="1102" max="1102" width="12.7109375" bestFit="1" customWidth="1"/>
    <col min="1103" max="1104" width="14.85546875" bestFit="1" customWidth="1"/>
    <col min="1105" max="1105" width="13.85546875" bestFit="1" customWidth="1"/>
    <col min="1106" max="1106" width="15.85546875" bestFit="1" customWidth="1"/>
    <col min="1107" max="1107" width="13.85546875" bestFit="1" customWidth="1"/>
    <col min="1108" max="1108" width="15.85546875" bestFit="1" customWidth="1"/>
    <col min="1109" max="1109" width="12.7109375" bestFit="1" customWidth="1"/>
    <col min="1110" max="1111" width="13.85546875" bestFit="1" customWidth="1"/>
    <col min="1112" max="1112" width="14.85546875" bestFit="1" customWidth="1"/>
    <col min="1113" max="1113" width="13.85546875" bestFit="1" customWidth="1"/>
    <col min="1114" max="1114" width="15.85546875" bestFit="1" customWidth="1"/>
    <col min="1115" max="1115" width="13.85546875" bestFit="1" customWidth="1"/>
    <col min="1116" max="1116" width="14.85546875" bestFit="1" customWidth="1"/>
    <col min="1117" max="1117" width="12.7109375" bestFit="1" customWidth="1"/>
    <col min="1118" max="1120" width="14.85546875" bestFit="1" customWidth="1"/>
    <col min="1121" max="1121" width="13.85546875" bestFit="1" customWidth="1"/>
    <col min="1122" max="1122" width="14.85546875" bestFit="1" customWidth="1"/>
    <col min="1123" max="1123" width="13.85546875" bestFit="1" customWidth="1"/>
    <col min="1124" max="1124" width="14.85546875" bestFit="1" customWidth="1"/>
    <col min="1125" max="1126" width="13.85546875" bestFit="1" customWidth="1"/>
    <col min="1127" max="1127" width="12.7109375" bestFit="1" customWidth="1"/>
    <col min="1128" max="1129" width="13.85546875" bestFit="1" customWidth="1"/>
    <col min="1130" max="1131" width="14.85546875" bestFit="1" customWidth="1"/>
    <col min="1132" max="1133" width="13.85546875" bestFit="1" customWidth="1"/>
    <col min="1134" max="1134" width="14.85546875" bestFit="1" customWidth="1"/>
    <col min="1135" max="1135" width="13.85546875" bestFit="1" customWidth="1"/>
    <col min="1136" max="1136" width="14.85546875" bestFit="1" customWidth="1"/>
    <col min="1137" max="1137" width="13.85546875" bestFit="1" customWidth="1"/>
    <col min="1138" max="1138" width="14.85546875" bestFit="1" customWidth="1"/>
    <col min="1139" max="1141" width="13.85546875" bestFit="1" customWidth="1"/>
    <col min="1142" max="1142" width="14.85546875" bestFit="1" customWidth="1"/>
    <col min="1143" max="1143" width="15.85546875" bestFit="1" customWidth="1"/>
    <col min="1144" max="1144" width="14.85546875" bestFit="1" customWidth="1"/>
    <col min="1145" max="1145" width="12.7109375" bestFit="1" customWidth="1"/>
    <col min="1146" max="1146" width="15.85546875" bestFit="1" customWidth="1"/>
    <col min="1147" max="1147" width="14.85546875" bestFit="1" customWidth="1"/>
    <col min="1148" max="1148" width="12.7109375" bestFit="1" customWidth="1"/>
    <col min="1149" max="1151" width="13.85546875" bestFit="1" customWidth="1"/>
    <col min="1152" max="1153" width="14.85546875" bestFit="1" customWidth="1"/>
    <col min="1154" max="1154" width="13.85546875" bestFit="1" customWidth="1"/>
    <col min="1155" max="1155" width="12.7109375" bestFit="1" customWidth="1"/>
    <col min="1156" max="1157" width="13.85546875" bestFit="1" customWidth="1"/>
    <col min="1158" max="1159" width="15.85546875" bestFit="1" customWidth="1"/>
    <col min="1160" max="1160" width="13.85546875" bestFit="1" customWidth="1"/>
    <col min="1161" max="1161" width="14.85546875" bestFit="1" customWidth="1"/>
    <col min="1162" max="1162" width="12.7109375" bestFit="1" customWidth="1"/>
    <col min="1163" max="1163" width="15.85546875" bestFit="1" customWidth="1"/>
    <col min="1164" max="1164" width="13.85546875" bestFit="1" customWidth="1"/>
    <col min="1165" max="1165" width="14.85546875" bestFit="1" customWidth="1"/>
    <col min="1166" max="1167" width="13.85546875" bestFit="1" customWidth="1"/>
    <col min="1168" max="1168" width="12.7109375" bestFit="1" customWidth="1"/>
    <col min="1169" max="1169" width="15.85546875" bestFit="1" customWidth="1"/>
    <col min="1170" max="1170" width="14.85546875" bestFit="1" customWidth="1"/>
    <col min="1171" max="1171" width="15.85546875" bestFit="1" customWidth="1"/>
    <col min="1172" max="1173" width="13.85546875" bestFit="1" customWidth="1"/>
    <col min="1174" max="1175" width="14.85546875" bestFit="1" customWidth="1"/>
    <col min="1176" max="1177" width="13.85546875" bestFit="1" customWidth="1"/>
    <col min="1178" max="1179" width="14.85546875" bestFit="1" customWidth="1"/>
    <col min="1180" max="1182" width="13.85546875" bestFit="1" customWidth="1"/>
    <col min="1183" max="1183" width="14.85546875" bestFit="1" customWidth="1"/>
    <col min="1184" max="1184" width="15.85546875" bestFit="1" customWidth="1"/>
    <col min="1185" max="1195" width="14.85546875" bestFit="1" customWidth="1"/>
    <col min="1196" max="1196" width="15.85546875" bestFit="1" customWidth="1"/>
    <col min="1197" max="1198" width="13.85546875" bestFit="1" customWidth="1"/>
    <col min="1199" max="1199" width="15.85546875" bestFit="1" customWidth="1"/>
    <col min="1200" max="1200" width="13.85546875" bestFit="1" customWidth="1"/>
    <col min="1201" max="1201" width="14.85546875" bestFit="1" customWidth="1"/>
    <col min="1202" max="1202" width="13.85546875" bestFit="1" customWidth="1"/>
    <col min="1203" max="1203" width="14.85546875" bestFit="1" customWidth="1"/>
    <col min="1204" max="1204" width="13.85546875" bestFit="1" customWidth="1"/>
    <col min="1205" max="1206" width="14.85546875" bestFit="1" customWidth="1"/>
    <col min="1207" max="1207" width="12.7109375" bestFit="1" customWidth="1"/>
    <col min="1208" max="1209" width="14.85546875" bestFit="1" customWidth="1"/>
    <col min="1210" max="1211" width="13.85546875" bestFit="1" customWidth="1"/>
    <col min="1212" max="1214" width="14.85546875" bestFit="1" customWidth="1"/>
    <col min="1215" max="1216" width="15.85546875" bestFit="1" customWidth="1"/>
    <col min="1217" max="1217" width="14.85546875" bestFit="1" customWidth="1"/>
    <col min="1218" max="1219" width="13.85546875" bestFit="1" customWidth="1"/>
    <col min="1220" max="1220" width="15.85546875" bestFit="1" customWidth="1"/>
    <col min="1221" max="1222" width="14.85546875" bestFit="1" customWidth="1"/>
    <col min="1223" max="1223" width="13.85546875" bestFit="1" customWidth="1"/>
    <col min="1224" max="1224" width="14.85546875" bestFit="1" customWidth="1"/>
    <col min="1225" max="1225" width="13.85546875" bestFit="1" customWidth="1"/>
    <col min="1226" max="1228" width="14.85546875" bestFit="1" customWidth="1"/>
    <col min="1229" max="1229" width="12.7109375" bestFit="1" customWidth="1"/>
    <col min="1230" max="1231" width="13.85546875" bestFit="1" customWidth="1"/>
    <col min="1232" max="1233" width="15.85546875" bestFit="1" customWidth="1"/>
    <col min="1234" max="1235" width="14.85546875" bestFit="1" customWidth="1"/>
    <col min="1236" max="1236" width="13.85546875" bestFit="1" customWidth="1"/>
    <col min="1237" max="1239" width="14.85546875" bestFit="1" customWidth="1"/>
    <col min="1240" max="1240" width="13.85546875" bestFit="1" customWidth="1"/>
    <col min="1241" max="1241" width="14.85546875" bestFit="1" customWidth="1"/>
    <col min="1242" max="1242" width="13.85546875" bestFit="1" customWidth="1"/>
    <col min="1243" max="1244" width="14.85546875" bestFit="1" customWidth="1"/>
    <col min="1245" max="1245" width="12.7109375" bestFit="1" customWidth="1"/>
    <col min="1246" max="1246" width="14.85546875" bestFit="1" customWidth="1"/>
    <col min="1247" max="1247" width="15.85546875" bestFit="1" customWidth="1"/>
    <col min="1248" max="1253" width="14.85546875" bestFit="1" customWidth="1"/>
    <col min="1254" max="1254" width="15.85546875" bestFit="1" customWidth="1"/>
    <col min="1255" max="1256" width="14.85546875" bestFit="1" customWidth="1"/>
    <col min="1257" max="1257" width="13.85546875" bestFit="1" customWidth="1"/>
    <col min="1258" max="1260" width="14.85546875" bestFit="1" customWidth="1"/>
    <col min="1261" max="1262" width="13.85546875" bestFit="1" customWidth="1"/>
    <col min="1263" max="1263" width="14.85546875" bestFit="1" customWidth="1"/>
    <col min="1264" max="1264" width="15.85546875" bestFit="1" customWidth="1"/>
    <col min="1265" max="1266" width="14.85546875" bestFit="1" customWidth="1"/>
    <col min="1267" max="1267" width="13.85546875" bestFit="1" customWidth="1"/>
    <col min="1268" max="1269" width="14.85546875" bestFit="1" customWidth="1"/>
    <col min="1270" max="1270" width="12.7109375" bestFit="1" customWidth="1"/>
    <col min="1271" max="1276" width="14.85546875" bestFit="1" customWidth="1"/>
    <col min="1277" max="1278" width="13.85546875" bestFit="1" customWidth="1"/>
    <col min="1279" max="1279" width="15.85546875" bestFit="1" customWidth="1"/>
    <col min="1280" max="1280" width="14.85546875" bestFit="1" customWidth="1"/>
    <col min="1281" max="1281" width="13.85546875" bestFit="1" customWidth="1"/>
    <col min="1282" max="1285" width="14.85546875" bestFit="1" customWidth="1"/>
    <col min="1286" max="1286" width="12.7109375" bestFit="1" customWidth="1"/>
    <col min="1287" max="1288" width="15.85546875" bestFit="1" customWidth="1"/>
    <col min="1289" max="1289" width="12.7109375" bestFit="1" customWidth="1"/>
    <col min="1290" max="1292" width="14.85546875" bestFit="1" customWidth="1"/>
    <col min="1293" max="1293" width="15.85546875" bestFit="1" customWidth="1"/>
    <col min="1294" max="1294" width="14.85546875" bestFit="1" customWidth="1"/>
    <col min="1295" max="1295" width="13.85546875" bestFit="1" customWidth="1"/>
    <col min="1296" max="1299" width="14.85546875" bestFit="1" customWidth="1"/>
    <col min="1300" max="1300" width="13.85546875" bestFit="1" customWidth="1"/>
    <col min="1301" max="1301" width="14.85546875" bestFit="1" customWidth="1"/>
    <col min="1302" max="1302" width="15.85546875" bestFit="1" customWidth="1"/>
    <col min="1303" max="1305" width="13.85546875" bestFit="1" customWidth="1"/>
    <col min="1306" max="1306" width="14.85546875" bestFit="1" customWidth="1"/>
    <col min="1307" max="1307" width="13.85546875" bestFit="1" customWidth="1"/>
    <col min="1308" max="1308" width="14.85546875" bestFit="1" customWidth="1"/>
    <col min="1309" max="1309" width="13.85546875" bestFit="1" customWidth="1"/>
    <col min="1310" max="1310" width="14.85546875" bestFit="1" customWidth="1"/>
    <col min="1311" max="1311" width="12.7109375" bestFit="1" customWidth="1"/>
    <col min="1312" max="1312" width="13.85546875" bestFit="1" customWidth="1"/>
    <col min="1313" max="1318" width="14.85546875" bestFit="1" customWidth="1"/>
    <col min="1319" max="1319" width="15.85546875" bestFit="1" customWidth="1"/>
    <col min="1320" max="1320" width="14.85546875" bestFit="1" customWidth="1"/>
    <col min="1321" max="1321" width="13.85546875" bestFit="1" customWidth="1"/>
    <col min="1322" max="1322" width="12.7109375" bestFit="1" customWidth="1"/>
    <col min="1323" max="1323" width="15.85546875" bestFit="1" customWidth="1"/>
    <col min="1324" max="1325" width="13.85546875" bestFit="1" customWidth="1"/>
    <col min="1326" max="1327" width="14.85546875" bestFit="1" customWidth="1"/>
    <col min="1328" max="1328" width="13.85546875" bestFit="1" customWidth="1"/>
    <col min="1329" max="1329" width="14.85546875" bestFit="1" customWidth="1"/>
    <col min="1330" max="1330" width="15.85546875" bestFit="1" customWidth="1"/>
    <col min="1331" max="1334" width="14.85546875" bestFit="1" customWidth="1"/>
    <col min="1335" max="1335" width="13.85546875" bestFit="1" customWidth="1"/>
    <col min="1336" max="1339" width="14.85546875" bestFit="1" customWidth="1"/>
    <col min="1340" max="1340" width="13.85546875" bestFit="1" customWidth="1"/>
    <col min="1341" max="1343" width="14.85546875" bestFit="1" customWidth="1"/>
    <col min="1344" max="1344" width="15.85546875" bestFit="1" customWidth="1"/>
    <col min="1345" max="1345" width="13.85546875" bestFit="1" customWidth="1"/>
    <col min="1346" max="1346" width="14.85546875" bestFit="1" customWidth="1"/>
    <col min="1347" max="1347" width="13.85546875" bestFit="1" customWidth="1"/>
    <col min="1348" max="1348" width="14.85546875" bestFit="1" customWidth="1"/>
    <col min="1349" max="1351" width="13.85546875" bestFit="1" customWidth="1"/>
    <col min="1352" max="1354" width="14.85546875" bestFit="1" customWidth="1"/>
    <col min="1355" max="1357" width="13.85546875" bestFit="1" customWidth="1"/>
    <col min="1358" max="1361" width="14.85546875" bestFit="1" customWidth="1"/>
    <col min="1362" max="1363" width="13.85546875" bestFit="1" customWidth="1"/>
    <col min="1364" max="1364" width="15.85546875" bestFit="1" customWidth="1"/>
    <col min="1365" max="1366" width="13.85546875" bestFit="1" customWidth="1"/>
    <col min="1367" max="1367" width="12.7109375" bestFit="1" customWidth="1"/>
    <col min="1368" max="1368" width="13.85546875" bestFit="1" customWidth="1"/>
    <col min="1369" max="1370" width="14.85546875" bestFit="1" customWidth="1"/>
    <col min="1371" max="1372" width="12.7109375" bestFit="1" customWidth="1"/>
    <col min="1373" max="1375" width="14.85546875" bestFit="1" customWidth="1"/>
    <col min="1376" max="1376" width="13.85546875" bestFit="1" customWidth="1"/>
    <col min="1377" max="1381" width="14.85546875" bestFit="1" customWidth="1"/>
    <col min="1382" max="1382" width="13.85546875" bestFit="1" customWidth="1"/>
    <col min="1383" max="1383" width="15.85546875" bestFit="1" customWidth="1"/>
    <col min="1384" max="1384" width="13.85546875" bestFit="1" customWidth="1"/>
    <col min="1385" max="1387" width="14.85546875" bestFit="1" customWidth="1"/>
    <col min="1388" max="1388" width="12.7109375" bestFit="1" customWidth="1"/>
    <col min="1389" max="1389" width="15.85546875" bestFit="1" customWidth="1"/>
    <col min="1390" max="1390" width="14.85546875" bestFit="1" customWidth="1"/>
    <col min="1391" max="1393" width="13.85546875" bestFit="1" customWidth="1"/>
    <col min="1394" max="1395" width="14.85546875" bestFit="1" customWidth="1"/>
    <col min="1396" max="1398" width="13.85546875" bestFit="1" customWidth="1"/>
    <col min="1399" max="1402" width="14.85546875" bestFit="1" customWidth="1"/>
    <col min="1403" max="1403" width="15.85546875" bestFit="1" customWidth="1"/>
    <col min="1404" max="1404" width="13.85546875" bestFit="1" customWidth="1"/>
    <col min="1405" max="1405" width="15.85546875" bestFit="1" customWidth="1"/>
    <col min="1406" max="1406" width="14.85546875" bestFit="1" customWidth="1"/>
    <col min="1407" max="1407" width="13.85546875" bestFit="1" customWidth="1"/>
    <col min="1408" max="1408" width="14.85546875" bestFit="1" customWidth="1"/>
    <col min="1409" max="1409" width="13.85546875" bestFit="1" customWidth="1"/>
    <col min="1410" max="1411" width="14.85546875" bestFit="1" customWidth="1"/>
    <col min="1412" max="1412" width="13.85546875" bestFit="1" customWidth="1"/>
    <col min="1413" max="1414" width="14.85546875" bestFit="1" customWidth="1"/>
    <col min="1415" max="1417" width="13.85546875" bestFit="1" customWidth="1"/>
    <col min="1418" max="1420" width="14.85546875" bestFit="1" customWidth="1"/>
    <col min="1421" max="1422" width="15.85546875" bestFit="1" customWidth="1"/>
    <col min="1423" max="1423" width="13.85546875" bestFit="1" customWidth="1"/>
    <col min="1424" max="1424" width="14.85546875" bestFit="1" customWidth="1"/>
    <col min="1425" max="1425" width="15.85546875" bestFit="1" customWidth="1"/>
    <col min="1426" max="1426" width="12.7109375" bestFit="1" customWidth="1"/>
    <col min="1427" max="1427" width="15.85546875" bestFit="1" customWidth="1"/>
    <col min="1428" max="1429" width="13.85546875" bestFit="1" customWidth="1"/>
    <col min="1430" max="1430" width="12.7109375" bestFit="1" customWidth="1"/>
    <col min="1431" max="1431" width="13.85546875" bestFit="1" customWidth="1"/>
    <col min="1432" max="1433" width="14.85546875" bestFit="1" customWidth="1"/>
    <col min="1434" max="1434" width="13.85546875" bestFit="1" customWidth="1"/>
    <col min="1435" max="1440" width="14.85546875" bestFit="1" customWidth="1"/>
    <col min="1441" max="1441" width="15.85546875" bestFit="1" customWidth="1"/>
    <col min="1442" max="1443" width="13.85546875" bestFit="1" customWidth="1"/>
    <col min="1444" max="1444" width="15.85546875" bestFit="1" customWidth="1"/>
    <col min="1445" max="1446" width="13.85546875" bestFit="1" customWidth="1"/>
    <col min="1447" max="1447" width="14.85546875" bestFit="1" customWidth="1"/>
    <col min="1448" max="1448" width="13.85546875" bestFit="1" customWidth="1"/>
    <col min="1449" max="1449" width="14.85546875" bestFit="1" customWidth="1"/>
    <col min="1450" max="1450" width="13.85546875" bestFit="1" customWidth="1"/>
    <col min="1451" max="1451" width="14.85546875" bestFit="1" customWidth="1"/>
    <col min="1452" max="1452" width="15.85546875" bestFit="1" customWidth="1"/>
    <col min="1453" max="1453" width="14.85546875" bestFit="1" customWidth="1"/>
    <col min="1454" max="1454" width="13.85546875" bestFit="1" customWidth="1"/>
    <col min="1455" max="1455" width="14.85546875" bestFit="1" customWidth="1"/>
    <col min="1456" max="1456" width="13.85546875" bestFit="1" customWidth="1"/>
    <col min="1457" max="1459" width="14.85546875" bestFit="1" customWidth="1"/>
    <col min="1460" max="1460" width="15.85546875" bestFit="1" customWidth="1"/>
    <col min="1461" max="1461" width="13.85546875" bestFit="1" customWidth="1"/>
    <col min="1462" max="1462" width="14.85546875" bestFit="1" customWidth="1"/>
    <col min="1463" max="1464" width="13.85546875" bestFit="1" customWidth="1"/>
    <col min="1465" max="1465" width="14.85546875" bestFit="1" customWidth="1"/>
    <col min="1466" max="1466" width="13.85546875" bestFit="1" customWidth="1"/>
    <col min="1467" max="1467" width="12.7109375" bestFit="1" customWidth="1"/>
    <col min="1468" max="1469" width="14.85546875" bestFit="1" customWidth="1"/>
    <col min="1470" max="1470" width="15.85546875" bestFit="1" customWidth="1"/>
    <col min="1471" max="1471" width="14.85546875" bestFit="1" customWidth="1"/>
    <col min="1472" max="1472" width="13.85546875" bestFit="1" customWidth="1"/>
    <col min="1473" max="1473" width="14.85546875" bestFit="1" customWidth="1"/>
    <col min="1474" max="1475" width="13.85546875" bestFit="1" customWidth="1"/>
    <col min="1476" max="1476" width="12.7109375" bestFit="1" customWidth="1"/>
    <col min="1477" max="1477" width="15.85546875" bestFit="1" customWidth="1"/>
    <col min="1478" max="1478" width="14.85546875" bestFit="1" customWidth="1"/>
    <col min="1479" max="1479" width="12.7109375" bestFit="1" customWidth="1"/>
    <col min="1480" max="1482" width="14.85546875" bestFit="1" customWidth="1"/>
    <col min="1483" max="1483" width="15.85546875" bestFit="1" customWidth="1"/>
    <col min="1484" max="1484" width="13.85546875" bestFit="1" customWidth="1"/>
    <col min="1485" max="1485" width="12.7109375" bestFit="1" customWidth="1"/>
    <col min="1486" max="1488" width="13.85546875" bestFit="1" customWidth="1"/>
    <col min="1489" max="1489" width="14.85546875" bestFit="1" customWidth="1"/>
    <col min="1490" max="1490" width="12.7109375" bestFit="1" customWidth="1"/>
    <col min="1491" max="1491" width="14.85546875" bestFit="1" customWidth="1"/>
    <col min="1492" max="1492" width="15.85546875" bestFit="1" customWidth="1"/>
    <col min="1493" max="1494" width="13.85546875" bestFit="1" customWidth="1"/>
    <col min="1495" max="1496" width="14.85546875" bestFit="1" customWidth="1"/>
    <col min="1497" max="1498" width="15.85546875" bestFit="1" customWidth="1"/>
    <col min="1499" max="1499" width="13.85546875" bestFit="1" customWidth="1"/>
    <col min="1500" max="1500" width="15.85546875" bestFit="1" customWidth="1"/>
    <col min="1501" max="1501" width="14.85546875" bestFit="1" customWidth="1"/>
    <col min="1502" max="1502" width="12.7109375" bestFit="1" customWidth="1"/>
    <col min="1503" max="1503" width="14.85546875" bestFit="1" customWidth="1"/>
    <col min="1504" max="1504" width="13.85546875" bestFit="1" customWidth="1"/>
    <col min="1505" max="1507" width="14.85546875" bestFit="1" customWidth="1"/>
    <col min="1508" max="1508" width="15.85546875" bestFit="1" customWidth="1"/>
    <col min="1509" max="1509" width="14.85546875" bestFit="1" customWidth="1"/>
    <col min="1510" max="1510" width="15.85546875" bestFit="1" customWidth="1"/>
    <col min="1511" max="1511" width="12.7109375" bestFit="1" customWidth="1"/>
    <col min="1512" max="1512" width="13.85546875" bestFit="1" customWidth="1"/>
    <col min="1513" max="1514" width="14.85546875" bestFit="1" customWidth="1"/>
    <col min="1515" max="1515" width="15.85546875" bestFit="1" customWidth="1"/>
    <col min="1516" max="1516" width="13.85546875" bestFit="1" customWidth="1"/>
    <col min="1517" max="1517" width="12.7109375" bestFit="1" customWidth="1"/>
    <col min="1518" max="1518" width="13.85546875" bestFit="1" customWidth="1"/>
    <col min="1519" max="1519" width="14.85546875" bestFit="1" customWidth="1"/>
    <col min="1520" max="1520" width="12.7109375" bestFit="1" customWidth="1"/>
    <col min="1521" max="1521" width="13.85546875" bestFit="1" customWidth="1"/>
    <col min="1522" max="1522" width="14.85546875" bestFit="1" customWidth="1"/>
    <col min="1523" max="1523" width="13.85546875" bestFit="1" customWidth="1"/>
    <col min="1524" max="1524" width="14.85546875" bestFit="1" customWidth="1"/>
    <col min="1525" max="1525" width="13.85546875" bestFit="1" customWidth="1"/>
    <col min="1526" max="1526" width="15.85546875" bestFit="1" customWidth="1"/>
    <col min="1527" max="1527" width="14.85546875" bestFit="1" customWidth="1"/>
    <col min="1528" max="1529" width="13.85546875" bestFit="1" customWidth="1"/>
    <col min="1530" max="1530" width="12.7109375" bestFit="1" customWidth="1"/>
    <col min="1531" max="1531" width="14.85546875" bestFit="1" customWidth="1"/>
    <col min="1532" max="1532" width="13.85546875" bestFit="1" customWidth="1"/>
    <col min="1533" max="1533" width="14.85546875" bestFit="1" customWidth="1"/>
    <col min="1534" max="1535" width="13.85546875" bestFit="1" customWidth="1"/>
    <col min="1536" max="1537" width="14.85546875" bestFit="1" customWidth="1"/>
    <col min="1538" max="1538" width="13.85546875" bestFit="1" customWidth="1"/>
    <col min="1539" max="1539" width="12.7109375" bestFit="1" customWidth="1"/>
    <col min="1540" max="1540" width="13.85546875" bestFit="1" customWidth="1"/>
    <col min="1541" max="1541" width="14.85546875" bestFit="1" customWidth="1"/>
    <col min="1542" max="1542" width="13.85546875" bestFit="1" customWidth="1"/>
    <col min="1543" max="1543" width="12.7109375" bestFit="1" customWidth="1"/>
    <col min="1544" max="1546" width="13.85546875" bestFit="1" customWidth="1"/>
    <col min="1547" max="1547" width="14.85546875" bestFit="1" customWidth="1"/>
    <col min="1548" max="1550" width="13.85546875" bestFit="1" customWidth="1"/>
    <col min="1551" max="1553" width="14.85546875" bestFit="1" customWidth="1"/>
    <col min="1554" max="1554" width="13.85546875" bestFit="1" customWidth="1"/>
    <col min="1555" max="1555" width="14.85546875" bestFit="1" customWidth="1"/>
    <col min="1556" max="1556" width="13.85546875" bestFit="1" customWidth="1"/>
    <col min="1557" max="1559" width="12.7109375" bestFit="1" customWidth="1"/>
    <col min="1560" max="1561" width="13.85546875" bestFit="1" customWidth="1"/>
    <col min="1562" max="1562" width="14.85546875" bestFit="1" customWidth="1"/>
    <col min="1563" max="1563" width="15.85546875" bestFit="1" customWidth="1"/>
    <col min="1564" max="1565" width="14.85546875" bestFit="1" customWidth="1"/>
    <col min="1566" max="1566" width="12.7109375" bestFit="1" customWidth="1"/>
    <col min="1567" max="1568" width="13.85546875" bestFit="1" customWidth="1"/>
    <col min="1569" max="1569" width="15.85546875" bestFit="1" customWidth="1"/>
    <col min="1570" max="1570" width="13.85546875" bestFit="1" customWidth="1"/>
    <col min="1571" max="1571" width="15.85546875" bestFit="1" customWidth="1"/>
    <col min="1572" max="1573" width="14.85546875" bestFit="1" customWidth="1"/>
    <col min="1574" max="1574" width="13.85546875" bestFit="1" customWidth="1"/>
    <col min="1575" max="1575" width="15.85546875" bestFit="1" customWidth="1"/>
    <col min="1576" max="1579" width="14.85546875" bestFit="1" customWidth="1"/>
    <col min="1580" max="1580" width="13.85546875" bestFit="1" customWidth="1"/>
    <col min="1581" max="1581" width="14.85546875" bestFit="1" customWidth="1"/>
    <col min="1582" max="1582" width="13.85546875" bestFit="1" customWidth="1"/>
    <col min="1583" max="1583" width="15.85546875" bestFit="1" customWidth="1"/>
    <col min="1584" max="1584" width="14.85546875" bestFit="1" customWidth="1"/>
    <col min="1585" max="1585" width="13.85546875" bestFit="1" customWidth="1"/>
    <col min="1586" max="1586" width="15.85546875" bestFit="1" customWidth="1"/>
    <col min="1587" max="1587" width="13.85546875" bestFit="1" customWidth="1"/>
    <col min="1588" max="1589" width="14.85546875" bestFit="1" customWidth="1"/>
    <col min="1590" max="1590" width="13.85546875" bestFit="1" customWidth="1"/>
    <col min="1591" max="1591" width="14.85546875" bestFit="1" customWidth="1"/>
    <col min="1592" max="1593" width="15.85546875" bestFit="1" customWidth="1"/>
    <col min="1594" max="1594" width="13.85546875" bestFit="1" customWidth="1"/>
    <col min="1595" max="1597" width="14.85546875" bestFit="1" customWidth="1"/>
    <col min="1598" max="1598" width="15.85546875" bestFit="1" customWidth="1"/>
    <col min="1599" max="1599" width="14.85546875" bestFit="1" customWidth="1"/>
    <col min="1600" max="1600" width="13.85546875" bestFit="1" customWidth="1"/>
    <col min="1601" max="1601" width="14.85546875" bestFit="1" customWidth="1"/>
    <col min="1602" max="1602" width="15.85546875" bestFit="1" customWidth="1"/>
    <col min="1603" max="1605" width="13.85546875" bestFit="1" customWidth="1"/>
    <col min="1606" max="1606" width="14.85546875" bestFit="1" customWidth="1"/>
    <col min="1607" max="1608" width="12.7109375" bestFit="1" customWidth="1"/>
    <col min="1609" max="1609" width="15.85546875" bestFit="1" customWidth="1"/>
    <col min="1610" max="1610" width="14.85546875" bestFit="1" customWidth="1"/>
    <col min="1611" max="1611" width="15.85546875" bestFit="1" customWidth="1"/>
    <col min="1612" max="1613" width="13.85546875" bestFit="1" customWidth="1"/>
    <col min="1614" max="1614" width="15.85546875" bestFit="1" customWidth="1"/>
    <col min="1615" max="1615" width="12.7109375" bestFit="1" customWidth="1"/>
    <col min="1616" max="1616" width="13.85546875" bestFit="1" customWidth="1"/>
    <col min="1617" max="1617" width="15.85546875" bestFit="1" customWidth="1"/>
    <col min="1618" max="1623" width="14.85546875" bestFit="1" customWidth="1"/>
    <col min="1624" max="1625" width="13.85546875" bestFit="1" customWidth="1"/>
    <col min="1626" max="1626" width="14.85546875" bestFit="1" customWidth="1"/>
    <col min="1627" max="1627" width="12.7109375" bestFit="1" customWidth="1"/>
    <col min="1628" max="1629" width="14.85546875" bestFit="1" customWidth="1"/>
    <col min="1630" max="1631" width="13.85546875" bestFit="1" customWidth="1"/>
    <col min="1632" max="1633" width="12.7109375" bestFit="1" customWidth="1"/>
    <col min="1634" max="1635" width="13.85546875" bestFit="1" customWidth="1"/>
    <col min="1636" max="1638" width="14.85546875" bestFit="1" customWidth="1"/>
    <col min="1639" max="1640" width="13.85546875" bestFit="1" customWidth="1"/>
    <col min="1641" max="1641" width="14.85546875" bestFit="1" customWidth="1"/>
    <col min="1642" max="1642" width="13.85546875" bestFit="1" customWidth="1"/>
    <col min="1643" max="1643" width="14.85546875" bestFit="1" customWidth="1"/>
    <col min="1644" max="1645" width="13.85546875" bestFit="1" customWidth="1"/>
    <col min="1646" max="1646" width="12.7109375" bestFit="1" customWidth="1"/>
    <col min="1647" max="1647" width="14.85546875" bestFit="1" customWidth="1"/>
    <col min="1648" max="1650" width="13.85546875" bestFit="1" customWidth="1"/>
    <col min="1651" max="1651" width="12.7109375" bestFit="1" customWidth="1"/>
    <col min="1652" max="1652" width="15.85546875" bestFit="1" customWidth="1"/>
    <col min="1653" max="1654" width="13.85546875" bestFit="1" customWidth="1"/>
    <col min="1655" max="1655" width="14.85546875" bestFit="1" customWidth="1"/>
    <col min="1656" max="1656" width="13.85546875" bestFit="1" customWidth="1"/>
    <col min="1657" max="1659" width="14.85546875" bestFit="1" customWidth="1"/>
    <col min="1660" max="1661" width="13.85546875" bestFit="1" customWidth="1"/>
    <col min="1662" max="1662" width="14.85546875" bestFit="1" customWidth="1"/>
    <col min="1663" max="1664" width="13.85546875" bestFit="1" customWidth="1"/>
    <col min="1665" max="1665" width="14.85546875" bestFit="1" customWidth="1"/>
    <col min="1666" max="1666" width="12.7109375" bestFit="1" customWidth="1"/>
    <col min="1667" max="1672" width="14.85546875" bestFit="1" customWidth="1"/>
    <col min="1673" max="1673" width="13.85546875" bestFit="1" customWidth="1"/>
    <col min="1674" max="1676" width="14.85546875" bestFit="1" customWidth="1"/>
    <col min="1677" max="1678" width="13.85546875" bestFit="1" customWidth="1"/>
    <col min="1679" max="1679" width="15.85546875" bestFit="1" customWidth="1"/>
    <col min="1680" max="1680" width="13.85546875" bestFit="1" customWidth="1"/>
    <col min="1681" max="1681" width="15.85546875" bestFit="1" customWidth="1"/>
    <col min="1682" max="1682" width="14.85546875" bestFit="1" customWidth="1"/>
    <col min="1683" max="1683" width="13.85546875" bestFit="1" customWidth="1"/>
    <col min="1684" max="1684" width="12.7109375" bestFit="1" customWidth="1"/>
    <col min="1685" max="1686" width="13.85546875" bestFit="1" customWidth="1"/>
    <col min="1687" max="1687" width="15.85546875" bestFit="1" customWidth="1"/>
    <col min="1688" max="1693" width="14.85546875" bestFit="1" customWidth="1"/>
    <col min="1694" max="1694" width="15.85546875" bestFit="1" customWidth="1"/>
    <col min="1695" max="1695" width="13.85546875" bestFit="1" customWidth="1"/>
    <col min="1696" max="1697" width="14.85546875" bestFit="1" customWidth="1"/>
    <col min="1698" max="1698" width="12.7109375" bestFit="1" customWidth="1"/>
    <col min="1699" max="1702" width="14.85546875" bestFit="1" customWidth="1"/>
    <col min="1703" max="1703" width="12.7109375" bestFit="1" customWidth="1"/>
    <col min="1704" max="1705" width="13.85546875" bestFit="1" customWidth="1"/>
    <col min="1706" max="1706" width="14.85546875" bestFit="1" customWidth="1"/>
    <col min="1707" max="1707" width="13.85546875" bestFit="1" customWidth="1"/>
    <col min="1708" max="1711" width="14.85546875" bestFit="1" customWidth="1"/>
    <col min="1712" max="1712" width="13.85546875" bestFit="1" customWidth="1"/>
    <col min="1713" max="1714" width="14.85546875" bestFit="1" customWidth="1"/>
    <col min="1715" max="1715" width="13.85546875" bestFit="1" customWidth="1"/>
    <col min="1716" max="1716" width="12.7109375" bestFit="1" customWidth="1"/>
    <col min="1717" max="1718" width="14.85546875" bestFit="1" customWidth="1"/>
    <col min="1719" max="1719" width="13.85546875" bestFit="1" customWidth="1"/>
    <col min="1720" max="1721" width="14.85546875" bestFit="1" customWidth="1"/>
    <col min="1722" max="1722" width="13.85546875" bestFit="1" customWidth="1"/>
    <col min="1723" max="1723" width="15.85546875" bestFit="1" customWidth="1"/>
    <col min="1724" max="1729" width="14.85546875" bestFit="1" customWidth="1"/>
    <col min="1730" max="1730" width="13.85546875" bestFit="1" customWidth="1"/>
    <col min="1731" max="1731" width="15.85546875" bestFit="1" customWidth="1"/>
    <col min="1732" max="1734" width="14.85546875" bestFit="1" customWidth="1"/>
    <col min="1735" max="1735" width="12.7109375" bestFit="1" customWidth="1"/>
    <col min="1736" max="1738" width="14.85546875" bestFit="1" customWidth="1"/>
    <col min="1739" max="1739" width="13.85546875" bestFit="1" customWidth="1"/>
    <col min="1740" max="1740" width="14.85546875" bestFit="1" customWidth="1"/>
    <col min="1741" max="1741" width="13.85546875" bestFit="1" customWidth="1"/>
    <col min="1742" max="1742" width="12.7109375" bestFit="1" customWidth="1"/>
    <col min="1743" max="1745" width="14.85546875" bestFit="1" customWidth="1"/>
    <col min="1746" max="1747" width="13.85546875" bestFit="1" customWidth="1"/>
    <col min="1748" max="1748" width="12.7109375" bestFit="1" customWidth="1"/>
    <col min="1749" max="1749" width="14.85546875" bestFit="1" customWidth="1"/>
    <col min="1750" max="1750" width="13.85546875" bestFit="1" customWidth="1"/>
    <col min="1751" max="1753" width="14.85546875" bestFit="1" customWidth="1"/>
    <col min="1754" max="1754" width="12.7109375" bestFit="1" customWidth="1"/>
    <col min="1755" max="1755" width="13.85546875" bestFit="1" customWidth="1"/>
    <col min="1756" max="1757" width="14.85546875" bestFit="1" customWidth="1"/>
    <col min="1758" max="1758" width="13.85546875" bestFit="1" customWidth="1"/>
    <col min="1759" max="1759" width="12.7109375" bestFit="1" customWidth="1"/>
    <col min="1760" max="1760" width="15.85546875" bestFit="1" customWidth="1"/>
    <col min="1761" max="1761" width="14.85546875" bestFit="1" customWidth="1"/>
    <col min="1762" max="1762" width="13.85546875" bestFit="1" customWidth="1"/>
    <col min="1763" max="1763" width="14.85546875" bestFit="1" customWidth="1"/>
    <col min="1764" max="1764" width="13.85546875" bestFit="1" customWidth="1"/>
    <col min="1765" max="1765" width="12.7109375" bestFit="1" customWidth="1"/>
    <col min="1766" max="1767" width="14.85546875" bestFit="1" customWidth="1"/>
    <col min="1768" max="1768" width="12.7109375" bestFit="1" customWidth="1"/>
    <col min="1769" max="1769" width="13.85546875" bestFit="1" customWidth="1"/>
    <col min="1770" max="1770" width="14.85546875" bestFit="1" customWidth="1"/>
    <col min="1771" max="1772" width="13.85546875" bestFit="1" customWidth="1"/>
    <col min="1773" max="1779" width="14.85546875" bestFit="1" customWidth="1"/>
    <col min="1780" max="1780" width="12.7109375" bestFit="1" customWidth="1"/>
    <col min="1781" max="1781" width="13.85546875" bestFit="1" customWidth="1"/>
    <col min="1782" max="1784" width="14.85546875" bestFit="1" customWidth="1"/>
    <col min="1785" max="1786" width="13.85546875" bestFit="1" customWidth="1"/>
    <col min="1787" max="1790" width="14.85546875" bestFit="1" customWidth="1"/>
    <col min="1791" max="1792" width="13.85546875" bestFit="1" customWidth="1"/>
    <col min="1793" max="1793" width="14.85546875" bestFit="1" customWidth="1"/>
    <col min="1794" max="1796" width="13.85546875" bestFit="1" customWidth="1"/>
    <col min="1797" max="1797" width="15.85546875" bestFit="1" customWidth="1"/>
    <col min="1798" max="1798" width="12.7109375" bestFit="1" customWidth="1"/>
    <col min="1799" max="1799" width="14.85546875" bestFit="1" customWidth="1"/>
    <col min="1800" max="1800" width="15.85546875" bestFit="1" customWidth="1"/>
    <col min="1801" max="1801" width="12.7109375" bestFit="1" customWidth="1"/>
    <col min="1802" max="1802" width="13.85546875" bestFit="1" customWidth="1"/>
    <col min="1803" max="1804" width="14.85546875" bestFit="1" customWidth="1"/>
    <col min="1805" max="1805" width="13.85546875" bestFit="1" customWidth="1"/>
    <col min="1806" max="1806" width="14.85546875" bestFit="1" customWidth="1"/>
    <col min="1807" max="1807" width="15.85546875" bestFit="1" customWidth="1"/>
    <col min="1808" max="1808" width="14.85546875" bestFit="1" customWidth="1"/>
    <col min="1809" max="1809" width="12.7109375" bestFit="1" customWidth="1"/>
    <col min="1810" max="1810" width="15.85546875" bestFit="1" customWidth="1"/>
    <col min="1811" max="1813" width="14.85546875" bestFit="1" customWidth="1"/>
    <col min="1814" max="1814" width="13.85546875" bestFit="1" customWidth="1"/>
    <col min="1815" max="1815" width="15.85546875" bestFit="1" customWidth="1"/>
    <col min="1816" max="1816" width="12.7109375" bestFit="1" customWidth="1"/>
    <col min="1817" max="1817" width="14.85546875" bestFit="1" customWidth="1"/>
    <col min="1818" max="1819" width="13.85546875" bestFit="1" customWidth="1"/>
    <col min="1820" max="1820" width="14.85546875" bestFit="1" customWidth="1"/>
    <col min="1821" max="1821" width="15.85546875" bestFit="1" customWidth="1"/>
    <col min="1822" max="1822" width="14.85546875" bestFit="1" customWidth="1"/>
    <col min="1823" max="1823" width="13.85546875" bestFit="1" customWidth="1"/>
    <col min="1824" max="1826" width="14.85546875" bestFit="1" customWidth="1"/>
    <col min="1827" max="1827" width="13.85546875" bestFit="1" customWidth="1"/>
    <col min="1828" max="1829" width="14.85546875" bestFit="1" customWidth="1"/>
    <col min="1830" max="1830" width="13.85546875" bestFit="1" customWidth="1"/>
    <col min="1831" max="1831" width="14.85546875" bestFit="1" customWidth="1"/>
    <col min="1832" max="1832" width="13.85546875" bestFit="1" customWidth="1"/>
    <col min="1833" max="1835" width="14.85546875" bestFit="1" customWidth="1"/>
    <col min="1836" max="1836" width="15.85546875" bestFit="1" customWidth="1"/>
    <col min="1837" max="1837" width="13.85546875" bestFit="1" customWidth="1"/>
    <col min="1838" max="1838" width="14.85546875" bestFit="1" customWidth="1"/>
    <col min="1839" max="1839" width="15.85546875" bestFit="1" customWidth="1"/>
    <col min="1840" max="1840" width="14.85546875" bestFit="1" customWidth="1"/>
    <col min="1841" max="1842" width="13.85546875" bestFit="1" customWidth="1"/>
    <col min="1843" max="1844" width="14.85546875" bestFit="1" customWidth="1"/>
    <col min="1845" max="1846" width="15.85546875" bestFit="1" customWidth="1"/>
    <col min="1847" max="1848" width="14.85546875" bestFit="1" customWidth="1"/>
    <col min="1849" max="1849" width="12.7109375" bestFit="1" customWidth="1"/>
    <col min="1850" max="1851" width="15.85546875" bestFit="1" customWidth="1"/>
    <col min="1852" max="1852" width="12.7109375" bestFit="1" customWidth="1"/>
    <col min="1853" max="1853" width="13.85546875" bestFit="1" customWidth="1"/>
    <col min="1854" max="1854" width="15.85546875" bestFit="1" customWidth="1"/>
    <col min="1855" max="1859" width="14.85546875" bestFit="1" customWidth="1"/>
    <col min="1860" max="1860" width="13.85546875" bestFit="1" customWidth="1"/>
    <col min="1861" max="1861" width="14.85546875" bestFit="1" customWidth="1"/>
    <col min="1862" max="1862" width="13.85546875" bestFit="1" customWidth="1"/>
    <col min="1863" max="1863" width="15.85546875" bestFit="1" customWidth="1"/>
    <col min="1864" max="1864" width="13.85546875" bestFit="1" customWidth="1"/>
    <col min="1865" max="1865" width="14.85546875" bestFit="1" customWidth="1"/>
    <col min="1866" max="1866" width="13.85546875" bestFit="1" customWidth="1"/>
    <col min="1867" max="1867" width="14.85546875" bestFit="1" customWidth="1"/>
    <col min="1868" max="1869" width="15.85546875" bestFit="1" customWidth="1"/>
    <col min="1870" max="1870" width="14.85546875" bestFit="1" customWidth="1"/>
    <col min="1871" max="1872" width="13.85546875" bestFit="1" customWidth="1"/>
    <col min="1873" max="1873" width="15.85546875" bestFit="1" customWidth="1"/>
    <col min="1874" max="1874" width="14.85546875" bestFit="1" customWidth="1"/>
    <col min="1875" max="1875" width="13.85546875" bestFit="1" customWidth="1"/>
    <col min="1876" max="1877" width="14.85546875" bestFit="1" customWidth="1"/>
    <col min="1878" max="1878" width="13.85546875" bestFit="1" customWidth="1"/>
    <col min="1879" max="1881" width="14.85546875" bestFit="1" customWidth="1"/>
    <col min="1882" max="1882" width="11" bestFit="1" customWidth="1"/>
    <col min="1883" max="1883" width="13.85546875" bestFit="1" customWidth="1"/>
    <col min="1884" max="1886" width="14.85546875" bestFit="1" customWidth="1"/>
    <col min="1887" max="1887" width="13.85546875" bestFit="1" customWidth="1"/>
    <col min="1888" max="1888" width="14.85546875" bestFit="1" customWidth="1"/>
    <col min="1889" max="1890" width="13.85546875" bestFit="1" customWidth="1"/>
    <col min="1891" max="1891" width="14.85546875" bestFit="1" customWidth="1"/>
    <col min="1892" max="1892" width="12.7109375" bestFit="1" customWidth="1"/>
    <col min="1893" max="1893" width="13.85546875" bestFit="1" customWidth="1"/>
    <col min="1894" max="1894" width="14.85546875" bestFit="1" customWidth="1"/>
    <col min="1895" max="1895" width="13.85546875" bestFit="1" customWidth="1"/>
    <col min="1896" max="1896" width="14.85546875" bestFit="1" customWidth="1"/>
    <col min="1897" max="1898" width="13.85546875" bestFit="1" customWidth="1"/>
    <col min="1899" max="1899" width="14.85546875" bestFit="1" customWidth="1"/>
    <col min="1900" max="1900" width="13.85546875" bestFit="1" customWidth="1"/>
    <col min="1901" max="1901" width="14.85546875" bestFit="1" customWidth="1"/>
    <col min="1902" max="1902" width="13.85546875" bestFit="1" customWidth="1"/>
    <col min="1903" max="1903" width="12.7109375" bestFit="1" customWidth="1"/>
    <col min="1904" max="1907" width="14.85546875" bestFit="1" customWidth="1"/>
    <col min="1908" max="1910" width="13.85546875" bestFit="1" customWidth="1"/>
    <col min="1911" max="1912" width="14.85546875" bestFit="1" customWidth="1"/>
    <col min="1913" max="1913" width="13.85546875" bestFit="1" customWidth="1"/>
    <col min="1914" max="1914" width="14.85546875" bestFit="1" customWidth="1"/>
    <col min="1915" max="1916" width="13.85546875" bestFit="1" customWidth="1"/>
    <col min="1917" max="1917" width="12.7109375" bestFit="1" customWidth="1"/>
    <col min="1918" max="1920" width="13.85546875" bestFit="1" customWidth="1"/>
    <col min="1921" max="1921" width="14.85546875" bestFit="1" customWidth="1"/>
    <col min="1922" max="1922" width="13.85546875" bestFit="1" customWidth="1"/>
    <col min="1923" max="1923" width="14.85546875" bestFit="1" customWidth="1"/>
    <col min="1924" max="1929" width="13.85546875" bestFit="1" customWidth="1"/>
    <col min="1930" max="1930" width="12.7109375" bestFit="1" customWidth="1"/>
    <col min="1931" max="1931" width="14.85546875" bestFit="1" customWidth="1"/>
    <col min="1932" max="1932" width="13.85546875" bestFit="1" customWidth="1"/>
    <col min="1934" max="1934" width="14.85546875" bestFit="1" customWidth="1"/>
    <col min="1935" max="1936" width="13.85546875" bestFit="1" customWidth="1"/>
    <col min="1937" max="1937" width="12.7109375" bestFit="1" customWidth="1"/>
    <col min="1938" max="1938" width="15.85546875" bestFit="1" customWidth="1"/>
    <col min="1939" max="1939" width="14.85546875" bestFit="1" customWidth="1"/>
    <col min="1940" max="1940" width="13.85546875" bestFit="1" customWidth="1"/>
    <col min="1941" max="1941" width="14.85546875" bestFit="1" customWidth="1"/>
    <col min="1942" max="1942" width="13.85546875" bestFit="1" customWidth="1"/>
    <col min="1943" max="1945" width="14.85546875" bestFit="1" customWidth="1"/>
    <col min="1946" max="1946" width="13.85546875" bestFit="1" customWidth="1"/>
    <col min="1947" max="1948" width="14.85546875" bestFit="1" customWidth="1"/>
    <col min="1949" max="1949" width="12.7109375" bestFit="1" customWidth="1"/>
    <col min="1950" max="1950" width="13.85546875" bestFit="1" customWidth="1"/>
    <col min="1951" max="1951" width="14.85546875" bestFit="1" customWidth="1"/>
    <col min="1952" max="1952" width="13.85546875" bestFit="1" customWidth="1"/>
    <col min="1953" max="1954" width="14.85546875" bestFit="1" customWidth="1"/>
    <col min="1955" max="1955" width="13.85546875" bestFit="1" customWidth="1"/>
    <col min="1956" max="1956" width="15.85546875" bestFit="1" customWidth="1"/>
    <col min="1957" max="1957" width="13.85546875" bestFit="1" customWidth="1"/>
    <col min="1958" max="1959" width="14.85546875" bestFit="1" customWidth="1"/>
    <col min="1960" max="1960" width="12.7109375" bestFit="1" customWidth="1"/>
    <col min="1961" max="1962" width="15.85546875" bestFit="1" customWidth="1"/>
    <col min="1963" max="1963" width="14.85546875" bestFit="1" customWidth="1"/>
    <col min="1964" max="1965" width="13.85546875" bestFit="1" customWidth="1"/>
    <col min="1966" max="1966" width="12.7109375" bestFit="1" customWidth="1"/>
    <col min="1967" max="1968" width="13.85546875" bestFit="1" customWidth="1"/>
    <col min="1969" max="1970" width="12.7109375" bestFit="1" customWidth="1"/>
    <col min="1971" max="1974" width="14.85546875" bestFit="1" customWidth="1"/>
    <col min="1975" max="1975" width="12.7109375" bestFit="1" customWidth="1"/>
    <col min="1976" max="1978" width="14.85546875" bestFit="1" customWidth="1"/>
    <col min="1979" max="1979" width="13.85546875" bestFit="1" customWidth="1"/>
    <col min="1980" max="1981" width="15.85546875" bestFit="1" customWidth="1"/>
    <col min="1982" max="1982" width="13.85546875" bestFit="1" customWidth="1"/>
    <col min="1983" max="1983" width="14.85546875" bestFit="1" customWidth="1"/>
    <col min="1984" max="1984" width="15.85546875" bestFit="1" customWidth="1"/>
    <col min="1985" max="1986" width="14.85546875" bestFit="1" customWidth="1"/>
    <col min="1987" max="1987" width="13.85546875" bestFit="1" customWidth="1"/>
    <col min="1988" max="1988" width="15.85546875" bestFit="1" customWidth="1"/>
    <col min="1989" max="1990" width="13.85546875" bestFit="1" customWidth="1"/>
    <col min="1991" max="1991" width="14.85546875" bestFit="1" customWidth="1"/>
    <col min="1992" max="1992" width="15.85546875" bestFit="1" customWidth="1"/>
    <col min="1993" max="1993" width="14.85546875" bestFit="1" customWidth="1"/>
    <col min="1994" max="1994" width="13.85546875" bestFit="1" customWidth="1"/>
    <col min="1995" max="1995" width="14.85546875" bestFit="1" customWidth="1"/>
    <col min="1996" max="1996" width="13.85546875" bestFit="1" customWidth="1"/>
    <col min="1997" max="1997" width="14.85546875" bestFit="1" customWidth="1"/>
    <col min="1998" max="1998" width="13.85546875" bestFit="1" customWidth="1"/>
    <col min="1999" max="2000" width="14.85546875" bestFit="1" customWidth="1"/>
    <col min="2001" max="2002" width="13.85546875" bestFit="1" customWidth="1"/>
    <col min="2003" max="2003" width="14.85546875" bestFit="1" customWidth="1"/>
    <col min="2004" max="2005" width="13.85546875" bestFit="1" customWidth="1"/>
    <col min="2006" max="2006" width="15.85546875" bestFit="1" customWidth="1"/>
    <col min="2007" max="2009" width="14.85546875" bestFit="1" customWidth="1"/>
    <col min="2010" max="2010" width="15.85546875" bestFit="1" customWidth="1"/>
    <col min="2011" max="2014" width="14.85546875" bestFit="1" customWidth="1"/>
    <col min="2015" max="2016" width="13.85546875" bestFit="1" customWidth="1"/>
    <col min="2017" max="2017" width="12.7109375" bestFit="1" customWidth="1"/>
    <col min="2018" max="2020" width="14.85546875" bestFit="1" customWidth="1"/>
    <col min="2021" max="2025" width="13.85546875" bestFit="1" customWidth="1"/>
    <col min="2026" max="2026" width="15.85546875" bestFit="1" customWidth="1"/>
    <col min="2027" max="2027" width="13.85546875" bestFit="1" customWidth="1"/>
    <col min="2028" max="2029" width="14.85546875" bestFit="1" customWidth="1"/>
    <col min="2030" max="2030" width="13.85546875" bestFit="1" customWidth="1"/>
    <col min="2031" max="2032" width="14.85546875" bestFit="1" customWidth="1"/>
    <col min="2033" max="2036" width="15.85546875" bestFit="1" customWidth="1"/>
    <col min="2037" max="2040" width="14.85546875" bestFit="1" customWidth="1"/>
    <col min="2041" max="2041" width="13.85546875" bestFit="1" customWidth="1"/>
    <col min="2042" max="2042" width="12.7109375" bestFit="1" customWidth="1"/>
    <col min="2043" max="2043" width="14.85546875" bestFit="1" customWidth="1"/>
    <col min="2044" max="2044" width="15.85546875" bestFit="1" customWidth="1"/>
    <col min="2045" max="2045" width="12.7109375" bestFit="1" customWidth="1"/>
    <col min="2046" max="2049" width="14.85546875" bestFit="1" customWidth="1"/>
    <col min="2050" max="2050" width="13.85546875" bestFit="1" customWidth="1"/>
    <col min="2051" max="2057" width="14.85546875" bestFit="1" customWidth="1"/>
    <col min="2058" max="2058" width="12.7109375" bestFit="1" customWidth="1"/>
    <col min="2059" max="2060" width="14.85546875" bestFit="1" customWidth="1"/>
    <col min="2061" max="2061" width="12.7109375" bestFit="1" customWidth="1"/>
    <col min="2062" max="2062" width="15.85546875" bestFit="1" customWidth="1"/>
    <col min="2063" max="2063" width="13.85546875" bestFit="1" customWidth="1"/>
    <col min="2064" max="2064" width="12.7109375" bestFit="1" customWidth="1"/>
    <col min="2065" max="2065" width="14.85546875" bestFit="1" customWidth="1"/>
    <col min="2066" max="2067" width="13.85546875" bestFit="1" customWidth="1"/>
    <col min="2068" max="2068" width="14.85546875" bestFit="1" customWidth="1"/>
    <col min="2069" max="2069" width="13.85546875" bestFit="1" customWidth="1"/>
    <col min="2070" max="2070" width="14.85546875" bestFit="1" customWidth="1"/>
    <col min="2071" max="2071" width="13.85546875" bestFit="1" customWidth="1"/>
    <col min="2072" max="2072" width="14.85546875" bestFit="1" customWidth="1"/>
    <col min="2073" max="2074" width="13.85546875" bestFit="1" customWidth="1"/>
    <col min="2075" max="2077" width="14.85546875" bestFit="1" customWidth="1"/>
    <col min="2078" max="2078" width="13.85546875" bestFit="1" customWidth="1"/>
    <col min="2079" max="2080" width="14.85546875" bestFit="1" customWidth="1"/>
    <col min="2081" max="2081" width="13.85546875" bestFit="1" customWidth="1"/>
    <col min="2082" max="2083" width="14.85546875" bestFit="1" customWidth="1"/>
    <col min="2084" max="2084" width="13.85546875" bestFit="1" customWidth="1"/>
    <col min="2085" max="2086" width="14.85546875" bestFit="1" customWidth="1"/>
    <col min="2087" max="2087" width="12.7109375" bestFit="1" customWidth="1"/>
    <col min="2088" max="2088" width="13.85546875" bestFit="1" customWidth="1"/>
    <col min="2089" max="2089" width="15.85546875" bestFit="1" customWidth="1"/>
    <col min="2090" max="2093" width="14.85546875" bestFit="1" customWidth="1"/>
    <col min="2094" max="2094" width="13.85546875" bestFit="1" customWidth="1"/>
    <col min="2095" max="2097" width="14.85546875" bestFit="1" customWidth="1"/>
    <col min="2098" max="2098" width="15.85546875" bestFit="1" customWidth="1"/>
    <col min="2099" max="2099" width="14.85546875" bestFit="1" customWidth="1"/>
    <col min="2100" max="2101" width="13.85546875" bestFit="1" customWidth="1"/>
    <col min="2102" max="2102" width="14.85546875" bestFit="1" customWidth="1"/>
    <col min="2103" max="2103" width="13.85546875" bestFit="1" customWidth="1"/>
    <col min="2104" max="2108" width="14.85546875" bestFit="1" customWidth="1"/>
    <col min="2109" max="2110" width="13.85546875" bestFit="1" customWidth="1"/>
    <col min="2111" max="2111" width="14.85546875" bestFit="1" customWidth="1"/>
    <col min="2112" max="2112" width="13.85546875" bestFit="1" customWidth="1"/>
    <col min="2113" max="2113" width="15.85546875" bestFit="1" customWidth="1"/>
    <col min="2114" max="2114" width="14.85546875" bestFit="1" customWidth="1"/>
    <col min="2115" max="2115" width="13.85546875" bestFit="1" customWidth="1"/>
    <col min="2116" max="2116" width="14.85546875" bestFit="1" customWidth="1"/>
    <col min="2117" max="2117" width="13.85546875" bestFit="1" customWidth="1"/>
    <col min="2118" max="2118" width="14.85546875" bestFit="1" customWidth="1"/>
    <col min="2119" max="2119" width="12.7109375" bestFit="1" customWidth="1"/>
    <col min="2120" max="2120" width="14.85546875" bestFit="1" customWidth="1"/>
    <col min="2121" max="2121" width="13.85546875" bestFit="1" customWidth="1"/>
    <col min="2122" max="2124" width="14.85546875" bestFit="1" customWidth="1"/>
    <col min="2125" max="2125" width="15.85546875" bestFit="1" customWidth="1"/>
    <col min="2126" max="2130" width="14.85546875" bestFit="1" customWidth="1"/>
    <col min="2131" max="2131" width="15.85546875" bestFit="1" customWidth="1"/>
    <col min="2132" max="2134" width="14.85546875" bestFit="1" customWidth="1"/>
    <col min="2135" max="2136" width="13.85546875" bestFit="1" customWidth="1"/>
    <col min="2137" max="2137" width="14.85546875" bestFit="1" customWidth="1"/>
    <col min="2138" max="2138" width="13.85546875" bestFit="1" customWidth="1"/>
    <col min="2139" max="2139" width="15.85546875" bestFit="1" customWidth="1"/>
    <col min="2140" max="2140" width="12.7109375" bestFit="1" customWidth="1"/>
    <col min="2141" max="2143" width="14.85546875" bestFit="1" customWidth="1"/>
    <col min="2144" max="2145" width="13.85546875" bestFit="1" customWidth="1"/>
    <col min="2146" max="2146" width="14.85546875" bestFit="1" customWidth="1"/>
    <col min="2147" max="2147" width="12.7109375" bestFit="1" customWidth="1"/>
    <col min="2148" max="2149" width="13.85546875" bestFit="1" customWidth="1"/>
    <col min="2150" max="2151" width="14.85546875" bestFit="1" customWidth="1"/>
    <col min="2152" max="2152" width="13.85546875" bestFit="1" customWidth="1"/>
    <col min="2153" max="2153" width="14.85546875" bestFit="1" customWidth="1"/>
    <col min="2154" max="2154" width="13.85546875" bestFit="1" customWidth="1"/>
    <col min="2155" max="2156" width="14.85546875" bestFit="1" customWidth="1"/>
    <col min="2157" max="2157" width="15.85546875" bestFit="1" customWidth="1"/>
    <col min="2158" max="2159" width="14.85546875" bestFit="1" customWidth="1"/>
    <col min="2160" max="2160" width="13.85546875" bestFit="1" customWidth="1"/>
    <col min="2161" max="2161" width="14.85546875" bestFit="1" customWidth="1"/>
    <col min="2162" max="2164" width="13.85546875" bestFit="1" customWidth="1"/>
    <col min="2165" max="2165" width="14.85546875" bestFit="1" customWidth="1"/>
    <col min="2166" max="2166" width="13.85546875" bestFit="1" customWidth="1"/>
    <col min="2167" max="2167" width="15.85546875" bestFit="1" customWidth="1"/>
    <col min="2168" max="2168" width="13.85546875" bestFit="1" customWidth="1"/>
    <col min="2169" max="2172" width="14.85546875" bestFit="1" customWidth="1"/>
    <col min="2173" max="2173" width="15.85546875" bestFit="1" customWidth="1"/>
    <col min="2174" max="2174" width="13.85546875" bestFit="1" customWidth="1"/>
    <col min="2175" max="2175" width="15.85546875" bestFit="1" customWidth="1"/>
    <col min="2176" max="2178" width="14.85546875" bestFit="1" customWidth="1"/>
    <col min="2179" max="2179" width="13.85546875" bestFit="1" customWidth="1"/>
    <col min="2180" max="2180" width="14.85546875" bestFit="1" customWidth="1"/>
    <col min="2181" max="2181" width="13.85546875" bestFit="1" customWidth="1"/>
    <col min="2182" max="2182" width="12.7109375" bestFit="1" customWidth="1"/>
    <col min="2183" max="2184" width="14.85546875" bestFit="1" customWidth="1"/>
    <col min="2185" max="2185" width="15.85546875" bestFit="1" customWidth="1"/>
    <col min="2186" max="2186" width="13.85546875" bestFit="1" customWidth="1"/>
    <col min="2187" max="2187" width="14.85546875" bestFit="1" customWidth="1"/>
    <col min="2188" max="2188" width="13.85546875" bestFit="1" customWidth="1"/>
    <col min="2189" max="2189" width="14.85546875" bestFit="1" customWidth="1"/>
    <col min="2190" max="2190" width="13.85546875" bestFit="1" customWidth="1"/>
    <col min="2191" max="2191" width="14.85546875" bestFit="1" customWidth="1"/>
    <col min="2192" max="2192" width="12.7109375" bestFit="1" customWidth="1"/>
    <col min="2193" max="2193" width="14.85546875" bestFit="1" customWidth="1"/>
    <col min="2194" max="2194" width="15.85546875" bestFit="1" customWidth="1"/>
    <col min="2195" max="2202" width="14.85546875" bestFit="1" customWidth="1"/>
    <col min="2203" max="2203" width="13.85546875" bestFit="1" customWidth="1"/>
    <col min="2204" max="2204" width="14.85546875" bestFit="1" customWidth="1"/>
    <col min="2205" max="2205" width="15.85546875" bestFit="1" customWidth="1"/>
    <col min="2206" max="2207" width="13.85546875" bestFit="1" customWidth="1"/>
    <col min="2208" max="2209" width="14.85546875" bestFit="1" customWidth="1"/>
    <col min="2210" max="2210" width="13.85546875" bestFit="1" customWidth="1"/>
    <col min="2211" max="2212" width="14.85546875" bestFit="1" customWidth="1"/>
    <col min="2213" max="2213" width="15.85546875" bestFit="1" customWidth="1"/>
    <col min="2214" max="2215" width="13.85546875" bestFit="1" customWidth="1"/>
    <col min="2216" max="2216" width="14.85546875" bestFit="1" customWidth="1"/>
    <col min="2217" max="2217" width="13.85546875" bestFit="1" customWidth="1"/>
    <col min="2218" max="2218" width="12.7109375" bestFit="1" customWidth="1"/>
    <col min="2219" max="2220" width="13.85546875" bestFit="1" customWidth="1"/>
    <col min="2221" max="2224" width="14.85546875" bestFit="1" customWidth="1"/>
    <col min="2225" max="2225" width="15.85546875" bestFit="1" customWidth="1"/>
    <col min="2226" max="2226" width="13.85546875" bestFit="1" customWidth="1"/>
    <col min="2227" max="2229" width="14.85546875" bestFit="1" customWidth="1"/>
    <col min="2230" max="2230" width="12.7109375" bestFit="1" customWidth="1"/>
    <col min="2231" max="2231" width="14.85546875" bestFit="1" customWidth="1"/>
    <col min="2232" max="2232" width="13.85546875" bestFit="1" customWidth="1"/>
    <col min="2233" max="2233" width="14.85546875" bestFit="1" customWidth="1"/>
    <col min="2234" max="2234" width="15.85546875" bestFit="1" customWidth="1"/>
    <col min="2235" max="2237" width="14.85546875" bestFit="1" customWidth="1"/>
    <col min="2238" max="2239" width="13.85546875" bestFit="1" customWidth="1"/>
    <col min="2240" max="2240" width="12.7109375" bestFit="1" customWidth="1"/>
    <col min="2241" max="2242" width="14.85546875" bestFit="1" customWidth="1"/>
    <col min="2243" max="2243" width="15.85546875" bestFit="1" customWidth="1"/>
    <col min="2244" max="2244" width="12.7109375" bestFit="1" customWidth="1"/>
    <col min="2245" max="2246" width="14.85546875" bestFit="1" customWidth="1"/>
    <col min="2247" max="2247" width="13.85546875" bestFit="1" customWidth="1"/>
    <col min="2248" max="2248" width="14.85546875" bestFit="1" customWidth="1"/>
    <col min="2249" max="2250" width="13.85546875" bestFit="1" customWidth="1"/>
    <col min="2251" max="2253" width="14.85546875" bestFit="1" customWidth="1"/>
    <col min="2254" max="2256" width="13.85546875" bestFit="1" customWidth="1"/>
    <col min="2257" max="2257" width="12.7109375" bestFit="1" customWidth="1"/>
    <col min="2258" max="2258" width="13.85546875" bestFit="1" customWidth="1"/>
    <col min="2259" max="2261" width="14.85546875" bestFit="1" customWidth="1"/>
    <col min="2262" max="2262" width="13.85546875" bestFit="1" customWidth="1"/>
    <col min="2263" max="2263" width="14.85546875" bestFit="1" customWidth="1"/>
    <col min="2264" max="2265" width="15.85546875" bestFit="1" customWidth="1"/>
    <col min="2266" max="2266" width="14.85546875" bestFit="1" customWidth="1"/>
    <col min="2267" max="2268" width="13.85546875" bestFit="1" customWidth="1"/>
    <col min="2269" max="2270" width="14.85546875" bestFit="1" customWidth="1"/>
    <col min="2271" max="2271" width="15.85546875" bestFit="1" customWidth="1"/>
    <col min="2272" max="2272" width="14.85546875" bestFit="1" customWidth="1"/>
    <col min="2273" max="2273" width="13.85546875" bestFit="1" customWidth="1"/>
    <col min="2274" max="2274" width="12.7109375" bestFit="1" customWidth="1"/>
    <col min="2275" max="2276" width="13.85546875" bestFit="1" customWidth="1"/>
    <col min="2277" max="2277" width="14.85546875" bestFit="1" customWidth="1"/>
    <col min="2278" max="2278" width="13.85546875" bestFit="1" customWidth="1"/>
    <col min="2279" max="2281" width="14.85546875" bestFit="1" customWidth="1"/>
    <col min="2282" max="2282" width="13.85546875" bestFit="1" customWidth="1"/>
    <col min="2283" max="2285" width="14.85546875" bestFit="1" customWidth="1"/>
    <col min="2286" max="2286" width="13.85546875" bestFit="1" customWidth="1"/>
    <col min="2287" max="2287" width="14.85546875" bestFit="1" customWidth="1"/>
    <col min="2288" max="2288" width="13.85546875" bestFit="1" customWidth="1"/>
    <col min="2289" max="2290" width="14.85546875" bestFit="1" customWidth="1"/>
    <col min="2291" max="2291" width="13.85546875" bestFit="1" customWidth="1"/>
    <col min="2292" max="2292" width="14.85546875" bestFit="1" customWidth="1"/>
    <col min="2293" max="2293" width="12.7109375" bestFit="1" customWidth="1"/>
    <col min="2294" max="2294" width="13.85546875" bestFit="1" customWidth="1"/>
    <col min="2295" max="2295" width="12.7109375" bestFit="1" customWidth="1"/>
    <col min="2296" max="2297" width="14.85546875" bestFit="1" customWidth="1"/>
    <col min="2298" max="2298" width="15.85546875" bestFit="1" customWidth="1"/>
    <col min="2299" max="2299" width="12.7109375" bestFit="1" customWidth="1"/>
    <col min="2300" max="2300" width="13.85546875" bestFit="1" customWidth="1"/>
    <col min="2301" max="2302" width="14.85546875" bestFit="1" customWidth="1"/>
    <col min="2303" max="2303" width="15.85546875" bestFit="1" customWidth="1"/>
    <col min="2304" max="2304" width="14.85546875" bestFit="1" customWidth="1"/>
    <col min="2305" max="2307" width="13.85546875" bestFit="1" customWidth="1"/>
    <col min="2308" max="2308" width="14.85546875" bestFit="1" customWidth="1"/>
    <col min="2309" max="2309" width="13.85546875" bestFit="1" customWidth="1"/>
    <col min="2310" max="2310" width="14.85546875" bestFit="1" customWidth="1"/>
    <col min="2311" max="2311" width="15.85546875" bestFit="1" customWidth="1"/>
    <col min="2312" max="2315" width="13.85546875" bestFit="1" customWidth="1"/>
    <col min="2316" max="2317" width="14.85546875" bestFit="1" customWidth="1"/>
    <col min="2318" max="2319" width="13.85546875" bestFit="1" customWidth="1"/>
    <col min="2320" max="2320" width="14.85546875" bestFit="1" customWidth="1"/>
    <col min="2321" max="2321" width="13.85546875" bestFit="1" customWidth="1"/>
    <col min="2322" max="2322" width="14.85546875" bestFit="1" customWidth="1"/>
    <col min="2323" max="2324" width="13.85546875" bestFit="1" customWidth="1"/>
    <col min="2325" max="2325" width="15.85546875" bestFit="1" customWidth="1"/>
    <col min="2326" max="2328" width="14.85546875" bestFit="1" customWidth="1"/>
    <col min="2329" max="2329" width="13.85546875" bestFit="1" customWidth="1"/>
    <col min="2330" max="2331" width="14.85546875" bestFit="1" customWidth="1"/>
    <col min="2332" max="2332" width="13.85546875" bestFit="1" customWidth="1"/>
    <col min="2333" max="2333" width="14.85546875" bestFit="1" customWidth="1"/>
    <col min="2334" max="2338" width="13.85546875" bestFit="1" customWidth="1"/>
    <col min="2339" max="2339" width="14.85546875" bestFit="1" customWidth="1"/>
    <col min="2340" max="2341" width="13.85546875" bestFit="1" customWidth="1"/>
    <col min="2342" max="2343" width="15.85546875" bestFit="1" customWidth="1"/>
    <col min="2344" max="2346" width="13.85546875" bestFit="1" customWidth="1"/>
    <col min="2347" max="2349" width="14.85546875" bestFit="1" customWidth="1"/>
    <col min="2350" max="2351" width="13.85546875" bestFit="1" customWidth="1"/>
    <col min="2352" max="2352" width="14.85546875" bestFit="1" customWidth="1"/>
    <col min="2353" max="2353" width="15.85546875" bestFit="1" customWidth="1"/>
    <col min="2354" max="2354" width="13.85546875" bestFit="1" customWidth="1"/>
    <col min="2355" max="2355" width="14.85546875" bestFit="1" customWidth="1"/>
    <col min="2356" max="2356" width="13.85546875" bestFit="1" customWidth="1"/>
    <col min="2357" max="2358" width="14.85546875" bestFit="1" customWidth="1"/>
    <col min="2359" max="2361" width="13.85546875" bestFit="1" customWidth="1"/>
    <col min="2362" max="2363" width="14.85546875" bestFit="1" customWidth="1"/>
    <col min="2364" max="2365" width="13.85546875" bestFit="1" customWidth="1"/>
    <col min="2366" max="2366" width="15.85546875" bestFit="1" customWidth="1"/>
    <col min="2367" max="2368" width="14.85546875" bestFit="1" customWidth="1"/>
    <col min="2369" max="2369" width="12.7109375" bestFit="1" customWidth="1"/>
    <col min="2370" max="2371" width="13.85546875" bestFit="1" customWidth="1"/>
    <col min="2372" max="2372" width="15.85546875" bestFit="1" customWidth="1"/>
    <col min="2373" max="2374" width="14.85546875" bestFit="1" customWidth="1"/>
    <col min="2375" max="2375" width="15.85546875" bestFit="1" customWidth="1"/>
    <col min="2376" max="2376" width="12.7109375" bestFit="1" customWidth="1"/>
    <col min="2377" max="2379" width="14.85546875" bestFit="1" customWidth="1"/>
    <col min="2380" max="2380" width="13.85546875" bestFit="1" customWidth="1"/>
    <col min="2381" max="2384" width="14.85546875" bestFit="1" customWidth="1"/>
    <col min="2385" max="2385" width="13.85546875" bestFit="1" customWidth="1"/>
    <col min="2386" max="2386" width="15.85546875" bestFit="1" customWidth="1"/>
    <col min="2387" max="2387" width="14.85546875" bestFit="1" customWidth="1"/>
    <col min="2388" max="2388" width="15.85546875" bestFit="1" customWidth="1"/>
    <col min="2389" max="2389" width="14.85546875" bestFit="1" customWidth="1"/>
    <col min="2390" max="2390" width="13.85546875" bestFit="1" customWidth="1"/>
    <col min="2391" max="2392" width="14.85546875" bestFit="1" customWidth="1"/>
    <col min="2393" max="2396" width="13.85546875" bestFit="1" customWidth="1"/>
    <col min="2397" max="2397" width="14.85546875" bestFit="1" customWidth="1"/>
    <col min="2398" max="2398" width="12.7109375" bestFit="1" customWidth="1"/>
    <col min="2399" max="2399" width="14.85546875" bestFit="1" customWidth="1"/>
    <col min="2400" max="2400" width="13.85546875" bestFit="1" customWidth="1"/>
    <col min="2401" max="2401" width="14.85546875" bestFit="1" customWidth="1"/>
    <col min="2402" max="2404" width="13.85546875" bestFit="1" customWidth="1"/>
    <col min="2405" max="2405" width="15.85546875" bestFit="1" customWidth="1"/>
    <col min="2406" max="2406" width="14.85546875" bestFit="1" customWidth="1"/>
    <col min="2407" max="2407" width="15.85546875" bestFit="1" customWidth="1"/>
    <col min="2408" max="2410" width="13.85546875" bestFit="1" customWidth="1"/>
    <col min="2411" max="2412" width="14.85546875" bestFit="1" customWidth="1"/>
    <col min="2413" max="2413" width="15.85546875" bestFit="1" customWidth="1"/>
    <col min="2414" max="2414" width="12.7109375" bestFit="1" customWidth="1"/>
    <col min="2415" max="2415" width="13.85546875" bestFit="1" customWidth="1"/>
    <col min="2416" max="2418" width="14.85546875" bestFit="1" customWidth="1"/>
    <col min="2419" max="2419" width="13.85546875" bestFit="1" customWidth="1"/>
    <col min="2420" max="2420" width="12.7109375" bestFit="1" customWidth="1"/>
    <col min="2421" max="2423" width="13.85546875" bestFit="1" customWidth="1"/>
    <col min="2424" max="2424" width="12.7109375" bestFit="1" customWidth="1"/>
    <col min="2425" max="2425" width="14.85546875" bestFit="1" customWidth="1"/>
    <col min="2426" max="2426" width="15.85546875" bestFit="1" customWidth="1"/>
    <col min="2427" max="2427" width="13.85546875" bestFit="1" customWidth="1"/>
    <col min="2428" max="2428" width="14.85546875" bestFit="1" customWidth="1"/>
    <col min="2429" max="2432" width="13.85546875" bestFit="1" customWidth="1"/>
    <col min="2433" max="2433" width="12.7109375" bestFit="1" customWidth="1"/>
    <col min="2434" max="2434" width="15.85546875" bestFit="1" customWidth="1"/>
    <col min="2435" max="2436" width="13.85546875" bestFit="1" customWidth="1"/>
    <col min="2437" max="2437" width="12.7109375" bestFit="1" customWidth="1"/>
    <col min="2438" max="2439" width="14.85546875" bestFit="1" customWidth="1"/>
    <col min="2440" max="2440" width="13.85546875" bestFit="1" customWidth="1"/>
    <col min="2441" max="2441" width="14.85546875" bestFit="1" customWidth="1"/>
    <col min="2442" max="2443" width="15.85546875" bestFit="1" customWidth="1"/>
    <col min="2444" max="2445" width="14.85546875" bestFit="1" customWidth="1"/>
    <col min="2446" max="2446" width="13.85546875" bestFit="1" customWidth="1"/>
    <col min="2447" max="2447" width="14.85546875" bestFit="1" customWidth="1"/>
    <col min="2448" max="2452" width="13.85546875" bestFit="1" customWidth="1"/>
    <col min="2453" max="2453" width="15.85546875" bestFit="1" customWidth="1"/>
    <col min="2454" max="2454" width="14.85546875" bestFit="1" customWidth="1"/>
    <col min="2455" max="2455" width="13.85546875" bestFit="1" customWidth="1"/>
    <col min="2456" max="2456" width="15.85546875" bestFit="1" customWidth="1"/>
    <col min="2457" max="2458" width="12.7109375" bestFit="1" customWidth="1"/>
    <col min="2459" max="2460" width="13.85546875" bestFit="1" customWidth="1"/>
    <col min="2461" max="2462" width="14.85546875" bestFit="1" customWidth="1"/>
    <col min="2463" max="2464" width="13.85546875" bestFit="1" customWidth="1"/>
    <col min="2465" max="2467" width="14.85546875" bestFit="1" customWidth="1"/>
    <col min="2468" max="2468" width="12.7109375" bestFit="1" customWidth="1"/>
    <col min="2469" max="2469" width="13.85546875" bestFit="1" customWidth="1"/>
    <col min="2470" max="2473" width="14.85546875" bestFit="1" customWidth="1"/>
    <col min="2474" max="2474" width="13.85546875" bestFit="1" customWidth="1"/>
    <col min="2475" max="2475" width="14.85546875" bestFit="1" customWidth="1"/>
    <col min="2476" max="2476" width="15.85546875" bestFit="1" customWidth="1"/>
    <col min="2477" max="2477" width="13.85546875" bestFit="1" customWidth="1"/>
    <col min="2478" max="2480" width="14.85546875" bestFit="1" customWidth="1"/>
    <col min="2481" max="2481" width="15.85546875" bestFit="1" customWidth="1"/>
    <col min="2482" max="2483" width="13.85546875" bestFit="1" customWidth="1"/>
    <col min="2484" max="2484" width="14.85546875" bestFit="1" customWidth="1"/>
    <col min="2485" max="2485" width="13.85546875" bestFit="1" customWidth="1"/>
    <col min="2486" max="2486" width="14.85546875" bestFit="1" customWidth="1"/>
    <col min="2487" max="2488" width="13.85546875" bestFit="1" customWidth="1"/>
    <col min="2489" max="2490" width="14.85546875" bestFit="1" customWidth="1"/>
    <col min="2491" max="2492" width="13.85546875" bestFit="1" customWidth="1"/>
    <col min="2493" max="2494" width="14.85546875" bestFit="1" customWidth="1"/>
    <col min="2495" max="2496" width="12.7109375" bestFit="1" customWidth="1"/>
    <col min="2497" max="2498" width="13.85546875" bestFit="1" customWidth="1"/>
    <col min="2499" max="2499" width="14.85546875" bestFit="1" customWidth="1"/>
    <col min="2500" max="2500" width="13.85546875" bestFit="1" customWidth="1"/>
    <col min="2501" max="2501" width="12.7109375" bestFit="1" customWidth="1"/>
    <col min="2502" max="2502" width="13.85546875" bestFit="1" customWidth="1"/>
    <col min="2503" max="2503" width="15.85546875" bestFit="1" customWidth="1"/>
    <col min="2504" max="2505" width="13.85546875" bestFit="1" customWidth="1"/>
    <col min="2506" max="2506" width="14.85546875" bestFit="1" customWidth="1"/>
    <col min="2507" max="2507" width="13.85546875" bestFit="1" customWidth="1"/>
    <col min="2508" max="2511" width="14.85546875" bestFit="1" customWidth="1"/>
    <col min="2512" max="2512" width="15.85546875" bestFit="1" customWidth="1"/>
    <col min="2513" max="2515" width="13.85546875" bestFit="1" customWidth="1"/>
    <col min="2516" max="2516" width="14.85546875" bestFit="1" customWidth="1"/>
    <col min="2517" max="2517" width="12.7109375" bestFit="1" customWidth="1"/>
    <col min="2518" max="2518" width="14.85546875" bestFit="1" customWidth="1"/>
    <col min="2519" max="2519" width="13.85546875" bestFit="1" customWidth="1"/>
    <col min="2520" max="2520" width="15.85546875" bestFit="1" customWidth="1"/>
    <col min="2521" max="2521" width="14.85546875" bestFit="1" customWidth="1"/>
    <col min="2522" max="2523" width="13.85546875" bestFit="1" customWidth="1"/>
    <col min="2524" max="2525" width="14.85546875" bestFit="1" customWidth="1"/>
    <col min="2526" max="2526" width="13.85546875" bestFit="1" customWidth="1"/>
    <col min="2527" max="2527" width="14.85546875" bestFit="1" customWidth="1"/>
    <col min="2528" max="2530" width="13.85546875" bestFit="1" customWidth="1"/>
    <col min="2531" max="2531" width="14.85546875" bestFit="1" customWidth="1"/>
    <col min="2532" max="2532" width="13.85546875" bestFit="1" customWidth="1"/>
    <col min="2533" max="2535" width="14.85546875" bestFit="1" customWidth="1"/>
    <col min="2536" max="2537" width="15.85546875" bestFit="1" customWidth="1"/>
    <col min="2538" max="2538" width="14.85546875" bestFit="1" customWidth="1"/>
    <col min="2539" max="2539" width="13.85546875" bestFit="1" customWidth="1"/>
    <col min="2540" max="2540" width="14.85546875" bestFit="1" customWidth="1"/>
    <col min="2541" max="2541" width="13.85546875" bestFit="1" customWidth="1"/>
    <col min="2542" max="2542" width="14.85546875" bestFit="1" customWidth="1"/>
    <col min="2543" max="2543" width="15.85546875" bestFit="1" customWidth="1"/>
    <col min="2544" max="2544" width="14.85546875" bestFit="1" customWidth="1"/>
    <col min="2545" max="2545" width="15.85546875" bestFit="1" customWidth="1"/>
    <col min="2546" max="2548" width="14.85546875" bestFit="1" customWidth="1"/>
    <col min="2549" max="2549" width="12.7109375" bestFit="1" customWidth="1"/>
    <col min="2550" max="2550" width="14.85546875" bestFit="1" customWidth="1"/>
    <col min="2551" max="2551" width="15.85546875" bestFit="1" customWidth="1"/>
    <col min="2552" max="2552" width="13.85546875" bestFit="1" customWidth="1"/>
    <col min="2553" max="2553" width="14.85546875" bestFit="1" customWidth="1"/>
    <col min="2554" max="2559" width="13.85546875" bestFit="1" customWidth="1"/>
    <col min="2560" max="2560" width="14.85546875" bestFit="1" customWidth="1"/>
    <col min="2561" max="2561" width="12.7109375" bestFit="1" customWidth="1"/>
    <col min="2562" max="2562" width="14.85546875" bestFit="1" customWidth="1"/>
    <col min="2563" max="2563" width="13.85546875" bestFit="1" customWidth="1"/>
    <col min="2564" max="2564" width="14.85546875" bestFit="1" customWidth="1"/>
    <col min="2565" max="2565" width="15.85546875" bestFit="1" customWidth="1"/>
    <col min="2566" max="2567" width="14.85546875" bestFit="1" customWidth="1"/>
    <col min="2568" max="2569" width="13.85546875" bestFit="1" customWidth="1"/>
    <col min="2570" max="2570" width="12.7109375" bestFit="1" customWidth="1"/>
    <col min="2571" max="2572" width="13.85546875" bestFit="1" customWidth="1"/>
    <col min="2573" max="2573" width="14.85546875" bestFit="1" customWidth="1"/>
    <col min="2574" max="2575" width="13.85546875" bestFit="1" customWidth="1"/>
    <col min="2576" max="2576" width="14.85546875" bestFit="1" customWidth="1"/>
    <col min="2577" max="2577" width="13.85546875" bestFit="1" customWidth="1"/>
    <col min="2578" max="2581" width="14.85546875" bestFit="1" customWidth="1"/>
    <col min="2582" max="2582" width="13.85546875" bestFit="1" customWidth="1"/>
    <col min="2583" max="2584" width="14.85546875" bestFit="1" customWidth="1"/>
    <col min="2585" max="2585" width="13.85546875" bestFit="1" customWidth="1"/>
    <col min="2586" max="2587" width="14.85546875" bestFit="1" customWidth="1"/>
    <col min="2588" max="2588" width="15.85546875" bestFit="1" customWidth="1"/>
    <col min="2589" max="2592" width="14.85546875" bestFit="1" customWidth="1"/>
    <col min="2593" max="2593" width="13.85546875" bestFit="1" customWidth="1"/>
    <col min="2594" max="2594" width="12.7109375" bestFit="1" customWidth="1"/>
    <col min="2595" max="2598" width="13.85546875" bestFit="1" customWidth="1"/>
    <col min="2599" max="2599" width="14.85546875" bestFit="1" customWidth="1"/>
    <col min="2600" max="2603" width="13.85546875" bestFit="1" customWidth="1"/>
    <col min="2604" max="2604" width="14.85546875" bestFit="1" customWidth="1"/>
    <col min="2605" max="2608" width="13.85546875" bestFit="1" customWidth="1"/>
    <col min="2609" max="2609" width="12.7109375" bestFit="1" customWidth="1"/>
    <col min="2610" max="2611" width="13.85546875" bestFit="1" customWidth="1"/>
    <col min="2612" max="2612" width="14.85546875" bestFit="1" customWidth="1"/>
    <col min="2613" max="2613" width="15.85546875" bestFit="1" customWidth="1"/>
    <col min="2614" max="2614" width="13.85546875" bestFit="1" customWidth="1"/>
    <col min="2615" max="2615" width="14.85546875" bestFit="1" customWidth="1"/>
    <col min="2616" max="2616" width="15.85546875" bestFit="1" customWidth="1"/>
    <col min="2617" max="2617" width="13.85546875" bestFit="1" customWidth="1"/>
    <col min="2618" max="2618" width="14.85546875" bestFit="1" customWidth="1"/>
    <col min="2619" max="2622" width="13.85546875" bestFit="1" customWidth="1"/>
    <col min="2623" max="2623" width="14.85546875" bestFit="1" customWidth="1"/>
    <col min="2624" max="2624" width="15.85546875" bestFit="1" customWidth="1"/>
    <col min="2625" max="2625" width="13.85546875" bestFit="1" customWidth="1"/>
    <col min="2626" max="2626" width="14.85546875" bestFit="1" customWidth="1"/>
    <col min="2627" max="2627" width="13.85546875" bestFit="1" customWidth="1"/>
    <col min="2628" max="2629" width="14.85546875" bestFit="1" customWidth="1"/>
    <col min="2630" max="2630" width="12.7109375" bestFit="1" customWidth="1"/>
    <col min="2631" max="2632" width="14.85546875" bestFit="1" customWidth="1"/>
    <col min="2633" max="2633" width="15.85546875" bestFit="1" customWidth="1"/>
    <col min="2634" max="2634" width="13.85546875" bestFit="1" customWidth="1"/>
    <col min="2635" max="2635" width="12.7109375" bestFit="1" customWidth="1"/>
    <col min="2636" max="2636" width="15.85546875" bestFit="1" customWidth="1"/>
    <col min="2637" max="2637" width="13.85546875" bestFit="1" customWidth="1"/>
    <col min="2638" max="2638" width="14.85546875" bestFit="1" customWidth="1"/>
    <col min="2639" max="2639" width="15.85546875" bestFit="1" customWidth="1"/>
    <col min="2640" max="2640" width="14.85546875" bestFit="1" customWidth="1"/>
    <col min="2641" max="2641" width="15.85546875" bestFit="1" customWidth="1"/>
    <col min="2642" max="2642" width="13.85546875" bestFit="1" customWidth="1"/>
    <col min="2643" max="2643" width="15.85546875" bestFit="1" customWidth="1"/>
    <col min="2644" max="2646" width="14.85546875" bestFit="1" customWidth="1"/>
    <col min="2647" max="2647" width="13.85546875" bestFit="1" customWidth="1"/>
    <col min="2648" max="2649" width="15.85546875" bestFit="1" customWidth="1"/>
    <col min="2650" max="2651" width="13.85546875" bestFit="1" customWidth="1"/>
    <col min="2652" max="2652" width="14.85546875" bestFit="1" customWidth="1"/>
    <col min="2653" max="2653" width="13.85546875" bestFit="1" customWidth="1"/>
    <col min="2654" max="2654" width="12.7109375" bestFit="1" customWidth="1"/>
    <col min="2655" max="2655" width="13.85546875" bestFit="1" customWidth="1"/>
    <col min="2656" max="2659" width="14.85546875" bestFit="1" customWidth="1"/>
    <col min="2660" max="2660" width="15.85546875" bestFit="1" customWidth="1"/>
    <col min="2661" max="2661" width="14.85546875" bestFit="1" customWidth="1"/>
    <col min="2662" max="2662" width="13.85546875" bestFit="1" customWidth="1"/>
    <col min="2663" max="2664" width="14.85546875" bestFit="1" customWidth="1"/>
    <col min="2665" max="2665" width="13.85546875" bestFit="1" customWidth="1"/>
    <col min="2666" max="2666" width="15.85546875" bestFit="1" customWidth="1"/>
    <col min="2667" max="2671" width="14.85546875" bestFit="1" customWidth="1"/>
    <col min="2672" max="2672" width="12.7109375" bestFit="1" customWidth="1"/>
    <col min="2673" max="2677" width="14.85546875" bestFit="1" customWidth="1"/>
    <col min="2678" max="2678" width="12.7109375" bestFit="1" customWidth="1"/>
    <col min="2679" max="2680" width="13.85546875" bestFit="1" customWidth="1"/>
    <col min="2681" max="2681" width="14.85546875" bestFit="1" customWidth="1"/>
    <col min="2682" max="2682" width="13.85546875" bestFit="1" customWidth="1"/>
    <col min="2683" max="2683" width="12.7109375" bestFit="1" customWidth="1"/>
    <col min="2684" max="2687" width="14.85546875" bestFit="1" customWidth="1"/>
    <col min="2688" max="2688" width="13.85546875" bestFit="1" customWidth="1"/>
    <col min="2689" max="2689" width="15.85546875" bestFit="1" customWidth="1"/>
    <col min="2690" max="2691" width="14.85546875" bestFit="1" customWidth="1"/>
    <col min="2692" max="2692" width="15.85546875" bestFit="1" customWidth="1"/>
    <col min="2693" max="2694" width="14.85546875" bestFit="1" customWidth="1"/>
    <col min="2695" max="2695" width="15.85546875" bestFit="1" customWidth="1"/>
    <col min="2696" max="2696" width="13.85546875" bestFit="1" customWidth="1"/>
    <col min="2697" max="2697" width="14.85546875" bestFit="1" customWidth="1"/>
    <col min="2698" max="2699" width="13.85546875" bestFit="1" customWidth="1"/>
    <col min="2700" max="2700" width="14.85546875" bestFit="1" customWidth="1"/>
    <col min="2701" max="2701" width="15.85546875" bestFit="1" customWidth="1"/>
    <col min="2702" max="2702" width="13.85546875" bestFit="1" customWidth="1"/>
    <col min="2703" max="2703" width="14.85546875" bestFit="1" customWidth="1"/>
    <col min="2704" max="2705" width="12.7109375" bestFit="1" customWidth="1"/>
    <col min="2706" max="2707" width="13.85546875" bestFit="1" customWidth="1"/>
    <col min="2708" max="2708" width="14.85546875" bestFit="1" customWidth="1"/>
    <col min="2709" max="2710" width="13.85546875" bestFit="1" customWidth="1"/>
    <col min="2711" max="2713" width="14.85546875" bestFit="1" customWidth="1"/>
    <col min="2714" max="2714" width="13.85546875" bestFit="1" customWidth="1"/>
    <col min="2715" max="2715" width="14.85546875" bestFit="1" customWidth="1"/>
    <col min="2716" max="2717" width="13.85546875" bestFit="1" customWidth="1"/>
    <col min="2718" max="2718" width="14.85546875" bestFit="1" customWidth="1"/>
    <col min="2719" max="2719" width="15.85546875" bestFit="1" customWidth="1"/>
    <col min="2720" max="2720" width="14.85546875" bestFit="1" customWidth="1"/>
    <col min="2721" max="2721" width="13.85546875" bestFit="1" customWidth="1"/>
    <col min="2722" max="2724" width="14.85546875" bestFit="1" customWidth="1"/>
    <col min="2725" max="2725" width="13.85546875" bestFit="1" customWidth="1"/>
    <col min="2726" max="2726" width="14.85546875" bestFit="1" customWidth="1"/>
    <col min="2727" max="2728" width="13.85546875" bestFit="1" customWidth="1"/>
    <col min="2729" max="2729" width="14.85546875" bestFit="1" customWidth="1"/>
    <col min="2730" max="2730" width="15.85546875" bestFit="1" customWidth="1"/>
    <col min="2731" max="2731" width="14.85546875" bestFit="1" customWidth="1"/>
    <col min="2732" max="2734" width="13.85546875" bestFit="1" customWidth="1"/>
    <col min="2735" max="2736" width="14.85546875" bestFit="1" customWidth="1"/>
    <col min="2737" max="2737" width="13.85546875" bestFit="1" customWidth="1"/>
    <col min="2738" max="2738" width="15.85546875" bestFit="1" customWidth="1"/>
    <col min="2739" max="2739" width="14.85546875" bestFit="1" customWidth="1"/>
    <col min="2740" max="2740" width="15.85546875" bestFit="1" customWidth="1"/>
    <col min="2741" max="2742" width="14.85546875" bestFit="1" customWidth="1"/>
    <col min="2743" max="2744" width="13.85546875" bestFit="1" customWidth="1"/>
    <col min="2745" max="2747" width="14.85546875" bestFit="1" customWidth="1"/>
    <col min="2748" max="2748" width="12.7109375" bestFit="1" customWidth="1"/>
    <col min="2749" max="2749" width="14.85546875" bestFit="1" customWidth="1"/>
    <col min="2750" max="2750" width="15.85546875" bestFit="1" customWidth="1"/>
    <col min="2751" max="2751" width="13.85546875" bestFit="1" customWidth="1"/>
    <col min="2752" max="2753" width="14.85546875" bestFit="1" customWidth="1"/>
    <col min="2754" max="2755" width="13.85546875" bestFit="1" customWidth="1"/>
    <col min="2756" max="2757" width="14.85546875" bestFit="1" customWidth="1"/>
    <col min="2758" max="2758" width="13.85546875" bestFit="1" customWidth="1"/>
    <col min="2759" max="2759" width="14.85546875" bestFit="1" customWidth="1"/>
    <col min="2760" max="2760" width="13.85546875" bestFit="1" customWidth="1"/>
    <col min="2761" max="2761" width="12.7109375" bestFit="1" customWidth="1"/>
    <col min="2762" max="2766" width="14.85546875" bestFit="1" customWidth="1"/>
    <col min="2767" max="2767" width="13.85546875" bestFit="1" customWidth="1"/>
    <col min="2768" max="2773" width="14.85546875" bestFit="1" customWidth="1"/>
    <col min="2774" max="2774" width="15.85546875" bestFit="1" customWidth="1"/>
    <col min="2775" max="2776" width="14.85546875" bestFit="1" customWidth="1"/>
    <col min="2777" max="2779" width="13.85546875" bestFit="1" customWidth="1"/>
    <col min="2780" max="2780" width="15.85546875" bestFit="1" customWidth="1"/>
    <col min="2781" max="2781" width="13.85546875" bestFit="1" customWidth="1"/>
    <col min="2782" max="2783" width="15.85546875" bestFit="1" customWidth="1"/>
    <col min="2784" max="2785" width="14.85546875" bestFit="1" customWidth="1"/>
    <col min="2786" max="2786" width="15.85546875" bestFit="1" customWidth="1"/>
    <col min="2787" max="2787" width="13.85546875" bestFit="1" customWidth="1"/>
    <col min="2788" max="2788" width="12.7109375" bestFit="1" customWidth="1"/>
    <col min="2789" max="2792" width="14.85546875" bestFit="1" customWidth="1"/>
    <col min="2793" max="2793" width="13.85546875" bestFit="1" customWidth="1"/>
    <col min="2794" max="2794" width="15.85546875" bestFit="1" customWidth="1"/>
    <col min="2795" max="2795" width="14.85546875" bestFit="1" customWidth="1"/>
    <col min="2796" max="2796" width="13.85546875" bestFit="1" customWidth="1"/>
    <col min="2797" max="2799" width="14.85546875" bestFit="1" customWidth="1"/>
    <col min="2800" max="2800" width="15.85546875" bestFit="1" customWidth="1"/>
    <col min="2801" max="2803" width="14.85546875" bestFit="1" customWidth="1"/>
    <col min="2804" max="2804" width="12.7109375" bestFit="1" customWidth="1"/>
    <col min="2805" max="2805" width="14.85546875" bestFit="1" customWidth="1"/>
    <col min="2806" max="2806" width="12.7109375" bestFit="1" customWidth="1"/>
    <col min="2807" max="2808" width="13.85546875" bestFit="1" customWidth="1"/>
    <col min="2809" max="2809" width="14.85546875" bestFit="1" customWidth="1"/>
    <col min="2810" max="2810" width="15.85546875" bestFit="1" customWidth="1"/>
    <col min="2811" max="2813" width="14.85546875" bestFit="1" customWidth="1"/>
    <col min="2814" max="2814" width="12.7109375" bestFit="1" customWidth="1"/>
    <col min="2815" max="2815" width="13.85546875" bestFit="1" customWidth="1"/>
    <col min="2816" max="2816" width="12.7109375" bestFit="1" customWidth="1"/>
    <col min="2817" max="2819" width="13.85546875" bestFit="1" customWidth="1"/>
    <col min="2820" max="2821" width="12.7109375" bestFit="1" customWidth="1"/>
    <col min="2822" max="2822" width="14.85546875" bestFit="1" customWidth="1"/>
    <col min="2823" max="2823" width="15.85546875" bestFit="1" customWidth="1"/>
    <col min="2824" max="2825" width="13.85546875" bestFit="1" customWidth="1"/>
    <col min="2826" max="2826" width="14.85546875" bestFit="1" customWidth="1"/>
    <col min="2827" max="2827" width="13.85546875" bestFit="1" customWidth="1"/>
    <col min="2828" max="2828" width="12.7109375" bestFit="1" customWidth="1"/>
    <col min="2829" max="2832" width="13.85546875" bestFit="1" customWidth="1"/>
    <col min="2833" max="2838" width="14.85546875" bestFit="1" customWidth="1"/>
    <col min="2839" max="2840" width="13.85546875" bestFit="1" customWidth="1"/>
    <col min="2841" max="2841" width="15.85546875" bestFit="1" customWidth="1"/>
    <col min="2842" max="2842" width="13.85546875" bestFit="1" customWidth="1"/>
    <col min="2843" max="2843" width="12.7109375" bestFit="1" customWidth="1"/>
    <col min="2844" max="2845" width="13.85546875" bestFit="1" customWidth="1"/>
    <col min="2846" max="2847" width="14.85546875" bestFit="1" customWidth="1"/>
    <col min="2848" max="2848" width="15.85546875" bestFit="1" customWidth="1"/>
    <col min="2849" max="2849" width="14.85546875" bestFit="1" customWidth="1"/>
    <col min="2850" max="2851" width="13.85546875" bestFit="1" customWidth="1"/>
    <col min="2852" max="2853" width="14.85546875" bestFit="1" customWidth="1"/>
    <col min="2854" max="2854" width="13.85546875" bestFit="1" customWidth="1"/>
    <col min="2855" max="2855" width="14.85546875" bestFit="1" customWidth="1"/>
    <col min="2856" max="2856" width="13.85546875" bestFit="1" customWidth="1"/>
    <col min="2857" max="2857" width="14.85546875" bestFit="1" customWidth="1"/>
    <col min="2858" max="2858" width="15.85546875" bestFit="1" customWidth="1"/>
    <col min="2859" max="2859" width="14.85546875" bestFit="1" customWidth="1"/>
    <col min="2860" max="2860" width="13.85546875" bestFit="1" customWidth="1"/>
    <col min="2861" max="2863" width="14.85546875" bestFit="1" customWidth="1"/>
    <col min="2864" max="2864" width="12.7109375" bestFit="1" customWidth="1"/>
    <col min="2865" max="2866" width="14.85546875" bestFit="1" customWidth="1"/>
    <col min="2867" max="2869" width="13.85546875" bestFit="1" customWidth="1"/>
    <col min="2870" max="2871" width="14.85546875" bestFit="1" customWidth="1"/>
    <col min="2872" max="2872" width="13.85546875" bestFit="1" customWidth="1"/>
    <col min="2873" max="2873" width="14.85546875" bestFit="1" customWidth="1"/>
    <col min="2874" max="2874" width="13.85546875" bestFit="1" customWidth="1"/>
    <col min="2875" max="2875" width="14.85546875" bestFit="1" customWidth="1"/>
    <col min="2876" max="2880" width="13.85546875" bestFit="1" customWidth="1"/>
    <col min="2881" max="2881" width="14.85546875" bestFit="1" customWidth="1"/>
    <col min="2882" max="2882" width="13.85546875" bestFit="1" customWidth="1"/>
    <col min="2883" max="2883" width="14.85546875" bestFit="1" customWidth="1"/>
    <col min="2884" max="2884" width="13.85546875" bestFit="1" customWidth="1"/>
    <col min="2885" max="2885" width="14.85546875" bestFit="1" customWidth="1"/>
    <col min="2886" max="2886" width="15.85546875" bestFit="1" customWidth="1"/>
    <col min="2887" max="2887" width="13.85546875" bestFit="1" customWidth="1"/>
    <col min="2888" max="2890" width="14.85546875" bestFit="1" customWidth="1"/>
    <col min="2891" max="2892" width="13.85546875" bestFit="1" customWidth="1"/>
    <col min="2893" max="2893" width="15.85546875" bestFit="1" customWidth="1"/>
    <col min="2894" max="2895" width="13.85546875" bestFit="1" customWidth="1"/>
    <col min="2896" max="2896" width="15.85546875" bestFit="1" customWidth="1"/>
    <col min="2897" max="2897" width="14.85546875" bestFit="1" customWidth="1"/>
    <col min="2898" max="2899" width="15.85546875" bestFit="1" customWidth="1"/>
    <col min="2900" max="2900" width="14.85546875" bestFit="1" customWidth="1"/>
    <col min="2901" max="2901" width="13.85546875" bestFit="1" customWidth="1"/>
    <col min="2902" max="2903" width="14.85546875" bestFit="1" customWidth="1"/>
    <col min="2904" max="2904" width="13.85546875" bestFit="1" customWidth="1"/>
    <col min="2905" max="2906" width="14.85546875" bestFit="1" customWidth="1"/>
    <col min="2907" max="2907" width="15.85546875" bestFit="1" customWidth="1"/>
    <col min="2908" max="2908" width="13.85546875" bestFit="1" customWidth="1"/>
    <col min="2909" max="2909" width="14.85546875" bestFit="1" customWidth="1"/>
    <col min="2910" max="2910" width="12.7109375" bestFit="1" customWidth="1"/>
    <col min="2911" max="2912" width="14.85546875" bestFit="1" customWidth="1"/>
    <col min="2913" max="2914" width="13.85546875" bestFit="1" customWidth="1"/>
    <col min="2915" max="2915" width="14.85546875" bestFit="1" customWidth="1"/>
    <col min="2916" max="2916" width="13.85546875" bestFit="1" customWidth="1"/>
    <col min="2917" max="2917" width="14.85546875" bestFit="1" customWidth="1"/>
    <col min="2918" max="2918" width="13.85546875" bestFit="1" customWidth="1"/>
    <col min="2919" max="2919" width="14.85546875" bestFit="1" customWidth="1"/>
    <col min="2920" max="2920" width="13.85546875" bestFit="1" customWidth="1"/>
    <col min="2921" max="2925" width="14.85546875" bestFit="1" customWidth="1"/>
    <col min="2926" max="2927" width="13.85546875" bestFit="1" customWidth="1"/>
    <col min="2928" max="2928" width="12.7109375" bestFit="1" customWidth="1"/>
    <col min="2929" max="2929" width="14.85546875" bestFit="1" customWidth="1"/>
    <col min="2930" max="2930" width="13.85546875" bestFit="1" customWidth="1"/>
    <col min="2931" max="2932" width="14.85546875" bestFit="1" customWidth="1"/>
    <col min="2933" max="2933" width="13.85546875" bestFit="1" customWidth="1"/>
    <col min="2934" max="2934" width="15.85546875" bestFit="1" customWidth="1"/>
    <col min="2935" max="2935" width="14.85546875" bestFit="1" customWidth="1"/>
    <col min="2936" max="2936" width="15.85546875" bestFit="1" customWidth="1"/>
    <col min="2937" max="2937" width="13.85546875" bestFit="1" customWidth="1"/>
    <col min="2938" max="2938" width="14.85546875" bestFit="1" customWidth="1"/>
    <col min="2939" max="2940" width="13.85546875" bestFit="1" customWidth="1"/>
    <col min="2941" max="2941" width="14.85546875" bestFit="1" customWidth="1"/>
    <col min="2942" max="2942" width="15.85546875" bestFit="1" customWidth="1"/>
    <col min="2943" max="2944" width="13.85546875" bestFit="1" customWidth="1"/>
    <col min="2945" max="2945" width="14.85546875" bestFit="1" customWidth="1"/>
    <col min="2946" max="2948" width="13.85546875" bestFit="1" customWidth="1"/>
    <col min="2949" max="2949" width="15.85546875" bestFit="1" customWidth="1"/>
    <col min="2950" max="2950" width="14.85546875" bestFit="1" customWidth="1"/>
    <col min="2951" max="2951" width="13.85546875" bestFit="1" customWidth="1"/>
    <col min="2952" max="2952" width="15.85546875" bestFit="1" customWidth="1"/>
    <col min="2953" max="2954" width="13.85546875" bestFit="1" customWidth="1"/>
    <col min="2955" max="2956" width="14.85546875" bestFit="1" customWidth="1"/>
    <col min="2957" max="2957" width="15.85546875" bestFit="1" customWidth="1"/>
    <col min="2958" max="2958" width="13.85546875" bestFit="1" customWidth="1"/>
    <col min="2959" max="2959" width="15.85546875" bestFit="1" customWidth="1"/>
    <col min="2960" max="2961" width="14.85546875" bestFit="1" customWidth="1"/>
    <col min="2962" max="2963" width="15.85546875" bestFit="1" customWidth="1"/>
    <col min="2964" max="2964" width="14.85546875" bestFit="1" customWidth="1"/>
    <col min="2965" max="2965" width="13.85546875" bestFit="1" customWidth="1"/>
    <col min="2966" max="2966" width="14.85546875" bestFit="1" customWidth="1"/>
    <col min="2967" max="2968" width="13.85546875" bestFit="1" customWidth="1"/>
    <col min="2969" max="2972" width="14.85546875" bestFit="1" customWidth="1"/>
    <col min="2973" max="2973" width="15.85546875" bestFit="1" customWidth="1"/>
    <col min="2974" max="2975" width="14.85546875" bestFit="1" customWidth="1"/>
    <col min="2976" max="2976" width="15.85546875" bestFit="1" customWidth="1"/>
    <col min="2977" max="2980" width="14.85546875" bestFit="1" customWidth="1"/>
    <col min="2981" max="2981" width="13.85546875" bestFit="1" customWidth="1"/>
    <col min="2982" max="2982" width="15.85546875" bestFit="1" customWidth="1"/>
    <col min="2983" max="2983" width="14.85546875" bestFit="1" customWidth="1"/>
    <col min="2984" max="2984" width="13.85546875" bestFit="1" customWidth="1"/>
    <col min="2985" max="2987" width="14.85546875" bestFit="1" customWidth="1"/>
    <col min="2988" max="2989" width="13.85546875" bestFit="1" customWidth="1"/>
    <col min="2990" max="2990" width="12.7109375" bestFit="1" customWidth="1"/>
    <col min="2991" max="2991" width="14.85546875" bestFit="1" customWidth="1"/>
    <col min="2992" max="2992" width="12.7109375" bestFit="1" customWidth="1"/>
    <col min="2993" max="2993" width="13.85546875" bestFit="1" customWidth="1"/>
    <col min="2994" max="2996" width="14.85546875" bestFit="1" customWidth="1"/>
    <col min="2997" max="2997" width="13.85546875" bestFit="1" customWidth="1"/>
    <col min="2998" max="2998" width="14.85546875" bestFit="1" customWidth="1"/>
    <col min="2999" max="2999" width="13.85546875" bestFit="1" customWidth="1"/>
    <col min="3000" max="3000" width="14.85546875" bestFit="1" customWidth="1"/>
    <col min="3001" max="3001" width="13.85546875" bestFit="1" customWidth="1"/>
    <col min="3002" max="3002" width="12.7109375" bestFit="1" customWidth="1"/>
    <col min="3003" max="3007" width="13.85546875" bestFit="1" customWidth="1"/>
    <col min="3008" max="3008" width="15.85546875" bestFit="1" customWidth="1"/>
    <col min="3009" max="3011" width="14.85546875" bestFit="1" customWidth="1"/>
    <col min="3012" max="3013" width="13.85546875" bestFit="1" customWidth="1"/>
    <col min="3014" max="3014" width="14.85546875" bestFit="1" customWidth="1"/>
    <col min="3015" max="3015" width="13.85546875" bestFit="1" customWidth="1"/>
    <col min="3016" max="3016" width="12.7109375" bestFit="1" customWidth="1"/>
    <col min="3017" max="3017" width="13.85546875" bestFit="1" customWidth="1"/>
    <col min="3018" max="3019" width="14.85546875" bestFit="1" customWidth="1"/>
    <col min="3020" max="3020" width="12.7109375" bestFit="1" customWidth="1"/>
    <col min="3021" max="3022" width="13.85546875" bestFit="1" customWidth="1"/>
    <col min="3023" max="3023" width="15.85546875" bestFit="1" customWidth="1"/>
    <col min="3024" max="3024" width="13.85546875" bestFit="1" customWidth="1"/>
    <col min="3025" max="3025" width="12.7109375" bestFit="1" customWidth="1"/>
    <col min="3026" max="3029" width="14.85546875" bestFit="1" customWidth="1"/>
    <col min="3030" max="3030" width="13.85546875" bestFit="1" customWidth="1"/>
    <col min="3031" max="3031" width="14.85546875" bestFit="1" customWidth="1"/>
    <col min="3032" max="3032" width="13.85546875" bestFit="1" customWidth="1"/>
    <col min="3033" max="3033" width="15.85546875" bestFit="1" customWidth="1"/>
    <col min="3034" max="3034" width="13.85546875" bestFit="1" customWidth="1"/>
    <col min="3035" max="3037" width="14.85546875" bestFit="1" customWidth="1"/>
    <col min="3038" max="3038" width="15.85546875" bestFit="1" customWidth="1"/>
    <col min="3039" max="3039" width="13.85546875" bestFit="1" customWidth="1"/>
    <col min="3040" max="3042" width="14.85546875" bestFit="1" customWidth="1"/>
    <col min="3043" max="3043" width="15.85546875" bestFit="1" customWidth="1"/>
    <col min="3044" max="3045" width="13.85546875" bestFit="1" customWidth="1"/>
    <col min="3046" max="3051" width="14.85546875" bestFit="1" customWidth="1"/>
    <col min="3052" max="3052" width="12.7109375" bestFit="1" customWidth="1"/>
    <col min="3053" max="3053" width="14.85546875" bestFit="1" customWidth="1"/>
    <col min="3054" max="3054" width="12.7109375" bestFit="1" customWidth="1"/>
    <col min="3055" max="3055" width="15.85546875" bestFit="1" customWidth="1"/>
    <col min="3056" max="3058" width="14.85546875" bestFit="1" customWidth="1"/>
    <col min="3059" max="3059" width="13.85546875" bestFit="1" customWidth="1"/>
    <col min="3060" max="3061" width="14.85546875" bestFit="1" customWidth="1"/>
    <col min="3062" max="3063" width="13.85546875" bestFit="1" customWidth="1"/>
    <col min="3064" max="3064" width="15.85546875" bestFit="1" customWidth="1"/>
    <col min="3065" max="3065" width="13.85546875" bestFit="1" customWidth="1"/>
    <col min="3066" max="3066" width="14.85546875" bestFit="1" customWidth="1"/>
    <col min="3067" max="3068" width="13.85546875" bestFit="1" customWidth="1"/>
    <col min="3069" max="3069" width="14.85546875" bestFit="1" customWidth="1"/>
    <col min="3070" max="3072" width="13.85546875" bestFit="1" customWidth="1"/>
    <col min="3073" max="3074" width="14.85546875" bestFit="1" customWidth="1"/>
    <col min="3075" max="3075" width="15.85546875" bestFit="1" customWidth="1"/>
    <col min="3076" max="3079" width="14.85546875" bestFit="1" customWidth="1"/>
    <col min="3080" max="3080" width="12.7109375" bestFit="1" customWidth="1"/>
    <col min="3081" max="3081" width="15.85546875" bestFit="1" customWidth="1"/>
    <col min="3082" max="3082" width="13.85546875" bestFit="1" customWidth="1"/>
    <col min="3083" max="3083" width="15.85546875" bestFit="1" customWidth="1"/>
    <col min="3084" max="3084" width="13.85546875" bestFit="1" customWidth="1"/>
    <col min="3085" max="3085" width="14.85546875" bestFit="1" customWidth="1"/>
    <col min="3086" max="3086" width="15.85546875" bestFit="1" customWidth="1"/>
    <col min="3087" max="3088" width="14.85546875" bestFit="1" customWidth="1"/>
    <col min="3089" max="3090" width="13.85546875" bestFit="1" customWidth="1"/>
    <col min="3091" max="3091" width="14.85546875" bestFit="1" customWidth="1"/>
    <col min="3092" max="3092" width="13.85546875" bestFit="1" customWidth="1"/>
    <col min="3093" max="3093" width="14.85546875" bestFit="1" customWidth="1"/>
    <col min="3094" max="3094" width="15.85546875" bestFit="1" customWidth="1"/>
    <col min="3095" max="3095" width="14.85546875" bestFit="1" customWidth="1"/>
    <col min="3096" max="3097" width="13.85546875" bestFit="1" customWidth="1"/>
    <col min="3098" max="3098" width="15.85546875" bestFit="1" customWidth="1"/>
    <col min="3099" max="3099" width="13.85546875" bestFit="1" customWidth="1"/>
    <col min="3100" max="3101" width="14.85546875" bestFit="1" customWidth="1"/>
    <col min="3102" max="3104" width="13.85546875" bestFit="1" customWidth="1"/>
    <col min="3105" max="3105" width="15.85546875" bestFit="1" customWidth="1"/>
    <col min="3106" max="3106" width="13.85546875" bestFit="1" customWidth="1"/>
    <col min="3107" max="3109" width="14.85546875" bestFit="1" customWidth="1"/>
    <col min="3110" max="3111" width="15.85546875" bestFit="1" customWidth="1"/>
    <col min="3112" max="3112" width="14.85546875" bestFit="1" customWidth="1"/>
    <col min="3113" max="3113" width="13.85546875" bestFit="1" customWidth="1"/>
    <col min="3114" max="3117" width="14.85546875" bestFit="1" customWidth="1"/>
    <col min="3118" max="3118" width="15.85546875" bestFit="1" customWidth="1"/>
    <col min="3119" max="3119" width="14.85546875" bestFit="1" customWidth="1"/>
    <col min="3120" max="3120" width="15.85546875" bestFit="1" customWidth="1"/>
    <col min="3121" max="3121" width="14.85546875" bestFit="1" customWidth="1"/>
    <col min="3122" max="3123" width="13.85546875" bestFit="1" customWidth="1"/>
    <col min="3124" max="3124" width="14.85546875" bestFit="1" customWidth="1"/>
    <col min="3125" max="3125" width="13.85546875" bestFit="1" customWidth="1"/>
    <col min="3126" max="3126" width="14.85546875" bestFit="1" customWidth="1"/>
    <col min="3127" max="3129" width="13.85546875" bestFit="1" customWidth="1"/>
    <col min="3130" max="3130" width="12.7109375" bestFit="1" customWidth="1"/>
    <col min="3131" max="3131" width="13.85546875" bestFit="1" customWidth="1"/>
    <col min="3132" max="3132" width="14.85546875" bestFit="1" customWidth="1"/>
    <col min="3133" max="3134" width="13.85546875" bestFit="1" customWidth="1"/>
    <col min="3135" max="3135" width="15.85546875" bestFit="1" customWidth="1"/>
    <col min="3136" max="3138" width="14.85546875" bestFit="1" customWidth="1"/>
    <col min="3139" max="3139" width="13.85546875" bestFit="1" customWidth="1"/>
    <col min="3140" max="3140" width="15.85546875" bestFit="1" customWidth="1"/>
    <col min="3141" max="3141" width="14.85546875" bestFit="1" customWidth="1"/>
    <col min="3142" max="3143" width="12.7109375" bestFit="1" customWidth="1"/>
    <col min="3144" max="3144" width="14.85546875" bestFit="1" customWidth="1"/>
    <col min="3145" max="3145" width="13.85546875" bestFit="1" customWidth="1"/>
    <col min="3146" max="3146" width="14.85546875" bestFit="1" customWidth="1"/>
    <col min="3147" max="3147" width="13.85546875" bestFit="1" customWidth="1"/>
    <col min="3148" max="3148" width="14.85546875" bestFit="1" customWidth="1"/>
    <col min="3149" max="3149" width="15.85546875" bestFit="1" customWidth="1"/>
    <col min="3150" max="3151" width="13.85546875" bestFit="1" customWidth="1"/>
    <col min="3152" max="3152" width="14.85546875" bestFit="1" customWidth="1"/>
    <col min="3153" max="3153" width="13.85546875" bestFit="1" customWidth="1"/>
    <col min="3154" max="3157" width="14.85546875" bestFit="1" customWidth="1"/>
    <col min="3158" max="3158" width="13.85546875" bestFit="1" customWidth="1"/>
    <col min="3159" max="3159" width="15.85546875" bestFit="1" customWidth="1"/>
    <col min="3160" max="3161" width="14.85546875" bestFit="1" customWidth="1"/>
    <col min="3162" max="3162" width="15.85546875" bestFit="1" customWidth="1"/>
    <col min="3163" max="3164" width="13.85546875" bestFit="1" customWidth="1"/>
    <col min="3165" max="3166" width="14.85546875" bestFit="1" customWidth="1"/>
    <col min="3167" max="3168" width="13.85546875" bestFit="1" customWidth="1"/>
    <col min="3169" max="3169" width="12.7109375" bestFit="1" customWidth="1"/>
    <col min="3170" max="3170" width="15.85546875" bestFit="1" customWidth="1"/>
    <col min="3171" max="3172" width="14.85546875" bestFit="1" customWidth="1"/>
    <col min="3173" max="3174" width="13.85546875" bestFit="1" customWidth="1"/>
    <col min="3175" max="3175" width="14.85546875" bestFit="1" customWidth="1"/>
    <col min="3176" max="3176" width="13.85546875" bestFit="1" customWidth="1"/>
    <col min="3177" max="3178" width="14.85546875" bestFit="1" customWidth="1"/>
    <col min="3179" max="3179" width="13.85546875" bestFit="1" customWidth="1"/>
    <col min="3180" max="3180" width="14.85546875" bestFit="1" customWidth="1"/>
    <col min="3181" max="3181" width="15.85546875" bestFit="1" customWidth="1"/>
    <col min="3182" max="3182" width="14.85546875" bestFit="1" customWidth="1"/>
    <col min="3183" max="3183" width="15.85546875" bestFit="1" customWidth="1"/>
    <col min="3184" max="3184" width="14.85546875" bestFit="1" customWidth="1"/>
    <col min="3185" max="3186" width="13.85546875" bestFit="1" customWidth="1"/>
    <col min="3187" max="3187" width="14.85546875" bestFit="1" customWidth="1"/>
    <col min="3188" max="3188" width="15.85546875" bestFit="1" customWidth="1"/>
    <col min="3189" max="3190" width="14.85546875" bestFit="1" customWidth="1"/>
    <col min="3191" max="3191" width="13.85546875" bestFit="1" customWidth="1"/>
    <col min="3192" max="3192" width="14.85546875" bestFit="1" customWidth="1"/>
    <col min="3193" max="3193" width="13.85546875" bestFit="1" customWidth="1"/>
    <col min="3194" max="3194" width="14.85546875" bestFit="1" customWidth="1"/>
    <col min="3195" max="3195" width="13.85546875" bestFit="1" customWidth="1"/>
    <col min="3196" max="3198" width="14.85546875" bestFit="1" customWidth="1"/>
    <col min="3199" max="3199" width="13.85546875" bestFit="1" customWidth="1"/>
    <col min="3200" max="3200" width="14.85546875" bestFit="1" customWidth="1"/>
    <col min="3201" max="3201" width="15.85546875" bestFit="1" customWidth="1"/>
    <col min="3202" max="3203" width="14.85546875" bestFit="1" customWidth="1"/>
    <col min="3204" max="3205" width="13.85546875" bestFit="1" customWidth="1"/>
    <col min="3206" max="3206" width="14.85546875" bestFit="1" customWidth="1"/>
    <col min="3207" max="3207" width="13.85546875" bestFit="1" customWidth="1"/>
    <col min="3208" max="3211" width="14.85546875" bestFit="1" customWidth="1"/>
    <col min="3212" max="3212" width="13.85546875" bestFit="1" customWidth="1"/>
    <col min="3213" max="3214" width="15.85546875" bestFit="1" customWidth="1"/>
    <col min="3215" max="3217" width="14.85546875" bestFit="1" customWidth="1"/>
    <col min="3218" max="3219" width="13.85546875" bestFit="1" customWidth="1"/>
    <col min="3220" max="3223" width="14.85546875" bestFit="1" customWidth="1"/>
    <col min="3224" max="3225" width="15.85546875" bestFit="1" customWidth="1"/>
    <col min="3226" max="3226" width="13.85546875" bestFit="1" customWidth="1"/>
    <col min="3227" max="3227" width="12.7109375" bestFit="1" customWidth="1"/>
    <col min="3228" max="3228" width="13.85546875" bestFit="1" customWidth="1"/>
    <col min="3229" max="3230" width="14.85546875" bestFit="1" customWidth="1"/>
    <col min="3231" max="3232" width="13.85546875" bestFit="1" customWidth="1"/>
    <col min="3233" max="3233" width="14.85546875" bestFit="1" customWidth="1"/>
    <col min="3234" max="3234" width="12.7109375" bestFit="1" customWidth="1"/>
    <col min="3235" max="3235" width="14.85546875" bestFit="1" customWidth="1"/>
    <col min="3236" max="3237" width="13.85546875" bestFit="1" customWidth="1"/>
    <col min="3238" max="3238" width="12.7109375" bestFit="1" customWidth="1"/>
    <col min="3239" max="3239" width="14.85546875" bestFit="1" customWidth="1"/>
    <col min="3240" max="3242" width="13.85546875" bestFit="1" customWidth="1"/>
    <col min="3243" max="3244" width="14.85546875" bestFit="1" customWidth="1"/>
    <col min="3245" max="3245" width="13.85546875" bestFit="1" customWidth="1"/>
    <col min="3246" max="3248" width="14.85546875" bestFit="1" customWidth="1"/>
    <col min="3249" max="3249" width="15.85546875" bestFit="1" customWidth="1"/>
    <col min="3250" max="3250" width="13.85546875" bestFit="1" customWidth="1"/>
    <col min="3251" max="3254" width="14.85546875" bestFit="1" customWidth="1"/>
    <col min="3255" max="3255" width="13.85546875" bestFit="1" customWidth="1"/>
    <col min="3256" max="3257" width="14.85546875" bestFit="1" customWidth="1"/>
    <col min="3258" max="3258" width="13.85546875" bestFit="1" customWidth="1"/>
    <col min="3259" max="3263" width="14.85546875" bestFit="1" customWidth="1"/>
    <col min="3264" max="3265" width="13.85546875" bestFit="1" customWidth="1"/>
    <col min="3266" max="3269" width="14.85546875" bestFit="1" customWidth="1"/>
    <col min="3270" max="3270" width="13.85546875" bestFit="1" customWidth="1"/>
    <col min="3271" max="3271" width="14.85546875" bestFit="1" customWidth="1"/>
    <col min="3272" max="3272" width="15.85546875" bestFit="1" customWidth="1"/>
    <col min="3273" max="3273" width="14.85546875" bestFit="1" customWidth="1"/>
    <col min="3274" max="3274" width="13.85546875" bestFit="1" customWidth="1"/>
    <col min="3275" max="3275" width="15.85546875" bestFit="1" customWidth="1"/>
    <col min="3276" max="3276" width="12.7109375" bestFit="1" customWidth="1"/>
    <col min="3277" max="3278" width="15.85546875" bestFit="1" customWidth="1"/>
    <col min="3279" max="3282" width="13.85546875" bestFit="1" customWidth="1"/>
    <col min="3283" max="3283" width="14.85546875" bestFit="1" customWidth="1"/>
    <col min="3284" max="3287" width="13.85546875" bestFit="1" customWidth="1"/>
    <col min="3288" max="3288" width="15.85546875" bestFit="1" customWidth="1"/>
    <col min="3289" max="3289" width="14.85546875" bestFit="1" customWidth="1"/>
    <col min="3290" max="3290" width="13.85546875" bestFit="1" customWidth="1"/>
    <col min="3291" max="3292" width="14.85546875" bestFit="1" customWidth="1"/>
    <col min="3293" max="3293" width="12.7109375" bestFit="1" customWidth="1"/>
    <col min="3294" max="3297" width="14.85546875" bestFit="1" customWidth="1"/>
    <col min="3298" max="3298" width="13.85546875" bestFit="1" customWidth="1"/>
    <col min="3299" max="3299" width="15.85546875" bestFit="1" customWidth="1"/>
    <col min="3300" max="3300" width="13.85546875" bestFit="1" customWidth="1"/>
    <col min="3301" max="3303" width="14.85546875" bestFit="1" customWidth="1"/>
    <col min="3304" max="3304" width="13.85546875" bestFit="1" customWidth="1"/>
    <col min="3305" max="3305" width="14.85546875" bestFit="1" customWidth="1"/>
    <col min="3306" max="3306" width="13.85546875" bestFit="1" customWidth="1"/>
    <col min="3307" max="3307" width="14.85546875" bestFit="1" customWidth="1"/>
    <col min="3308" max="3309" width="13.85546875" bestFit="1" customWidth="1"/>
    <col min="3310" max="3310" width="12.7109375" bestFit="1" customWidth="1"/>
    <col min="3311" max="3311" width="15.85546875" bestFit="1" customWidth="1"/>
    <col min="3312" max="3312" width="12.7109375" bestFit="1" customWidth="1"/>
    <col min="3313" max="3314" width="14.85546875" bestFit="1" customWidth="1"/>
    <col min="3315" max="3315" width="12.7109375" bestFit="1" customWidth="1"/>
    <col min="3316" max="3316" width="15.85546875" bestFit="1" customWidth="1"/>
    <col min="3317" max="3317" width="14.85546875" bestFit="1" customWidth="1"/>
    <col min="3318" max="3318" width="13.85546875" bestFit="1" customWidth="1"/>
    <col min="3319" max="3319" width="14.85546875" bestFit="1" customWidth="1"/>
    <col min="3320" max="3320" width="13.85546875" bestFit="1" customWidth="1"/>
    <col min="3321" max="3323" width="14.85546875" bestFit="1" customWidth="1"/>
    <col min="3324" max="3325" width="13.85546875" bestFit="1" customWidth="1"/>
    <col min="3326" max="3326" width="14.85546875" bestFit="1" customWidth="1"/>
    <col min="3327" max="3327" width="12.7109375" bestFit="1" customWidth="1"/>
    <col min="3328" max="3329" width="14.85546875" bestFit="1" customWidth="1"/>
    <col min="3330" max="3330" width="13.85546875" bestFit="1" customWidth="1"/>
    <col min="3331" max="3331" width="14.85546875" bestFit="1" customWidth="1"/>
    <col min="3332" max="3332" width="13.85546875" bestFit="1" customWidth="1"/>
    <col min="3333" max="3333" width="14.85546875" bestFit="1" customWidth="1"/>
    <col min="3334" max="3334" width="13.85546875" bestFit="1" customWidth="1"/>
    <col min="3335" max="3336" width="14.85546875" bestFit="1" customWidth="1"/>
    <col min="3337" max="3337" width="12.7109375" bestFit="1" customWidth="1"/>
    <col min="3338" max="3338" width="14.85546875" bestFit="1" customWidth="1"/>
    <col min="3339" max="3340" width="13.85546875" bestFit="1" customWidth="1"/>
    <col min="3341" max="3344" width="14.85546875" bestFit="1" customWidth="1"/>
    <col min="3345" max="3345" width="13.85546875" bestFit="1" customWidth="1"/>
    <col min="3346" max="3346" width="14.85546875" bestFit="1" customWidth="1"/>
    <col min="3347" max="3347" width="13.85546875" bestFit="1" customWidth="1"/>
    <col min="3348" max="3348" width="14.85546875" bestFit="1" customWidth="1"/>
    <col min="3349" max="3349" width="13.85546875" bestFit="1" customWidth="1"/>
    <col min="3350" max="3350" width="12.7109375" bestFit="1" customWidth="1"/>
    <col min="3351" max="3351" width="13.85546875" bestFit="1" customWidth="1"/>
    <col min="3352" max="3352" width="14.85546875" bestFit="1" customWidth="1"/>
    <col min="3353" max="3354" width="13.85546875" bestFit="1" customWidth="1"/>
    <col min="3355" max="3355" width="14.85546875" bestFit="1" customWidth="1"/>
    <col min="3356" max="3356" width="12.7109375" bestFit="1" customWidth="1"/>
    <col min="3357" max="3360" width="13.85546875" bestFit="1" customWidth="1"/>
    <col min="3361" max="3362" width="14.85546875" bestFit="1" customWidth="1"/>
    <col min="3363" max="3363" width="13.85546875" bestFit="1" customWidth="1"/>
    <col min="3364" max="3364" width="14.85546875" bestFit="1" customWidth="1"/>
    <col min="3365" max="3365" width="13.85546875" bestFit="1" customWidth="1"/>
    <col min="3366" max="3366" width="14.85546875" bestFit="1" customWidth="1"/>
    <col min="3367" max="3367" width="15.85546875" bestFit="1" customWidth="1"/>
    <col min="3368" max="3368" width="12.7109375" bestFit="1" customWidth="1"/>
    <col min="3369" max="3369" width="13.85546875" bestFit="1" customWidth="1"/>
    <col min="3370" max="3370" width="12.7109375" bestFit="1" customWidth="1"/>
    <col min="3371" max="3371" width="13.85546875" bestFit="1" customWidth="1"/>
    <col min="3372" max="3372" width="12.7109375" bestFit="1" customWidth="1"/>
    <col min="3373" max="3373" width="13.85546875" bestFit="1" customWidth="1"/>
    <col min="3374" max="3374" width="12.7109375" bestFit="1" customWidth="1"/>
    <col min="3375" max="3376" width="14.85546875" bestFit="1" customWidth="1"/>
    <col min="3377" max="3378" width="13.85546875" bestFit="1" customWidth="1"/>
    <col min="3379" max="3380" width="14.85546875" bestFit="1" customWidth="1"/>
    <col min="3381" max="3381" width="13.85546875" bestFit="1" customWidth="1"/>
    <col min="3382" max="3383" width="12.7109375" bestFit="1" customWidth="1"/>
    <col min="3384" max="3385" width="14.85546875" bestFit="1" customWidth="1"/>
    <col min="3386" max="3386" width="15.85546875" bestFit="1" customWidth="1"/>
    <col min="3387" max="3389" width="14.85546875" bestFit="1" customWidth="1"/>
    <col min="3390" max="3390" width="13.85546875" bestFit="1" customWidth="1"/>
    <col min="3391" max="3391" width="15.85546875" bestFit="1" customWidth="1"/>
    <col min="3392" max="3393" width="13.85546875" bestFit="1" customWidth="1"/>
    <col min="3394" max="3395" width="14.85546875" bestFit="1" customWidth="1"/>
    <col min="3396" max="3397" width="13.85546875" bestFit="1" customWidth="1"/>
    <col min="3398" max="3398" width="12.7109375" bestFit="1" customWidth="1"/>
    <col min="3399" max="3400" width="13.85546875" bestFit="1" customWidth="1"/>
    <col min="3401" max="3401" width="14.85546875" bestFit="1" customWidth="1"/>
    <col min="3402" max="3403" width="13.85546875" bestFit="1" customWidth="1"/>
    <col min="3404" max="3404" width="12.7109375" bestFit="1" customWidth="1"/>
    <col min="3405" max="3405" width="13.85546875" bestFit="1" customWidth="1"/>
    <col min="3406" max="3406" width="14.85546875" bestFit="1" customWidth="1"/>
    <col min="3407" max="3408" width="13.85546875" bestFit="1" customWidth="1"/>
    <col min="3409" max="3409" width="12.7109375" bestFit="1" customWidth="1"/>
    <col min="3410" max="3411" width="13.85546875" bestFit="1" customWidth="1"/>
    <col min="3412" max="3412" width="15.85546875" bestFit="1" customWidth="1"/>
    <col min="3413" max="3416" width="14.85546875" bestFit="1" customWidth="1"/>
    <col min="3417" max="3417" width="12.7109375" bestFit="1" customWidth="1"/>
    <col min="3418" max="3419" width="13.85546875" bestFit="1" customWidth="1"/>
    <col min="3420" max="3420" width="14.85546875" bestFit="1" customWidth="1"/>
    <col min="3421" max="3421" width="13.85546875" bestFit="1" customWidth="1"/>
    <col min="3422" max="3422" width="12.7109375" bestFit="1" customWidth="1"/>
    <col min="3423" max="3423" width="13.85546875" bestFit="1" customWidth="1"/>
    <col min="3424" max="3424" width="14.85546875" bestFit="1" customWidth="1"/>
    <col min="3425" max="3425" width="12.7109375" bestFit="1" customWidth="1"/>
    <col min="3426" max="3426" width="15.85546875" bestFit="1" customWidth="1"/>
    <col min="3427" max="3428" width="14.85546875" bestFit="1" customWidth="1"/>
    <col min="3429" max="3429" width="15.85546875" bestFit="1" customWidth="1"/>
    <col min="3430" max="3432" width="14.85546875" bestFit="1" customWidth="1"/>
    <col min="3433" max="3433" width="15.85546875" bestFit="1" customWidth="1"/>
    <col min="3434" max="3434" width="13.85546875" bestFit="1" customWidth="1"/>
    <col min="3435" max="3435" width="12.7109375" bestFit="1" customWidth="1"/>
    <col min="3436" max="3436" width="14.85546875" bestFit="1" customWidth="1"/>
    <col min="3437" max="3438" width="13.85546875" bestFit="1" customWidth="1"/>
    <col min="3439" max="3439" width="15.85546875" bestFit="1" customWidth="1"/>
    <col min="3440" max="3440" width="12.7109375" bestFit="1" customWidth="1"/>
    <col min="3441" max="3442" width="13.85546875" bestFit="1" customWidth="1"/>
    <col min="3443" max="3443" width="15.85546875" bestFit="1" customWidth="1"/>
    <col min="3444" max="3446" width="13.85546875" bestFit="1" customWidth="1"/>
    <col min="3447" max="3447" width="14.85546875" bestFit="1" customWidth="1"/>
    <col min="3448" max="3448" width="12.7109375" bestFit="1" customWidth="1"/>
    <col min="3449" max="3450" width="14.85546875" bestFit="1" customWidth="1"/>
    <col min="3451" max="3451" width="13.85546875" bestFit="1" customWidth="1"/>
    <col min="3452" max="3455" width="14.85546875" bestFit="1" customWidth="1"/>
    <col min="3456" max="3456" width="15.85546875" bestFit="1" customWidth="1"/>
    <col min="3457" max="3457" width="14.85546875" bestFit="1" customWidth="1"/>
    <col min="3458" max="3458" width="15.85546875" bestFit="1" customWidth="1"/>
    <col min="3459" max="3459" width="13.85546875" bestFit="1" customWidth="1"/>
    <col min="3460" max="3460" width="15.85546875" bestFit="1" customWidth="1"/>
    <col min="3461" max="3461" width="13.85546875" bestFit="1" customWidth="1"/>
    <col min="3462" max="3462" width="15.85546875" bestFit="1" customWidth="1"/>
    <col min="3463" max="3463" width="14.85546875" bestFit="1" customWidth="1"/>
    <col min="3464" max="3464" width="15.85546875" bestFit="1" customWidth="1"/>
    <col min="3465" max="3469" width="14.85546875" bestFit="1" customWidth="1"/>
    <col min="3470" max="3470" width="13.85546875" bestFit="1" customWidth="1"/>
    <col min="3471" max="3471" width="14.85546875" bestFit="1" customWidth="1"/>
    <col min="3472" max="3472" width="12.7109375" bestFit="1" customWidth="1"/>
    <col min="3473" max="3477" width="14.85546875" bestFit="1" customWidth="1"/>
    <col min="3478" max="3478" width="13.85546875" bestFit="1" customWidth="1"/>
    <col min="3479" max="3479" width="12.7109375" bestFit="1" customWidth="1"/>
    <col min="3480" max="3480" width="13.85546875" bestFit="1" customWidth="1"/>
    <col min="3481" max="3481" width="14.85546875" bestFit="1" customWidth="1"/>
    <col min="3482" max="3482" width="13.85546875" bestFit="1" customWidth="1"/>
    <col min="3483" max="3483" width="15.85546875" bestFit="1" customWidth="1"/>
    <col min="3484" max="3487" width="14.85546875" bestFit="1" customWidth="1"/>
    <col min="3488" max="3488" width="13.85546875" bestFit="1" customWidth="1"/>
    <col min="3489" max="3489" width="12.7109375" bestFit="1" customWidth="1"/>
    <col min="3490" max="3491" width="14.85546875" bestFit="1" customWidth="1"/>
    <col min="3492" max="3492" width="12.7109375" bestFit="1" customWidth="1"/>
    <col min="3493" max="3494" width="14.85546875" bestFit="1" customWidth="1"/>
    <col min="3495" max="3495" width="15.85546875" bestFit="1" customWidth="1"/>
    <col min="3496" max="3496" width="13.85546875" bestFit="1" customWidth="1"/>
    <col min="3497" max="3503" width="14.85546875" bestFit="1" customWidth="1"/>
    <col min="3504" max="3504" width="13.85546875" bestFit="1" customWidth="1"/>
    <col min="3505" max="3505" width="14.85546875" bestFit="1" customWidth="1"/>
    <col min="3506" max="3506" width="12.7109375" bestFit="1" customWidth="1"/>
    <col min="3507" max="3507" width="15.85546875" bestFit="1" customWidth="1"/>
    <col min="3508" max="3511" width="14.85546875" bestFit="1" customWidth="1"/>
    <col min="3512" max="3512" width="13.85546875" bestFit="1" customWidth="1"/>
    <col min="3513" max="3514" width="14.85546875" bestFit="1" customWidth="1"/>
    <col min="3515" max="3515" width="13.85546875" bestFit="1" customWidth="1"/>
    <col min="3516" max="3517" width="14.85546875" bestFit="1" customWidth="1"/>
    <col min="3518" max="3520" width="13.85546875" bestFit="1" customWidth="1"/>
    <col min="3521" max="3521" width="14.85546875" bestFit="1" customWidth="1"/>
    <col min="3522" max="3522" width="13.85546875" bestFit="1" customWidth="1"/>
    <col min="3523" max="3523" width="14.85546875" bestFit="1" customWidth="1"/>
    <col min="3524" max="3524" width="15.85546875" bestFit="1" customWidth="1"/>
    <col min="3525" max="3526" width="14.85546875" bestFit="1" customWidth="1"/>
    <col min="3527" max="3527" width="15.85546875" bestFit="1" customWidth="1"/>
    <col min="3528" max="3528" width="14.85546875" bestFit="1" customWidth="1"/>
    <col min="3529" max="3529" width="12.7109375" bestFit="1" customWidth="1"/>
    <col min="3530" max="3532" width="14.85546875" bestFit="1" customWidth="1"/>
    <col min="3533" max="3533" width="15.85546875" bestFit="1" customWidth="1"/>
    <col min="3534" max="3535" width="14.85546875" bestFit="1" customWidth="1"/>
    <col min="3536" max="3536" width="13.85546875" bestFit="1" customWidth="1"/>
    <col min="3537" max="3537" width="14.85546875" bestFit="1" customWidth="1"/>
    <col min="3538" max="3539" width="13.85546875" bestFit="1" customWidth="1"/>
    <col min="3540" max="3540" width="14.85546875" bestFit="1" customWidth="1"/>
    <col min="3541" max="3543" width="13.85546875" bestFit="1" customWidth="1"/>
    <col min="3544" max="3544" width="14.85546875" bestFit="1" customWidth="1"/>
    <col min="3545" max="3545" width="13.85546875" bestFit="1" customWidth="1"/>
    <col min="3546" max="3546" width="12.7109375" bestFit="1" customWidth="1"/>
    <col min="3547" max="3547" width="13.85546875" bestFit="1" customWidth="1"/>
    <col min="3548" max="3548" width="14.85546875" bestFit="1" customWidth="1"/>
    <col min="3549" max="3550" width="13.85546875" bestFit="1" customWidth="1"/>
    <col min="3551" max="3551" width="14.85546875" bestFit="1" customWidth="1"/>
    <col min="3552" max="3552" width="15.85546875" bestFit="1" customWidth="1"/>
    <col min="3553" max="3553" width="12.7109375" bestFit="1" customWidth="1"/>
    <col min="3554" max="3555" width="13.85546875" bestFit="1" customWidth="1"/>
    <col min="3556" max="3556" width="15.85546875" bestFit="1" customWidth="1"/>
    <col min="3557" max="3557" width="14.85546875" bestFit="1" customWidth="1"/>
    <col min="3558" max="3558" width="13.85546875" bestFit="1" customWidth="1"/>
    <col min="3559" max="3559" width="14.85546875" bestFit="1" customWidth="1"/>
    <col min="3560" max="3560" width="13.85546875" bestFit="1" customWidth="1"/>
    <col min="3561" max="3561" width="14.85546875" bestFit="1" customWidth="1"/>
    <col min="3562" max="3562" width="15.85546875" bestFit="1" customWidth="1"/>
    <col min="3563" max="3564" width="13.85546875" bestFit="1" customWidth="1"/>
    <col min="3565" max="3566" width="15.85546875" bestFit="1" customWidth="1"/>
    <col min="3567" max="3569" width="14.85546875" bestFit="1" customWidth="1"/>
    <col min="3570" max="3570" width="13.85546875" bestFit="1" customWidth="1"/>
    <col min="3571" max="3571" width="14.85546875" bestFit="1" customWidth="1"/>
    <col min="3572" max="3572" width="15.85546875" bestFit="1" customWidth="1"/>
    <col min="3573" max="3573" width="12.7109375" bestFit="1" customWidth="1"/>
    <col min="3574" max="3574" width="15.85546875" bestFit="1" customWidth="1"/>
    <col min="3575" max="3576" width="12.7109375" bestFit="1" customWidth="1"/>
    <col min="3577" max="3578" width="14.85546875" bestFit="1" customWidth="1"/>
    <col min="3579" max="3579" width="13.85546875" bestFit="1" customWidth="1"/>
    <col min="3580" max="3582" width="14.85546875" bestFit="1" customWidth="1"/>
    <col min="3583" max="3586" width="13.85546875" bestFit="1" customWidth="1"/>
    <col min="3587" max="3589" width="14.85546875" bestFit="1" customWidth="1"/>
    <col min="3590" max="3590" width="12.7109375" bestFit="1" customWidth="1"/>
    <col min="3591" max="3591" width="13.85546875" bestFit="1" customWidth="1"/>
    <col min="3592" max="3592" width="14.85546875" bestFit="1" customWidth="1"/>
    <col min="3593" max="3595" width="13.85546875" bestFit="1" customWidth="1"/>
    <col min="3596" max="3596" width="14.85546875" bestFit="1" customWidth="1"/>
    <col min="3597" max="3597" width="13.85546875" bestFit="1" customWidth="1"/>
    <col min="3598" max="3598" width="15.85546875" bestFit="1" customWidth="1"/>
    <col min="3599" max="3600" width="14.85546875" bestFit="1" customWidth="1"/>
    <col min="3601" max="3601" width="13.85546875" bestFit="1" customWidth="1"/>
    <col min="3602" max="3603" width="14.85546875" bestFit="1" customWidth="1"/>
    <col min="3604" max="3604" width="13.85546875" bestFit="1" customWidth="1"/>
    <col min="3605" max="3605" width="14.85546875" bestFit="1" customWidth="1"/>
    <col min="3606" max="3610" width="13.85546875" bestFit="1" customWidth="1"/>
    <col min="3611" max="3614" width="14.85546875" bestFit="1" customWidth="1"/>
    <col min="3615" max="3615" width="15.85546875" bestFit="1" customWidth="1"/>
    <col min="3616" max="3616" width="14.85546875" bestFit="1" customWidth="1"/>
    <col min="3617" max="3617" width="13.85546875" bestFit="1" customWidth="1"/>
    <col min="3618" max="3618" width="14.85546875" bestFit="1" customWidth="1"/>
    <col min="3619" max="3619" width="13.85546875" bestFit="1" customWidth="1"/>
    <col min="3620" max="3626" width="14.85546875" bestFit="1" customWidth="1"/>
    <col min="3627" max="3627" width="13.85546875" bestFit="1" customWidth="1"/>
    <col min="3628" max="3628" width="12.7109375" bestFit="1" customWidth="1"/>
    <col min="3629" max="3630" width="14.85546875" bestFit="1" customWidth="1"/>
    <col min="3631" max="3631" width="12.7109375" bestFit="1" customWidth="1"/>
    <col min="3632" max="3633" width="13.85546875" bestFit="1" customWidth="1"/>
    <col min="3634" max="3634" width="14.85546875" bestFit="1" customWidth="1"/>
    <col min="3635" max="3635" width="13.85546875" bestFit="1" customWidth="1"/>
    <col min="3636" max="3637" width="14.85546875" bestFit="1" customWidth="1"/>
    <col min="3638" max="3638" width="13.85546875" bestFit="1" customWidth="1"/>
    <col min="3639" max="3639" width="14.85546875" bestFit="1" customWidth="1"/>
    <col min="3640" max="3641" width="13.85546875" bestFit="1" customWidth="1"/>
    <col min="3642" max="3642" width="14.85546875" bestFit="1" customWidth="1"/>
    <col min="3643" max="3644" width="13.85546875" bestFit="1" customWidth="1"/>
    <col min="3645" max="3646" width="14.85546875" bestFit="1" customWidth="1"/>
    <col min="3647" max="3649" width="13.85546875" bestFit="1" customWidth="1"/>
    <col min="3650" max="3650" width="15.85546875" bestFit="1" customWidth="1"/>
    <col min="3651" max="3651" width="14.85546875" bestFit="1" customWidth="1"/>
    <col min="3652" max="3652" width="13.85546875" bestFit="1" customWidth="1"/>
    <col min="3653" max="3653" width="12.7109375" bestFit="1" customWidth="1"/>
    <col min="3654" max="3655" width="13.85546875" bestFit="1" customWidth="1"/>
    <col min="3656" max="3656" width="12.7109375" bestFit="1" customWidth="1"/>
    <col min="3657" max="3660" width="14.85546875" bestFit="1" customWidth="1"/>
    <col min="3661" max="3664" width="13.85546875" bestFit="1" customWidth="1"/>
    <col min="3665" max="3666" width="12.7109375" bestFit="1" customWidth="1"/>
    <col min="3667" max="3669" width="13.85546875" bestFit="1" customWidth="1"/>
    <col min="3670" max="3671" width="14.85546875" bestFit="1" customWidth="1"/>
    <col min="3672" max="3673" width="13.85546875" bestFit="1" customWidth="1"/>
    <col min="3674" max="3674" width="12.7109375" bestFit="1" customWidth="1"/>
    <col min="3675" max="3675" width="13.85546875" bestFit="1" customWidth="1"/>
    <col min="3676" max="3676" width="12.7109375" bestFit="1" customWidth="1"/>
    <col min="3677" max="3677" width="13.85546875" bestFit="1" customWidth="1"/>
    <col min="3678" max="3678" width="15.85546875" bestFit="1" customWidth="1"/>
    <col min="3679" max="3679" width="14.85546875" bestFit="1" customWidth="1"/>
    <col min="3680" max="3680" width="13.85546875" bestFit="1" customWidth="1"/>
    <col min="3681" max="3684" width="14.85546875" bestFit="1" customWidth="1"/>
    <col min="3685" max="3685" width="13.85546875" bestFit="1" customWidth="1"/>
    <col min="3686" max="3686" width="12.7109375" bestFit="1" customWidth="1"/>
    <col min="3687" max="3687" width="14.85546875" bestFit="1" customWidth="1"/>
    <col min="3688" max="3688" width="15.85546875" bestFit="1" customWidth="1"/>
    <col min="3689" max="3691" width="13.85546875" bestFit="1" customWidth="1"/>
    <col min="3692" max="3692" width="14.85546875" bestFit="1" customWidth="1"/>
    <col min="3693" max="3693" width="13.85546875" bestFit="1" customWidth="1"/>
    <col min="3694" max="3694" width="14.85546875" bestFit="1" customWidth="1"/>
    <col min="3695" max="3695" width="12.7109375" bestFit="1" customWidth="1"/>
    <col min="3696" max="3697" width="14.85546875" bestFit="1" customWidth="1"/>
    <col min="3698" max="3698" width="15.85546875" bestFit="1" customWidth="1"/>
    <col min="3699" max="3702" width="14.85546875" bestFit="1" customWidth="1"/>
    <col min="3703" max="3703" width="15.85546875" bestFit="1" customWidth="1"/>
    <col min="3704" max="3704" width="14.85546875" bestFit="1" customWidth="1"/>
    <col min="3705" max="3705" width="13.85546875" bestFit="1" customWidth="1"/>
    <col min="3706" max="3707" width="15.85546875" bestFit="1" customWidth="1"/>
    <col min="3708" max="3709" width="14.85546875" bestFit="1" customWidth="1"/>
    <col min="3710" max="3710" width="12.7109375" bestFit="1" customWidth="1"/>
    <col min="3711" max="3712" width="14.85546875" bestFit="1" customWidth="1"/>
    <col min="3713" max="3713" width="12.7109375" bestFit="1" customWidth="1"/>
    <col min="3714" max="3715" width="14.85546875" bestFit="1" customWidth="1"/>
    <col min="3716" max="3717" width="12.7109375" bestFit="1" customWidth="1"/>
    <col min="3718" max="3718" width="15.85546875" bestFit="1" customWidth="1"/>
    <col min="3719" max="3719" width="13.85546875" bestFit="1" customWidth="1"/>
    <col min="3720" max="3720" width="12.7109375" bestFit="1" customWidth="1"/>
    <col min="3721" max="3721" width="13.85546875" bestFit="1" customWidth="1"/>
    <col min="3722" max="3723" width="15.85546875" bestFit="1" customWidth="1"/>
    <col min="3724" max="3724" width="13.85546875" bestFit="1" customWidth="1"/>
    <col min="3725" max="3725" width="14.85546875" bestFit="1" customWidth="1"/>
    <col min="3726" max="3726" width="13.85546875" bestFit="1" customWidth="1"/>
    <col min="3727" max="3727" width="12.7109375" bestFit="1" customWidth="1"/>
    <col min="3728" max="3728" width="14.85546875" bestFit="1" customWidth="1"/>
    <col min="3729" max="3729" width="13.85546875" bestFit="1" customWidth="1"/>
    <col min="3730" max="3730" width="14.85546875" bestFit="1" customWidth="1"/>
    <col min="3731" max="3731" width="15.85546875" bestFit="1" customWidth="1"/>
    <col min="3732" max="3732" width="13.85546875" bestFit="1" customWidth="1"/>
    <col min="3733" max="3733" width="14.85546875" bestFit="1" customWidth="1"/>
    <col min="3734" max="3735" width="12.7109375" bestFit="1" customWidth="1"/>
    <col min="3736" max="3736" width="15.85546875" bestFit="1" customWidth="1"/>
    <col min="3737" max="3738" width="14.85546875" bestFit="1" customWidth="1"/>
    <col min="3739" max="3739" width="13.85546875" bestFit="1" customWidth="1"/>
    <col min="3740" max="3740" width="14.85546875" bestFit="1" customWidth="1"/>
    <col min="3741" max="3743" width="13.85546875" bestFit="1" customWidth="1"/>
    <col min="3744" max="3745" width="12.7109375" bestFit="1" customWidth="1"/>
    <col min="3746" max="3747" width="14.85546875" bestFit="1" customWidth="1"/>
    <col min="3748" max="3748" width="13.85546875" bestFit="1" customWidth="1"/>
    <col min="3749" max="3752" width="14.85546875" bestFit="1" customWidth="1"/>
    <col min="3753" max="3754" width="13.85546875" bestFit="1" customWidth="1"/>
    <col min="3755" max="3757" width="14.85546875" bestFit="1" customWidth="1"/>
    <col min="3758" max="3759" width="13.85546875" bestFit="1" customWidth="1"/>
    <col min="3760" max="3762" width="14.85546875" bestFit="1" customWidth="1"/>
    <col min="3763" max="3763" width="12.7109375" bestFit="1" customWidth="1"/>
    <col min="3764" max="3764" width="13.85546875" bestFit="1" customWidth="1"/>
    <col min="3765" max="3765" width="12.7109375" bestFit="1" customWidth="1"/>
    <col min="3766" max="3766" width="13.85546875" bestFit="1" customWidth="1"/>
    <col min="3767" max="3767" width="15.85546875" bestFit="1" customWidth="1"/>
    <col min="3768" max="3769" width="14.85546875" bestFit="1" customWidth="1"/>
    <col min="3770" max="3770" width="13.85546875" bestFit="1" customWidth="1"/>
    <col min="3771" max="3771" width="14.85546875" bestFit="1" customWidth="1"/>
    <col min="3772" max="3774" width="13.85546875" bestFit="1" customWidth="1"/>
    <col min="3775" max="3775" width="14.85546875" bestFit="1" customWidth="1"/>
    <col min="3776" max="3777" width="13.85546875" bestFit="1" customWidth="1"/>
    <col min="3778" max="3780" width="14.85546875" bestFit="1" customWidth="1"/>
    <col min="3781" max="3783" width="13.85546875" bestFit="1" customWidth="1"/>
    <col min="3784" max="3784" width="14.85546875" bestFit="1" customWidth="1"/>
    <col min="3785" max="3785" width="13.85546875" bestFit="1" customWidth="1"/>
    <col min="3786" max="3786" width="15.85546875" bestFit="1" customWidth="1"/>
    <col min="3787" max="3787" width="14.85546875" bestFit="1" customWidth="1"/>
    <col min="3788" max="3788" width="13.85546875" bestFit="1" customWidth="1"/>
    <col min="3789" max="3789" width="14.85546875" bestFit="1" customWidth="1"/>
    <col min="3790" max="3790" width="13.85546875" bestFit="1" customWidth="1"/>
    <col min="3791" max="3791" width="14.85546875" bestFit="1" customWidth="1"/>
    <col min="3792" max="3792" width="13.85546875" bestFit="1" customWidth="1"/>
    <col min="3793" max="3795" width="14.85546875" bestFit="1" customWidth="1"/>
    <col min="3796" max="3797" width="13.85546875" bestFit="1" customWidth="1"/>
    <col min="3798" max="3798" width="12.7109375" bestFit="1" customWidth="1"/>
    <col min="3799" max="3799" width="13.85546875" bestFit="1" customWidth="1"/>
    <col min="3800" max="3802" width="14.85546875" bestFit="1" customWidth="1"/>
    <col min="3803" max="3803" width="13.85546875" bestFit="1" customWidth="1"/>
    <col min="3804" max="3806" width="14.85546875" bestFit="1" customWidth="1"/>
    <col min="3807" max="3808" width="13.85546875" bestFit="1" customWidth="1"/>
    <col min="3809" max="3809" width="14.85546875" bestFit="1" customWidth="1"/>
    <col min="3810" max="3810" width="15.85546875" bestFit="1" customWidth="1"/>
    <col min="3811" max="3811" width="14.85546875" bestFit="1" customWidth="1"/>
    <col min="3812" max="3812" width="13.85546875" bestFit="1" customWidth="1"/>
    <col min="3813" max="3813" width="14.85546875" bestFit="1" customWidth="1"/>
    <col min="3814" max="3815" width="13.85546875" bestFit="1" customWidth="1"/>
    <col min="3816" max="3817" width="14.85546875" bestFit="1" customWidth="1"/>
    <col min="3818" max="3818" width="13.85546875" bestFit="1" customWidth="1"/>
    <col min="3819" max="3819" width="15.85546875" bestFit="1" customWidth="1"/>
    <col min="3820" max="3821" width="13.85546875" bestFit="1" customWidth="1"/>
    <col min="3822" max="3822" width="14.85546875" bestFit="1" customWidth="1"/>
    <col min="3823" max="3824" width="13.85546875" bestFit="1" customWidth="1"/>
    <col min="3825" max="3826" width="14.85546875" bestFit="1" customWidth="1"/>
    <col min="3827" max="3827" width="13.85546875" bestFit="1" customWidth="1"/>
    <col min="3828" max="3831" width="14.85546875" bestFit="1" customWidth="1"/>
    <col min="3832" max="3832" width="15.85546875" bestFit="1" customWidth="1"/>
    <col min="3833" max="3833" width="14.85546875" bestFit="1" customWidth="1"/>
    <col min="3834" max="3834" width="13.85546875" bestFit="1" customWidth="1"/>
    <col min="3835" max="3836" width="14.85546875" bestFit="1" customWidth="1"/>
    <col min="3837" max="3837" width="13.85546875" bestFit="1" customWidth="1"/>
    <col min="3838" max="3839" width="14.85546875" bestFit="1" customWidth="1"/>
    <col min="3840" max="3841" width="13.85546875" bestFit="1" customWidth="1"/>
    <col min="3842" max="3842" width="15.85546875" bestFit="1" customWidth="1"/>
    <col min="3843" max="3845" width="13.85546875" bestFit="1" customWidth="1"/>
    <col min="3846" max="3847" width="14.85546875" bestFit="1" customWidth="1"/>
    <col min="3848" max="3848" width="13.85546875" bestFit="1" customWidth="1"/>
    <col min="3849" max="3849" width="15.85546875" bestFit="1" customWidth="1"/>
    <col min="3850" max="3850" width="13.85546875" bestFit="1" customWidth="1"/>
    <col min="3851" max="3852" width="14.85546875" bestFit="1" customWidth="1"/>
    <col min="3853" max="3855" width="13.85546875" bestFit="1" customWidth="1"/>
    <col min="3856" max="3856" width="14.85546875" bestFit="1" customWidth="1"/>
    <col min="3857" max="3857" width="12.7109375" bestFit="1" customWidth="1"/>
    <col min="3858" max="3858" width="14.85546875" bestFit="1" customWidth="1"/>
    <col min="3859" max="3859" width="13.85546875" bestFit="1" customWidth="1"/>
    <col min="3860" max="3860" width="14.85546875" bestFit="1" customWidth="1"/>
    <col min="3861" max="3861" width="13.85546875" bestFit="1" customWidth="1"/>
    <col min="3862" max="3863" width="14.85546875" bestFit="1" customWidth="1"/>
    <col min="3864" max="3864" width="13.85546875" bestFit="1" customWidth="1"/>
    <col min="3865" max="3867" width="14.85546875" bestFit="1" customWidth="1"/>
    <col min="3868" max="3869" width="13.85546875" bestFit="1" customWidth="1"/>
    <col min="3870" max="3870" width="12.7109375" bestFit="1" customWidth="1"/>
    <col min="3871" max="3871" width="15.85546875" bestFit="1" customWidth="1"/>
    <col min="3872" max="3872" width="13.85546875" bestFit="1" customWidth="1"/>
    <col min="3873" max="3873" width="12.7109375" bestFit="1" customWidth="1"/>
    <col min="3874" max="3874" width="15.85546875" bestFit="1" customWidth="1"/>
    <col min="3875" max="3875" width="14.85546875" bestFit="1" customWidth="1"/>
    <col min="3876" max="3876" width="13.85546875" bestFit="1" customWidth="1"/>
    <col min="3877" max="3878" width="14.85546875" bestFit="1" customWidth="1"/>
    <col min="3879" max="3879" width="13.85546875" bestFit="1" customWidth="1"/>
    <col min="3880" max="3880" width="12.7109375" bestFit="1" customWidth="1"/>
    <col min="3881" max="3881" width="14.85546875" bestFit="1" customWidth="1"/>
    <col min="3882" max="3882" width="13.85546875" bestFit="1" customWidth="1"/>
    <col min="3883" max="3883" width="14.85546875" bestFit="1" customWidth="1"/>
    <col min="3884" max="3884" width="13.85546875" bestFit="1" customWidth="1"/>
    <col min="3885" max="3886" width="14.85546875" bestFit="1" customWidth="1"/>
    <col min="3887" max="3887" width="12.7109375" bestFit="1" customWidth="1"/>
    <col min="3888" max="3890" width="13.85546875" bestFit="1" customWidth="1"/>
    <col min="3891" max="3893" width="14.85546875" bestFit="1" customWidth="1"/>
    <col min="3894" max="3894" width="13.85546875" bestFit="1" customWidth="1"/>
    <col min="3895" max="3895" width="12.7109375" bestFit="1" customWidth="1"/>
    <col min="3896" max="3896" width="14.85546875" bestFit="1" customWidth="1"/>
    <col min="3897" max="3897" width="13.85546875" bestFit="1" customWidth="1"/>
    <col min="3898" max="3899" width="14.85546875" bestFit="1" customWidth="1"/>
    <col min="3900" max="3902" width="13.85546875" bestFit="1" customWidth="1"/>
    <col min="3903" max="3907" width="14.85546875" bestFit="1" customWidth="1"/>
    <col min="3908" max="3908" width="13.85546875" bestFit="1" customWidth="1"/>
    <col min="3909" max="3909" width="14.85546875" bestFit="1" customWidth="1"/>
    <col min="3910" max="3911" width="13.85546875" bestFit="1" customWidth="1"/>
    <col min="3912" max="3912" width="15.85546875" bestFit="1" customWidth="1"/>
    <col min="3913" max="3913" width="14.85546875" bestFit="1" customWidth="1"/>
    <col min="3914" max="3914" width="13.85546875" bestFit="1" customWidth="1"/>
    <col min="3915" max="3916" width="14.85546875" bestFit="1" customWidth="1"/>
    <col min="3917" max="3917" width="13.85546875" bestFit="1" customWidth="1"/>
    <col min="3918" max="3918" width="14.85546875" bestFit="1" customWidth="1"/>
    <col min="3919" max="3919" width="13.85546875" bestFit="1" customWidth="1"/>
    <col min="3920" max="3920" width="14.85546875" bestFit="1" customWidth="1"/>
    <col min="3921" max="3922" width="13.85546875" bestFit="1" customWidth="1"/>
    <col min="3923" max="3923" width="15.85546875" bestFit="1" customWidth="1"/>
    <col min="3924" max="3924" width="14.85546875" bestFit="1" customWidth="1"/>
    <col min="3925" max="3926" width="13.85546875" bestFit="1" customWidth="1"/>
    <col min="3927" max="3927" width="12.7109375" bestFit="1" customWidth="1"/>
    <col min="3928" max="3928" width="13.85546875" bestFit="1" customWidth="1"/>
    <col min="3929" max="3930" width="15.85546875" bestFit="1" customWidth="1"/>
    <col min="3931" max="3931" width="14.85546875" bestFit="1" customWidth="1"/>
    <col min="3932" max="3932" width="13.85546875" bestFit="1" customWidth="1"/>
    <col min="3933" max="3933" width="14.85546875" bestFit="1" customWidth="1"/>
    <col min="3934" max="3935" width="13.85546875" bestFit="1" customWidth="1"/>
    <col min="3936" max="3936" width="14.85546875" bestFit="1" customWidth="1"/>
    <col min="3937" max="3937" width="13.85546875" bestFit="1" customWidth="1"/>
    <col min="3938" max="3938" width="14.85546875" bestFit="1" customWidth="1"/>
    <col min="3939" max="3939" width="15.85546875" bestFit="1" customWidth="1"/>
    <col min="3940" max="3943" width="14.85546875" bestFit="1" customWidth="1"/>
    <col min="3944" max="3944" width="13.85546875" bestFit="1" customWidth="1"/>
    <col min="3945" max="3945" width="15.85546875" bestFit="1" customWidth="1"/>
    <col min="3946" max="3947" width="14.85546875" bestFit="1" customWidth="1"/>
    <col min="3948" max="3948" width="13.85546875" bestFit="1" customWidth="1"/>
    <col min="3949" max="3949" width="12.7109375" bestFit="1" customWidth="1"/>
    <col min="3950" max="3950" width="14.85546875" bestFit="1" customWidth="1"/>
    <col min="3951" max="3951" width="13.85546875" bestFit="1" customWidth="1"/>
    <col min="3952" max="3954" width="14.85546875" bestFit="1" customWidth="1"/>
    <col min="3955" max="3955" width="13.85546875" bestFit="1" customWidth="1"/>
    <col min="3956" max="3956" width="12.7109375" bestFit="1" customWidth="1"/>
    <col min="3957" max="3957" width="15.85546875" bestFit="1" customWidth="1"/>
    <col min="3958" max="3959" width="13.85546875" bestFit="1" customWidth="1"/>
    <col min="3960" max="3960" width="14.85546875" bestFit="1" customWidth="1"/>
    <col min="3961" max="3961" width="13.85546875" bestFit="1" customWidth="1"/>
    <col min="3962" max="3962" width="14.85546875" bestFit="1" customWidth="1"/>
    <col min="3963" max="3963" width="12.7109375" bestFit="1" customWidth="1"/>
    <col min="3964" max="3965" width="14.85546875" bestFit="1" customWidth="1"/>
    <col min="3966" max="3966" width="12.7109375" bestFit="1" customWidth="1"/>
    <col min="3967" max="3967" width="14.85546875" bestFit="1" customWidth="1"/>
    <col min="3968" max="3968" width="13.85546875" bestFit="1" customWidth="1"/>
    <col min="3969" max="3969" width="12.7109375" bestFit="1" customWidth="1"/>
    <col min="3970" max="3970" width="13.85546875" bestFit="1" customWidth="1"/>
    <col min="3971" max="3971" width="12.7109375" bestFit="1" customWidth="1"/>
    <col min="3972" max="3972" width="13.85546875" bestFit="1" customWidth="1"/>
    <col min="3973" max="3973" width="14.85546875" bestFit="1" customWidth="1"/>
    <col min="3974" max="3974" width="13.85546875" bestFit="1" customWidth="1"/>
    <col min="3975" max="3975" width="12.7109375" bestFit="1" customWidth="1"/>
    <col min="3976" max="3976" width="14.85546875" bestFit="1" customWidth="1"/>
    <col min="3977" max="3977" width="13.85546875" bestFit="1" customWidth="1"/>
    <col min="3978" max="3978" width="15.85546875" bestFit="1" customWidth="1"/>
    <col min="3979" max="3981" width="14.85546875" bestFit="1" customWidth="1"/>
    <col min="3982" max="3982" width="13.85546875" bestFit="1" customWidth="1"/>
    <col min="3983" max="3983" width="15.85546875" bestFit="1" customWidth="1"/>
    <col min="3984" max="3984" width="13.85546875" bestFit="1" customWidth="1"/>
    <col min="3985" max="3985" width="14.85546875" bestFit="1" customWidth="1"/>
    <col min="3986" max="3986" width="13.85546875" bestFit="1" customWidth="1"/>
    <col min="3987" max="3987" width="14.85546875" bestFit="1" customWidth="1"/>
    <col min="3988" max="3989" width="13.85546875" bestFit="1" customWidth="1"/>
    <col min="3990" max="3990" width="14.85546875" bestFit="1" customWidth="1"/>
    <col min="3991" max="3992" width="13.85546875" bestFit="1" customWidth="1"/>
    <col min="3993" max="3993" width="12.7109375" bestFit="1" customWidth="1"/>
    <col min="3994" max="3994" width="14.85546875" bestFit="1" customWidth="1"/>
    <col min="3995" max="3996" width="13.85546875" bestFit="1" customWidth="1"/>
    <col min="3997" max="3997" width="14.85546875" bestFit="1" customWidth="1"/>
    <col min="3998" max="3998" width="13.85546875" bestFit="1" customWidth="1"/>
    <col min="3999" max="3999" width="12.7109375" bestFit="1" customWidth="1"/>
    <col min="4000" max="4001" width="14.85546875" bestFit="1" customWidth="1"/>
    <col min="4002" max="4004" width="13.85546875" bestFit="1" customWidth="1"/>
    <col min="4005" max="4005" width="14.85546875" bestFit="1" customWidth="1"/>
    <col min="4006" max="4006" width="13.85546875" bestFit="1" customWidth="1"/>
    <col min="4007" max="4009" width="14.85546875" bestFit="1" customWidth="1"/>
    <col min="4010" max="4010" width="13.85546875" bestFit="1" customWidth="1"/>
    <col min="4011" max="4011" width="15.85546875" bestFit="1" customWidth="1"/>
    <col min="4012" max="4012" width="14.85546875" bestFit="1" customWidth="1"/>
    <col min="4013" max="4013" width="15.85546875" bestFit="1" customWidth="1"/>
    <col min="4014" max="4014" width="14.85546875" bestFit="1" customWidth="1"/>
    <col min="4015" max="4018" width="13.85546875" bestFit="1" customWidth="1"/>
    <col min="4019" max="4021" width="12.7109375" bestFit="1" customWidth="1"/>
    <col min="4022" max="4022" width="13.85546875" bestFit="1" customWidth="1"/>
    <col min="4023" max="4023" width="12.7109375" bestFit="1" customWidth="1"/>
    <col min="4024" max="4027" width="14.85546875" bestFit="1" customWidth="1"/>
    <col min="4028" max="4028" width="12.7109375" bestFit="1" customWidth="1"/>
    <col min="4029" max="4029" width="14.85546875" bestFit="1" customWidth="1"/>
    <col min="4030" max="4030" width="13.85546875" bestFit="1" customWidth="1"/>
    <col min="4031" max="4031" width="14.85546875" bestFit="1" customWidth="1"/>
    <col min="4032" max="4033" width="13.85546875" bestFit="1" customWidth="1"/>
    <col min="4034" max="4034" width="15.85546875" bestFit="1" customWidth="1"/>
    <col min="4035" max="4035" width="13.85546875" bestFit="1" customWidth="1"/>
    <col min="4036" max="4038" width="14.85546875" bestFit="1" customWidth="1"/>
    <col min="4039" max="4039" width="15.85546875" bestFit="1" customWidth="1"/>
    <col min="4040" max="4040" width="14.85546875" bestFit="1" customWidth="1"/>
    <col min="4041" max="4041" width="15.85546875" bestFit="1" customWidth="1"/>
    <col min="4042" max="4042" width="12.7109375" bestFit="1" customWidth="1"/>
    <col min="4043" max="4045" width="13.85546875" bestFit="1" customWidth="1"/>
    <col min="4046" max="4048" width="14.85546875" bestFit="1" customWidth="1"/>
    <col min="4049" max="4051" width="13.85546875" bestFit="1" customWidth="1"/>
    <col min="4052" max="4054" width="14.85546875" bestFit="1" customWidth="1"/>
    <col min="4055" max="4055" width="15.85546875" bestFit="1" customWidth="1"/>
    <col min="4056" max="4056" width="13.85546875" bestFit="1" customWidth="1"/>
    <col min="4057" max="4057" width="14.85546875" bestFit="1" customWidth="1"/>
    <col min="4058" max="4062" width="13.85546875" bestFit="1" customWidth="1"/>
    <col min="4063" max="4066" width="14.85546875" bestFit="1" customWidth="1"/>
    <col min="4067" max="4067" width="13.85546875" bestFit="1" customWidth="1"/>
    <col min="4068" max="4068" width="14.85546875" bestFit="1" customWidth="1"/>
    <col min="4069" max="4070" width="13.85546875" bestFit="1" customWidth="1"/>
    <col min="4071" max="4071" width="15.85546875" bestFit="1" customWidth="1"/>
    <col min="4072" max="4073" width="14.85546875" bestFit="1" customWidth="1"/>
    <col min="4074" max="4075" width="13.85546875" bestFit="1" customWidth="1"/>
    <col min="4076" max="4076" width="15.85546875" bestFit="1" customWidth="1"/>
    <col min="4077" max="4082" width="14.85546875" bestFit="1" customWidth="1"/>
    <col min="4083" max="4083" width="13.85546875" bestFit="1" customWidth="1"/>
    <col min="4084" max="4084" width="14.85546875" bestFit="1" customWidth="1"/>
    <col min="4085" max="4087" width="13.85546875" bestFit="1" customWidth="1"/>
    <col min="4088" max="4088" width="14.85546875" bestFit="1" customWidth="1"/>
    <col min="4089" max="4089" width="13.85546875" bestFit="1" customWidth="1"/>
    <col min="4090" max="4090" width="14.85546875" bestFit="1" customWidth="1"/>
    <col min="4091" max="4091" width="12.7109375" bestFit="1" customWidth="1"/>
    <col min="4092" max="4092" width="14.85546875" bestFit="1" customWidth="1"/>
    <col min="4093" max="4093" width="13.85546875" bestFit="1" customWidth="1"/>
    <col min="4094" max="4097" width="14.85546875" bestFit="1" customWidth="1"/>
    <col min="4098" max="4098" width="12.7109375" bestFit="1" customWidth="1"/>
    <col min="4099" max="4099" width="14.85546875" bestFit="1" customWidth="1"/>
    <col min="4100" max="4100" width="15.85546875" bestFit="1" customWidth="1"/>
    <col min="4101" max="4101" width="14.85546875" bestFit="1" customWidth="1"/>
    <col min="4102" max="4102" width="13.85546875" bestFit="1" customWidth="1"/>
    <col min="4103" max="4103" width="14.85546875" bestFit="1" customWidth="1"/>
    <col min="4104" max="4104" width="12.7109375" bestFit="1" customWidth="1"/>
    <col min="4105" max="4105" width="14.85546875" bestFit="1" customWidth="1"/>
    <col min="4106" max="4106" width="13.85546875" bestFit="1" customWidth="1"/>
    <col min="4107" max="4108" width="14.85546875" bestFit="1" customWidth="1"/>
    <col min="4109" max="4109" width="15.85546875" bestFit="1" customWidth="1"/>
    <col min="4110" max="4110" width="13.85546875" bestFit="1" customWidth="1"/>
    <col min="4111" max="4111" width="15.85546875" bestFit="1" customWidth="1"/>
    <col min="4112" max="4112" width="13.85546875" bestFit="1" customWidth="1"/>
    <col min="4113" max="4113" width="14.85546875" bestFit="1" customWidth="1"/>
    <col min="4114" max="4114" width="13.85546875" bestFit="1" customWidth="1"/>
    <col min="4115" max="4117" width="14.85546875" bestFit="1" customWidth="1"/>
    <col min="4118" max="4118" width="13.85546875" bestFit="1" customWidth="1"/>
    <col min="4119" max="4119" width="15" bestFit="1" customWidth="1"/>
    <col min="4120" max="4120" width="11.28515625" bestFit="1" customWidth="1"/>
  </cols>
  <sheetData>
    <row r="1" spans="1:5" x14ac:dyDescent="0.25">
      <c r="A1" s="9" t="s">
        <v>8308</v>
      </c>
      <c r="B1" t="s">
        <v>8362</v>
      </c>
    </row>
    <row r="2" spans="1:5" x14ac:dyDescent="0.25">
      <c r="A2" s="9" t="s">
        <v>8379</v>
      </c>
      <c r="B2" t="s">
        <v>8362</v>
      </c>
    </row>
    <row r="4" spans="1:5" x14ac:dyDescent="0.25">
      <c r="A4" s="9" t="s">
        <v>8363</v>
      </c>
      <c r="B4" s="9" t="s">
        <v>8364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0" t="s">
        <v>8369</v>
      </c>
      <c r="B6" s="11">
        <v>34</v>
      </c>
      <c r="C6" s="11">
        <v>148</v>
      </c>
      <c r="D6" s="11">
        <v>184</v>
      </c>
      <c r="E6" s="11">
        <v>366</v>
      </c>
    </row>
    <row r="7" spans="1:5" x14ac:dyDescent="0.25">
      <c r="A7" s="10" t="s">
        <v>8377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0" t="s">
        <v>8373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25">
      <c r="A9" s="10" t="s">
        <v>8374</v>
      </c>
      <c r="B9" s="11">
        <v>27</v>
      </c>
      <c r="C9" s="11">
        <v>102</v>
      </c>
      <c r="D9" s="11">
        <v>193</v>
      </c>
      <c r="E9" s="11">
        <v>322</v>
      </c>
    </row>
    <row r="10" spans="1:5" x14ac:dyDescent="0.25">
      <c r="A10" s="10" t="s">
        <v>8370</v>
      </c>
      <c r="B10" s="11">
        <v>26</v>
      </c>
      <c r="C10" s="11">
        <v>126</v>
      </c>
      <c r="D10" s="11">
        <v>232</v>
      </c>
      <c r="E10" s="11">
        <v>384</v>
      </c>
    </row>
    <row r="11" spans="1:5" x14ac:dyDescent="0.25">
      <c r="A11" s="10" t="s">
        <v>8378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25">
      <c r="A12" s="10" t="s">
        <v>8371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25">
      <c r="A13" s="10" t="s">
        <v>8368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25">
      <c r="A14" s="10" t="s">
        <v>8367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25">
      <c r="A15" s="10" t="s">
        <v>8375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25">
      <c r="A16" s="10" t="s">
        <v>8376</v>
      </c>
      <c r="B16" s="11">
        <v>37</v>
      </c>
      <c r="C16" s="11">
        <v>114</v>
      </c>
      <c r="D16" s="11">
        <v>180</v>
      </c>
      <c r="E16" s="11">
        <v>331</v>
      </c>
    </row>
    <row r="17" spans="1:5" x14ac:dyDescent="0.25">
      <c r="A17" s="10" t="s">
        <v>8372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25">
      <c r="A18" s="10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FullTable</vt:lpstr>
      <vt:lpstr>BonusTable</vt:lpstr>
      <vt:lpstr>CategoryStats</vt:lpstr>
      <vt:lpstr>SubcategoryStats</vt:lpstr>
      <vt:lpstr>LaunchDateOutcomes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 Cheng</cp:lastModifiedBy>
  <dcterms:created xsi:type="dcterms:W3CDTF">2017-04-20T15:17:24Z</dcterms:created>
  <dcterms:modified xsi:type="dcterms:W3CDTF">2019-01-19T07:26:22Z</dcterms:modified>
</cp:coreProperties>
</file>