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defaultThemeVersion="166925"/>
  <mc:AlternateContent xmlns:mc="http://schemas.openxmlformats.org/markup-compatibility/2006">
    <mc:Choice Requires="x15">
      <x15ac:absPath xmlns:x15ac="http://schemas.microsoft.com/office/spreadsheetml/2010/11/ac" url="/Users/hannah/Desktop/"/>
    </mc:Choice>
  </mc:AlternateContent>
  <xr:revisionPtr revIDLastSave="0" documentId="13_ncr:1_{EB7CC29A-0818-D947-8D7C-BBD443F94280}" xr6:coauthVersionLast="47" xr6:coauthVersionMax="47" xr10:uidLastSave="{00000000-0000-0000-0000-000000000000}"/>
  <bookViews>
    <workbookView xWindow="9400" yWindow="7040" windowWidth="27460" windowHeight="21220" activeTab="1" xr2:uid="{4208DB22-3994-42D0-A27A-59DFE0985182}"/>
  </bookViews>
  <sheets>
    <sheet name="AB Testing Framework Workbook" sheetId="4" r:id="rId1"/>
    <sheet name="AB Result Significance Workbook" sheetId="7" r:id="rId2"/>
    <sheet name="Baseline" sheetId="6" r:id="rId3"/>
  </sheets>
  <definedNames>
    <definedName name="_xlnm._FilterDatabase" localSheetId="2" hidden="1">Baseline!$A$1:$E$704</definedName>
    <definedName name="BaselineConversion">'AB Testing Framework Workbook'!$J$11</definedName>
    <definedName name="ControlConversions">'AB Result Significance Workbook'!$F$5</definedName>
    <definedName name="ControlConverstionRate">'AB Result Significance Workbook'!$E$11</definedName>
    <definedName name="ControlSE">'AB Result Significance Workbook'!$F$11</definedName>
    <definedName name="ControlTraffic">'AB Result Significance Workbook'!$E$5</definedName>
    <definedName name="Length_of_Test_80">'AB Testing Framework Workbook'!$I$26</definedName>
    <definedName name="Length_of_test_90">'AB Testing Framework Workbook'!$I$27</definedName>
    <definedName name="Length_of_test_95">'AB Testing Framework Workbook'!$I$28</definedName>
    <definedName name="Length_of_test_99">'AB Testing Framework Workbook'!$I$29</definedName>
    <definedName name="MDE">'AB Testing Framework Workbook'!$G$7</definedName>
    <definedName name="NoVariations">'AB Testing Framework Workbook'!$G$22</definedName>
    <definedName name="p">'AB Result Significance Workbook'!$F$39</definedName>
    <definedName name="Sample_Size_80">'AB Testing Framework Workbook'!$G$26</definedName>
    <definedName name="Sample_Size_90">'AB Testing Framework Workbook'!$G$27</definedName>
    <definedName name="Sample_Size_95">'AB Testing Framework Workbook'!$G$28</definedName>
    <definedName name="Sample_Size_99">'AB Testing Framework Workbook'!$G$29</definedName>
    <definedName name="VariationConversionRate">'AB Result Significance Workbook'!$E$12</definedName>
    <definedName name="VariationConversions">'AB Result Significance Workbook'!$F$6</definedName>
    <definedName name="VariationSE">'AB Result Significance Workbook'!$F$12</definedName>
    <definedName name="VariationTraffic">'AB Result Significance Workbook'!$E$6</definedName>
    <definedName name="z">'AB Result Significance Workbook'!$F$38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1" i="7" l="1"/>
  <c r="F11" i="7" s="1"/>
  <c r="J11" i="4"/>
  <c r="G26" i="4" s="1"/>
  <c r="J10" i="4"/>
  <c r="J9" i="4"/>
  <c r="E12" i="7"/>
  <c r="F18" i="7" l="1"/>
  <c r="F23" i="7"/>
  <c r="F12" i="7"/>
  <c r="F19" i="7" s="1"/>
  <c r="E18" i="7"/>
  <c r="G29" i="4"/>
  <c r="F45" i="7" s="1"/>
  <c r="G28" i="4"/>
  <c r="F44" i="7" s="1"/>
  <c r="G27" i="4"/>
  <c r="I27" i="4" s="1"/>
  <c r="I29" i="4" l="1"/>
  <c r="F24" i="7"/>
  <c r="F28" i="7"/>
  <c r="F33" i="7"/>
  <c r="I26" i="4"/>
  <c r="F42" i="7"/>
  <c r="F43" i="7"/>
  <c r="I28" i="4"/>
  <c r="F29" i="7"/>
  <c r="F34" i="7"/>
  <c r="E24" i="7"/>
  <c r="E19" i="7"/>
  <c r="E29" i="7"/>
  <c r="E34" i="7"/>
  <c r="E28" i="7"/>
  <c r="F38" i="7"/>
  <c r="F39" i="7" s="1"/>
  <c r="E42" i="7" s="1"/>
  <c r="E33" i="7"/>
  <c r="E23" i="7"/>
  <c r="E45" i="7" l="1"/>
  <c r="E44" i="7"/>
  <c r="E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tc={F48D1AD0-490E-441C-9449-C4DC017289FA}</author>
    <author>tc={BD133225-48B5-4973-960E-D1CD4ED4A943}</author>
    <author>tc={2114D3E1-E1D2-42BF-BCDE-88C02F09ABFE}</author>
  </authors>
  <commentList>
    <comment ref="G9" authorId="0" shapeId="0" xr:uid="{F48D1AD0-490E-441C-9449-C4DC017289FA}">
      <text>
        <t>[Threaded comment]
Your version of Excel allows you to read this threaded comment; however, any edits to it will get removed if the file is opened in a newer version of Excel. Learn more: https://go.microsoft.com/fwlink/?linkid=870924
Comment:
    This is the amount of traffic or individuals reached in the baseline campaign - usually the traffic to what you are measuring for your conversion</t>
      </text>
    </comment>
    <comment ref="G10" authorId="1" shapeId="0" xr:uid="{BD133225-48B5-4973-960E-D1CD4ED4A943}">
      <text>
        <t>[Threaded comment]
Your version of Excel allows you to read this threaded comment; however, any edits to it will get removed if the file is opened in a newer version of Excel. Learn more: https://go.microsoft.com/fwlink/?linkid=870924
Comment:
    This is the amount of days the baseline campaign ran for</t>
      </text>
    </comment>
    <comment ref="G11" authorId="2" shapeId="0" xr:uid="{2114D3E1-E1D2-42BF-BCDE-88C02F09ABFE}">
      <text>
        <t>[Threaded comment]
Your version of Excel allows you to read this threaded comment; however, any edits to it will get removed if the file is opened in a newer version of Excel. Learn more: https://go.microsoft.com/fwlink/?linkid=870924
Comment:
    This is the conversion performance of the baseline campaign</t>
      </text>
    </comment>
  </commentList>
</comments>
</file>

<file path=xl/sharedStrings.xml><?xml version="1.0" encoding="utf-8"?>
<sst xmlns="http://schemas.openxmlformats.org/spreadsheetml/2006/main" count="65" uniqueCount="45">
  <si>
    <t>Conversions</t>
  </si>
  <si>
    <t>Conversion Rate</t>
  </si>
  <si>
    <t>Standard Error</t>
  </si>
  <si>
    <t>From</t>
  </si>
  <si>
    <t>To</t>
  </si>
  <si>
    <t>Step 1: Define variable you want to test</t>
  </si>
  <si>
    <t>Independent Variable</t>
  </si>
  <si>
    <t>Step 2: Identify the goal</t>
  </si>
  <si>
    <t>Dependent Variable</t>
  </si>
  <si>
    <t>Baseline/Benchmarks</t>
  </si>
  <si>
    <t>Minimum Detectable Effect</t>
  </si>
  <si>
    <t>Define the hypothesis - using step 1 &amp; 2</t>
  </si>
  <si>
    <t>Days Ran</t>
  </si>
  <si>
    <t>Describe the hypothesis both in words and statistically:</t>
  </si>
  <si>
    <t>Step 3: Build the “Control” and the “Variation”</t>
  </si>
  <si>
    <t>Number of Variations</t>
  </si>
  <si>
    <t>Sample Size Per Variation</t>
  </si>
  <si>
    <t>Length of Test</t>
  </si>
  <si>
    <t>Step 4: Determine statistical significance needed and sample size</t>
  </si>
  <si>
    <t>Traffic</t>
  </si>
  <si>
    <t>95% Conversion Rate Limits</t>
  </si>
  <si>
    <t xml:space="preserve">Z = </t>
  </si>
  <si>
    <t xml:space="preserve">P-value = </t>
  </si>
  <si>
    <t>Step 1: Plug in results from the test</t>
  </si>
  <si>
    <t>Control</t>
  </si>
  <si>
    <t>Variation</t>
  </si>
  <si>
    <t>Step 2: Determine the conversion rate and standard level of error</t>
  </si>
  <si>
    <t>Step 3: Determine estimated range based on significance levels</t>
  </si>
  <si>
    <t>80% Conversion Rate Limits</t>
  </si>
  <si>
    <t>90% Conversion Rate Limits</t>
  </si>
  <si>
    <t>99% Conversion Rate Limits</t>
  </si>
  <si>
    <t>Significance Level</t>
  </si>
  <si>
    <t>Date</t>
  </si>
  <si>
    <t>Sessions</t>
  </si>
  <si>
    <r>
      <rPr>
        <b/>
        <sz val="11"/>
        <color theme="1"/>
        <rFont val="Calibri"/>
        <family val="2"/>
        <scheme val="minor"/>
      </rPr>
      <t>Further explain the inputs provided, for example:</t>
    </r>
    <r>
      <rPr>
        <sz val="11"/>
        <color theme="1"/>
        <rFont val="Calibri"/>
        <family val="2"/>
        <scheme val="minor"/>
      </rPr>
      <t xml:space="preserve">
Why did you chose this as the independent variable?
Why did you chose this as the dependent variable?</t>
    </r>
  </si>
  <si>
    <t>Step 4: Check results against confidence level and sample size required</t>
  </si>
  <si>
    <t>Pass with Significance?</t>
  </si>
  <si>
    <t>Pass with Enough Sample?</t>
  </si>
  <si>
    <t>1. Removing the first background image on the homepage (This A/B Test is called: Fordham By Day - Image Change)</t>
  </si>
  <si>
    <t>Image</t>
  </si>
  <si>
    <t>Engagement</t>
  </si>
  <si>
    <t>Remove background Fordham Image increase engaguement by 30%</t>
  </si>
  <si>
    <t>H0= Va-Vb&lt;=.3</t>
  </si>
  <si>
    <t>H1= Va-Vb&gt;.3</t>
  </si>
  <si>
    <r>
      <t xml:space="preserve">Further explain results of the test:
</t>
    </r>
    <r>
      <rPr>
        <sz val="11"/>
        <color theme="1"/>
        <rFont val="Calibri"/>
        <family val="2"/>
        <scheme val="minor"/>
      </rPr>
      <t>Was the data collected significant? Was enough sample size collected?
What version won? Explain based on the hypothesis, The control version won
Did it meet the MDE the company expected?
What do you recommend as next steps and what can be done for their long term strategy?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</si>
</sst>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i/>
      <sz val="11"/>
      <color theme="1"/>
      <name val="Calibri"/>
      <family val="2"/>
      <scheme val="minor"/>
    </font>
    <font>
      <b/>
      <sz val="15"/>
      <color rgb="FF292929"/>
      <name val="Georgia"/>
      <family val="1"/>
    </font>
    <font>
      <i/>
      <sz val="14"/>
      <color rgb="FF000000"/>
      <name val="Times New Roman"/>
      <family val="1"/>
    </font>
    <font>
      <i/>
      <sz val="11"/>
      <name val="Calibri"/>
      <family val="2"/>
      <scheme val="minor"/>
    </font>
    <font>
      <i/>
      <sz val="10"/>
      <color theme="1"/>
      <name val="Calibri"/>
      <family val="2"/>
      <scheme val="minor"/>
    </font>
    <font>
      <sz val="11"/>
      <color rgb="FF0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FFFFFF"/>
        <bgColor indexed="64"/>
      </patternFill>
    </fill>
    <fill>
      <patternFill patternType="solid">
        <fgColor theme="0"/>
        <bgColor theme="0"/>
      </patternFill>
    </fill>
    <fill>
      <patternFill patternType="solid">
        <fgColor theme="0"/>
        <bgColor rgb="FFF5F8FA"/>
      </patternFill>
    </fill>
    <fill>
      <patternFill patternType="solid">
        <fgColor theme="5" tint="0.79998168889431442"/>
        <bgColor rgb="FFF5C26B"/>
      </patternFill>
    </fill>
    <fill>
      <patternFill patternType="solid">
        <fgColor rgb="FFFFFF00"/>
        <bgColor rgb="FFF2545B"/>
      </patternFill>
    </fill>
    <fill>
      <patternFill patternType="solid">
        <fgColor rgb="FFFFC000"/>
        <bgColor indexed="64"/>
      </patternFill>
    </fill>
    <fill>
      <patternFill patternType="solid">
        <fgColor rgb="FF73FDD6"/>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00">
    <xf numFmtId="0" fontId="0" fillId="0" borderId="0" xfId="0"/>
    <xf numFmtId="0" fontId="0" fillId="2" borderId="0" xfId="0" applyFill="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14" fontId="0" fillId="0" borderId="0" xfId="0" applyNumberFormat="1"/>
    <xf numFmtId="0" fontId="6" fillId="0" borderId="0" xfId="0" applyFont="1" applyAlignment="1">
      <alignment horizontal="left" vertical="center" wrapText="1" indent="1"/>
    </xf>
    <xf numFmtId="0" fontId="0" fillId="5" borderId="0" xfId="0" applyFill="1" applyAlignment="1">
      <alignment horizontal="left" vertical="center" wrapText="1" indent="1"/>
    </xf>
    <xf numFmtId="10" fontId="0" fillId="2" borderId="10" xfId="1" applyNumberFormat="1" applyFont="1" applyFill="1" applyBorder="1" applyAlignment="1">
      <alignment horizontal="center"/>
    </xf>
    <xf numFmtId="10" fontId="0" fillId="2" borderId="2" xfId="1" applyNumberFormat="1" applyFont="1" applyFill="1" applyBorder="1" applyAlignment="1">
      <alignment horizontal="center"/>
    </xf>
    <xf numFmtId="10" fontId="0" fillId="2" borderId="11" xfId="1" applyNumberFormat="1"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9" fontId="0" fillId="2" borderId="7" xfId="0" applyNumberFormat="1" applyFill="1" applyBorder="1" applyAlignment="1">
      <alignment horizontal="center"/>
    </xf>
    <xf numFmtId="1" fontId="0" fillId="2" borderId="7" xfId="0" applyNumberFormat="1" applyFill="1" applyBorder="1"/>
    <xf numFmtId="9" fontId="0" fillId="2" borderId="7" xfId="0" applyNumberFormat="1" applyFill="1" applyBorder="1"/>
    <xf numFmtId="1" fontId="0" fillId="2" borderId="7" xfId="0" applyNumberFormat="1" applyFill="1" applyBorder="1" applyAlignment="1">
      <alignment horizontal="center"/>
    </xf>
    <xf numFmtId="9" fontId="0" fillId="2" borderId="0" xfId="0" applyNumberFormat="1" applyFill="1" applyAlignment="1">
      <alignment horizontal="center"/>
    </xf>
    <xf numFmtId="1" fontId="0" fillId="2" borderId="0" xfId="0" applyNumberFormat="1" applyFill="1"/>
    <xf numFmtId="1" fontId="0" fillId="2" borderId="0" xfId="0" applyNumberFormat="1" applyFill="1" applyAlignment="1">
      <alignment horizontal="center"/>
    </xf>
    <xf numFmtId="0" fontId="0" fillId="2" borderId="4" xfId="0" applyFill="1" applyBorder="1" applyAlignment="1">
      <alignment horizontal="left"/>
    </xf>
    <xf numFmtId="0" fontId="0" fillId="2" borderId="0" xfId="0" applyFill="1" applyAlignment="1">
      <alignment horizontal="left"/>
    </xf>
    <xf numFmtId="0" fontId="5" fillId="2" borderId="0" xfId="0" applyFont="1" applyFill="1" applyAlignment="1">
      <alignment horizontal="center"/>
    </xf>
    <xf numFmtId="0" fontId="0" fillId="6" borderId="4" xfId="0" applyFill="1" applyBorder="1"/>
    <xf numFmtId="0" fontId="0" fillId="6" borderId="0" xfId="0" applyFill="1"/>
    <xf numFmtId="0" fontId="2" fillId="7" borderId="0" xfId="0" applyFont="1" applyFill="1" applyAlignment="1">
      <alignment vertical="center" wrapText="1"/>
    </xf>
    <xf numFmtId="0" fontId="4" fillId="2" borderId="5" xfId="0" applyFont="1" applyFill="1" applyBorder="1"/>
    <xf numFmtId="0" fontId="2" fillId="6" borderId="0" xfId="0" applyFont="1" applyFill="1" applyAlignment="1">
      <alignment horizontal="center"/>
    </xf>
    <xf numFmtId="0" fontId="2" fillId="6" borderId="0" xfId="0" applyFont="1" applyFill="1"/>
    <xf numFmtId="0" fontId="4" fillId="9" borderId="12" xfId="0" applyFont="1" applyFill="1" applyBorder="1" applyAlignment="1">
      <alignment horizontal="center"/>
    </xf>
    <xf numFmtId="0" fontId="4" fillId="9" borderId="13" xfId="0" applyFont="1" applyFill="1" applyBorder="1" applyAlignment="1">
      <alignment horizontal="center"/>
    </xf>
    <xf numFmtId="0" fontId="3" fillId="2" borderId="0" xfId="0" applyFont="1" applyFill="1" applyAlignment="1">
      <alignment horizontal="center"/>
    </xf>
    <xf numFmtId="10" fontId="0" fillId="2" borderId="5" xfId="0" applyNumberFormat="1" applyFill="1" applyBorder="1"/>
    <xf numFmtId="0" fontId="3" fillId="6" borderId="0" xfId="0" applyFont="1" applyFill="1" applyAlignment="1">
      <alignment horizontal="center"/>
    </xf>
    <xf numFmtId="10" fontId="0" fillId="6" borderId="0" xfId="0" applyNumberFormat="1" applyFill="1" applyAlignment="1">
      <alignment horizontal="center"/>
    </xf>
    <xf numFmtId="0" fontId="0" fillId="7" borderId="0" xfId="0" applyFill="1"/>
    <xf numFmtId="10" fontId="0" fillId="7" borderId="5" xfId="0" applyNumberFormat="1" applyFill="1" applyBorder="1"/>
    <xf numFmtId="0" fontId="5" fillId="6" borderId="0" xfId="0" applyFont="1" applyFill="1" applyAlignment="1">
      <alignment horizontal="center" vertical="center"/>
    </xf>
    <xf numFmtId="10" fontId="0" fillId="6" borderId="0" xfId="0" applyNumberFormat="1" applyFill="1" applyAlignment="1">
      <alignment horizontal="center" vertical="center"/>
    </xf>
    <xf numFmtId="0" fontId="5" fillId="6" borderId="0" xfId="0" applyFont="1" applyFill="1" applyAlignment="1">
      <alignment horizontal="center"/>
    </xf>
    <xf numFmtId="0" fontId="0" fillId="7" borderId="5" xfId="0" applyFill="1" applyBorder="1"/>
    <xf numFmtId="0" fontId="2" fillId="6" borderId="0" xfId="0" applyFont="1" applyFill="1" applyAlignment="1">
      <alignment horizontal="right"/>
    </xf>
    <xf numFmtId="164" fontId="0" fillId="8" borderId="0" xfId="0" applyNumberFormat="1" applyFill="1" applyAlignment="1">
      <alignment horizontal="center"/>
    </xf>
    <xf numFmtId="2" fontId="0" fillId="8" borderId="0" xfId="0" applyNumberFormat="1" applyFill="1" applyAlignment="1">
      <alignment horizontal="center"/>
    </xf>
    <xf numFmtId="0" fontId="5" fillId="6" borderId="4" xfId="0" applyFont="1" applyFill="1" applyBorder="1"/>
    <xf numFmtId="0" fontId="5" fillId="2" borderId="0" xfId="0" applyFont="1" applyFill="1"/>
    <xf numFmtId="0" fontId="8" fillId="2" borderId="5" xfId="0" applyFont="1" applyFill="1" applyBorder="1"/>
    <xf numFmtId="9" fontId="9" fillId="6" borderId="0" xfId="0" applyNumberFormat="1" applyFont="1" applyFill="1" applyAlignment="1">
      <alignment horizontal="center"/>
    </xf>
    <xf numFmtId="0" fontId="0" fillId="8" borderId="0" xfId="0" applyFill="1" applyAlignment="1">
      <alignment horizontal="center"/>
    </xf>
    <xf numFmtId="0" fontId="0" fillId="6" borderId="6" xfId="0" applyFill="1" applyBorder="1"/>
    <xf numFmtId="9" fontId="9" fillId="6" borderId="7" xfId="0" applyNumberFormat="1" applyFont="1" applyFill="1" applyBorder="1" applyAlignment="1">
      <alignment horizontal="center"/>
    </xf>
    <xf numFmtId="0" fontId="0" fillId="8" borderId="7" xfId="0" applyFill="1" applyBorder="1" applyAlignment="1">
      <alignment horizontal="center"/>
    </xf>
    <xf numFmtId="2" fontId="0" fillId="0" borderId="0" xfId="0" applyNumberFormat="1" applyAlignment="1">
      <alignment horizontal="center"/>
    </xf>
    <xf numFmtId="0" fontId="0" fillId="10" borderId="1" xfId="0" applyFill="1" applyBorder="1" applyAlignment="1">
      <alignment horizontal="center" vertical="top" wrapText="1"/>
    </xf>
    <xf numFmtId="0" fontId="0" fillId="10" borderId="2" xfId="0" applyFill="1" applyBorder="1" applyAlignment="1">
      <alignment horizontal="center" vertical="top" wrapText="1"/>
    </xf>
    <xf numFmtId="0" fontId="0" fillId="10" borderId="3" xfId="0" applyFill="1" applyBorder="1" applyAlignment="1">
      <alignment horizontal="center" vertical="top" wrapText="1"/>
    </xf>
    <xf numFmtId="0" fontId="0" fillId="10" borderId="4" xfId="0" applyFill="1" applyBorder="1" applyAlignment="1">
      <alignment horizontal="center" vertical="top" wrapText="1"/>
    </xf>
    <xf numFmtId="0" fontId="0" fillId="10" borderId="0" xfId="0" applyFill="1" applyAlignment="1">
      <alignment horizontal="center" vertical="top" wrapText="1"/>
    </xf>
    <xf numFmtId="0" fontId="0" fillId="10" borderId="5" xfId="0" applyFill="1" applyBorder="1" applyAlignment="1">
      <alignment horizontal="center" vertical="top" wrapText="1"/>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8" xfId="0" applyFill="1" applyBorder="1" applyAlignment="1">
      <alignment horizontal="center" vertical="top" wrapText="1"/>
    </xf>
    <xf numFmtId="0" fontId="0" fillId="2" borderId="4" xfId="0" applyFill="1" applyBorder="1" applyAlignment="1">
      <alignment horizontal="left"/>
    </xf>
    <xf numFmtId="0" fontId="0" fillId="2" borderId="0" xfId="0" applyFill="1" applyAlignment="1">
      <alignment horizontal="left"/>
    </xf>
    <xf numFmtId="10" fontId="0" fillId="4" borderId="9" xfId="1" applyNumberFormat="1" applyFont="1" applyFill="1" applyBorder="1" applyAlignment="1">
      <alignment horizontal="center"/>
    </xf>
    <xf numFmtId="10" fontId="0" fillId="4" borderId="10" xfId="1" applyNumberFormat="1" applyFont="1" applyFill="1" applyBorder="1" applyAlignment="1">
      <alignment horizontal="center"/>
    </xf>
    <xf numFmtId="10" fontId="0" fillId="4" borderId="11" xfId="1" applyNumberFormat="1" applyFont="1" applyFill="1" applyBorder="1" applyAlignment="1">
      <alignment horizontal="center"/>
    </xf>
    <xf numFmtId="0" fontId="2" fillId="3" borderId="4" xfId="0" applyFont="1" applyFill="1" applyBorder="1" applyAlignment="1">
      <alignment horizontal="center"/>
    </xf>
    <xf numFmtId="0" fontId="2" fillId="3" borderId="0" xfId="0" applyFont="1" applyFill="1" applyAlignment="1">
      <alignment horizontal="center"/>
    </xf>
    <xf numFmtId="0" fontId="2" fillId="3" borderId="5" xfId="0" applyFont="1" applyFill="1" applyBorder="1" applyAlignment="1">
      <alignment horizontal="center"/>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9" fontId="0" fillId="4" borderId="9" xfId="1" applyFont="1" applyFill="1" applyBorder="1" applyAlignment="1">
      <alignment horizontal="center"/>
    </xf>
    <xf numFmtId="9" fontId="0" fillId="4" borderId="11" xfId="1" applyFont="1" applyFill="1" applyBorder="1" applyAlignment="1">
      <alignment horizontal="center"/>
    </xf>
    <xf numFmtId="0" fontId="7" fillId="4" borderId="9" xfId="0" applyFont="1" applyFill="1" applyBorder="1" applyAlignment="1">
      <alignment horizontal="left"/>
    </xf>
    <xf numFmtId="0" fontId="7" fillId="4" borderId="10" xfId="0" applyFont="1" applyFill="1" applyBorder="1" applyAlignment="1">
      <alignment horizontal="left"/>
    </xf>
    <xf numFmtId="0" fontId="7" fillId="4" borderId="11" xfId="0" applyFont="1" applyFill="1" applyBorder="1" applyAlignment="1">
      <alignment horizontal="left"/>
    </xf>
    <xf numFmtId="0" fontId="0" fillId="2" borderId="5" xfId="0" applyFill="1" applyBorder="1" applyAlignment="1">
      <alignment horizontal="left"/>
    </xf>
    <xf numFmtId="0" fontId="2" fillId="10" borderId="1" xfId="0" applyFont="1" applyFill="1" applyBorder="1" applyAlignment="1">
      <alignment horizontal="center" vertical="top" wrapText="1"/>
    </xf>
    <xf numFmtId="0" fontId="2" fillId="6" borderId="0" xfId="0" applyFont="1" applyFill="1" applyAlignment="1">
      <alignment horizontal="center"/>
    </xf>
    <xf numFmtId="0" fontId="10" fillId="0" borderId="0" xfId="0" applyFont="1" applyAlignment="1">
      <alignment horizontal="left" vertical="center" indent="1"/>
    </xf>
    <xf numFmtId="9" fontId="0" fillId="11" borderId="0" xfId="0" applyNumberFormat="1" applyFill="1" applyAlignment="1">
      <alignment horizontal="center"/>
    </xf>
    <xf numFmtId="0" fontId="0" fillId="11" borderId="0" xfId="0" applyFill="1"/>
    <xf numFmtId="1" fontId="0" fillId="11" borderId="0" xfId="0" applyNumberFormat="1" applyFill="1"/>
    <xf numFmtId="1" fontId="0" fillId="11" borderId="0" xfId="0" applyNumberForma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177800</xdr:colOff>
      <xdr:row>8</xdr:row>
      <xdr:rowOff>25400</xdr:rowOff>
    </xdr:from>
    <xdr:to>
      <xdr:col>21</xdr:col>
      <xdr:colOff>165100</xdr:colOff>
      <xdr:row>14</xdr:row>
      <xdr:rowOff>88900</xdr:rowOff>
    </xdr:to>
    <xdr:sp macro="" textlink="">
      <xdr:nvSpPr>
        <xdr:cNvPr id="2" name="TextBox 1">
          <a:extLst>
            <a:ext uri="{FF2B5EF4-FFF2-40B4-BE49-F238E27FC236}">
              <a16:creationId xmlns:a16="http://schemas.microsoft.com/office/drawing/2014/main" id="{D6B87711-22DC-4E2B-3121-C3B153AE2A20}"/>
            </a:ext>
          </a:extLst>
        </xdr:cNvPr>
        <xdr:cNvSpPr txBox="1"/>
      </xdr:nvSpPr>
      <xdr:spPr>
        <a:xfrm>
          <a:off x="9105900" y="1600200"/>
          <a:ext cx="62738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chose the image as the independent variable as the restaurant wanted to see if removing the image would increase engagment. I chose engagment as the dependent variable based on what was descibred from the Restaurant. The restaurant wanted to increase engagment and see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152400</xdr:colOff>
      <xdr:row>12</xdr:row>
      <xdr:rowOff>88900</xdr:rowOff>
    </xdr:from>
    <xdr:to>
      <xdr:col>17</xdr:col>
      <xdr:colOff>685800</xdr:colOff>
      <xdr:row>18</xdr:row>
      <xdr:rowOff>63500</xdr:rowOff>
    </xdr:to>
    <xdr:sp macro="" textlink="">
      <xdr:nvSpPr>
        <xdr:cNvPr id="2" name="TextBox 1">
          <a:extLst>
            <a:ext uri="{FF2B5EF4-FFF2-40B4-BE49-F238E27FC236}">
              <a16:creationId xmlns:a16="http://schemas.microsoft.com/office/drawing/2014/main" id="{9652959D-A182-7C0A-3EFA-68EF77835AC3}"/>
            </a:ext>
          </a:extLst>
        </xdr:cNvPr>
        <xdr:cNvSpPr txBox="1"/>
      </xdr:nvSpPr>
      <xdr:spPr>
        <a:xfrm>
          <a:off x="9804400" y="2425700"/>
          <a:ext cx="6121400" cy="111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The data collected was significant and the sample size</a:t>
          </a:r>
          <a:r>
            <a:rPr lang="en-US" sz="1100" baseline="0"/>
            <a:t> at 90% significance needded to be 23 per variation the control is 47 and the variation is 73 which is &gt;23. </a:t>
          </a:r>
        </a:p>
        <a:p>
          <a:r>
            <a:rPr lang="en-US" sz="1100" baseline="0"/>
            <a:t>2.) the control version won. Accept H1. </a:t>
          </a:r>
        </a:p>
        <a:p>
          <a:r>
            <a:rPr lang="en-US" sz="1100" baseline="0"/>
            <a:t>3.) It did meet MDE as expected as 377.16-307.94% is &gt;than 30% at a 90% confindence interval.</a:t>
          </a:r>
        </a:p>
        <a:p>
          <a:r>
            <a:rPr lang="en-US" sz="1100" baseline="0"/>
            <a:t>4.) I reccomend keeping the background image on the home page and potentially look into other vairables that impact page views.</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Jaluria, Ankur (NYC-UMW)" id="{9D21523F-6208-4E84-A076-527D4618051C}" userId="S::ankur.jaluria@umww.com::69b04569-f4da-416f-aa98-63b44bc9b3f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9" dT="2022-05-16T01:11:51.72" personId="{9D21523F-6208-4E84-A076-527D4618051C}" id="{F48D1AD0-490E-441C-9449-C4DC017289FA}">
    <text>This is the amount of traffic or individuals reached in the baseline campaign - usually the traffic to what you are measuring for your conversion</text>
  </threadedComment>
  <threadedComment ref="G10" dT="2022-05-16T01:11:42.97" personId="{9D21523F-6208-4E84-A076-527D4618051C}" id="{BD133225-48B5-4973-960E-D1CD4ED4A943}">
    <text>This is the amount of days the baseline campaign ran for</text>
  </threadedComment>
  <threadedComment ref="G11" dT="2022-05-16T01:12:06.15" personId="{9D21523F-6208-4E84-A076-527D4618051C}" id="{2114D3E1-E1D2-42BF-BCDE-88C02F09ABFE}">
    <text>This is the conversion performance of the baseline campaign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0BE4E-3E6B-4D30-BA8C-35AC44107B73}">
  <sheetPr codeName="Sheet1"/>
  <dimension ref="D1:Y34"/>
  <sheetViews>
    <sheetView workbookViewId="0">
      <selection activeCell="Y34" sqref="Y34"/>
    </sheetView>
  </sheetViews>
  <sheetFormatPr baseColWidth="10" defaultColWidth="9.1640625" defaultRowHeight="15" x14ac:dyDescent="0.2"/>
  <cols>
    <col min="1" max="4" width="9.1640625" style="1"/>
    <col min="5" max="5" width="16.33203125" style="1" bestFit="1" customWidth="1"/>
    <col min="6" max="6" width="9.1640625" style="1" customWidth="1"/>
    <col min="7" max="16384" width="9.1640625" style="1"/>
  </cols>
  <sheetData>
    <row r="1" spans="4:25" ht="16" thickBot="1" x14ac:dyDescent="0.25"/>
    <row r="2" spans="4:25" ht="16" thickBot="1" x14ac:dyDescent="0.25">
      <c r="D2" s="78" t="s">
        <v>5</v>
      </c>
      <c r="E2" s="79"/>
      <c r="F2" s="79"/>
      <c r="G2" s="79"/>
      <c r="H2" s="79"/>
      <c r="I2" s="79"/>
      <c r="J2" s="79"/>
      <c r="K2" s="80"/>
    </row>
    <row r="3" spans="4:25" ht="15.75" customHeight="1" thickBot="1" x14ac:dyDescent="0.25">
      <c r="D3" s="64" t="s">
        <v>6</v>
      </c>
      <c r="E3" s="65"/>
      <c r="F3" s="65"/>
      <c r="G3" s="81" t="s">
        <v>39</v>
      </c>
      <c r="H3" s="82"/>
      <c r="I3" s="82"/>
      <c r="J3" s="82"/>
      <c r="K3" s="83"/>
      <c r="M3" s="55" t="s">
        <v>34</v>
      </c>
      <c r="N3" s="56"/>
      <c r="O3" s="56"/>
      <c r="P3" s="56"/>
      <c r="Q3" s="56"/>
      <c r="R3" s="56"/>
      <c r="S3" s="56"/>
      <c r="T3" s="56"/>
      <c r="U3" s="56"/>
      <c r="V3" s="57"/>
    </row>
    <row r="4" spans="4:25" x14ac:dyDescent="0.2">
      <c r="D4" s="2"/>
      <c r="K4" s="3"/>
      <c r="M4" s="58"/>
      <c r="N4" s="59"/>
      <c r="O4" s="59"/>
      <c r="P4" s="59"/>
      <c r="Q4" s="59"/>
      <c r="R4" s="59"/>
      <c r="S4" s="59"/>
      <c r="T4" s="59"/>
      <c r="U4" s="59"/>
      <c r="V4" s="60"/>
    </row>
    <row r="5" spans="4:25" ht="16" thickBot="1" x14ac:dyDescent="0.25">
      <c r="D5" s="69" t="s">
        <v>7</v>
      </c>
      <c r="E5" s="70"/>
      <c r="F5" s="70"/>
      <c r="G5" s="70"/>
      <c r="H5" s="70"/>
      <c r="I5" s="70"/>
      <c r="J5" s="70"/>
      <c r="K5" s="71"/>
      <c r="M5" s="58"/>
      <c r="N5" s="59"/>
      <c r="O5" s="59"/>
      <c r="P5" s="59"/>
      <c r="Q5" s="59"/>
      <c r="R5" s="59"/>
      <c r="S5" s="59"/>
      <c r="T5" s="59"/>
      <c r="U5" s="59"/>
      <c r="V5" s="60"/>
    </row>
    <row r="6" spans="4:25" ht="15.75" customHeight="1" thickBot="1" x14ac:dyDescent="0.25">
      <c r="D6" s="64" t="s">
        <v>8</v>
      </c>
      <c r="E6" s="65"/>
      <c r="F6" s="65"/>
      <c r="G6" s="81" t="s">
        <v>40</v>
      </c>
      <c r="H6" s="82"/>
      <c r="I6" s="82"/>
      <c r="J6" s="82"/>
      <c r="K6" s="83"/>
      <c r="M6" s="58"/>
      <c r="N6" s="59"/>
      <c r="O6" s="59"/>
      <c r="P6" s="59"/>
      <c r="Q6" s="59"/>
      <c r="R6" s="59"/>
      <c r="S6" s="59"/>
      <c r="T6" s="59"/>
      <c r="U6" s="59"/>
      <c r="V6" s="60"/>
    </row>
    <row r="7" spans="4:25" ht="15.75" customHeight="1" thickBot="1" x14ac:dyDescent="0.25">
      <c r="D7" s="64" t="s">
        <v>10</v>
      </c>
      <c r="E7" s="65"/>
      <c r="F7" s="65"/>
      <c r="G7" s="66">
        <v>0.3</v>
      </c>
      <c r="H7" s="67"/>
      <c r="I7" s="67"/>
      <c r="J7" s="67"/>
      <c r="K7" s="68"/>
      <c r="M7" s="58"/>
      <c r="N7" s="59"/>
      <c r="O7" s="59"/>
      <c r="P7" s="59"/>
      <c r="Q7" s="59"/>
      <c r="R7" s="59"/>
      <c r="S7" s="59"/>
      <c r="T7" s="59"/>
      <c r="U7" s="59"/>
      <c r="V7" s="60"/>
    </row>
    <row r="8" spans="4:25" ht="16" thickBot="1" x14ac:dyDescent="0.25">
      <c r="D8" s="22"/>
      <c r="E8" s="23"/>
      <c r="F8" s="23"/>
      <c r="G8" s="11"/>
      <c r="H8" s="11"/>
      <c r="I8" s="11"/>
      <c r="J8" s="10"/>
      <c r="K8" s="12"/>
      <c r="M8" s="58"/>
      <c r="N8" s="59"/>
      <c r="O8" s="59"/>
      <c r="P8" s="59"/>
      <c r="Q8" s="59"/>
      <c r="R8" s="59"/>
      <c r="S8" s="59"/>
      <c r="T8" s="59"/>
      <c r="U8" s="59"/>
      <c r="V8" s="60"/>
    </row>
    <row r="9" spans="4:25" ht="16" thickBot="1" x14ac:dyDescent="0.25">
      <c r="D9" s="64" t="s">
        <v>9</v>
      </c>
      <c r="E9" s="65"/>
      <c r="F9" s="65"/>
      <c r="G9" s="65" t="s">
        <v>19</v>
      </c>
      <c r="H9" s="65"/>
      <c r="J9" s="81">
        <f>SUM(Baseline!B2:B32)</f>
        <v>1142</v>
      </c>
      <c r="K9" s="83"/>
      <c r="M9" s="58"/>
      <c r="N9" s="59"/>
      <c r="O9" s="59"/>
      <c r="P9" s="59"/>
      <c r="Q9" s="59"/>
      <c r="R9" s="59"/>
      <c r="S9" s="59"/>
      <c r="T9" s="59"/>
      <c r="U9" s="59"/>
      <c r="V9" s="60"/>
      <c r="Y9" s="95" t="s">
        <v>38</v>
      </c>
    </row>
    <row r="10" spans="4:25" ht="16" thickBot="1" x14ac:dyDescent="0.25">
      <c r="D10" s="22"/>
      <c r="E10" s="23"/>
      <c r="F10" s="23"/>
      <c r="G10" s="65" t="s">
        <v>12</v>
      </c>
      <c r="H10" s="65"/>
      <c r="J10" s="81">
        <f>COUNT(Baseline!A2:A32)</f>
        <v>31</v>
      </c>
      <c r="K10" s="83"/>
      <c r="M10" s="58"/>
      <c r="N10" s="59"/>
      <c r="O10" s="59"/>
      <c r="P10" s="59"/>
      <c r="Q10" s="59"/>
      <c r="R10" s="59"/>
      <c r="S10" s="59"/>
      <c r="T10" s="59"/>
      <c r="U10" s="59"/>
      <c r="V10" s="60"/>
    </row>
    <row r="11" spans="4:25" ht="16" thickBot="1" x14ac:dyDescent="0.25">
      <c r="D11" s="22"/>
      <c r="E11" s="23"/>
      <c r="F11" s="23"/>
      <c r="G11" s="65" t="s">
        <v>1</v>
      </c>
      <c r="H11" s="65"/>
      <c r="J11" s="87">
        <f>SUM(Baseline!C2:C32)/J9</f>
        <v>0.91155866900175131</v>
      </c>
      <c r="K11" s="88"/>
      <c r="M11" s="58"/>
      <c r="N11" s="59"/>
      <c r="O11" s="59"/>
      <c r="P11" s="59"/>
      <c r="Q11" s="59"/>
      <c r="R11" s="59"/>
      <c r="S11" s="59"/>
      <c r="T11" s="59"/>
      <c r="U11" s="59"/>
      <c r="V11" s="60"/>
    </row>
    <row r="12" spans="4:25" x14ac:dyDescent="0.2">
      <c r="D12" s="2"/>
      <c r="K12" s="3"/>
      <c r="M12" s="58"/>
      <c r="N12" s="59"/>
      <c r="O12" s="59"/>
      <c r="P12" s="59"/>
      <c r="Q12" s="59"/>
      <c r="R12" s="59"/>
      <c r="S12" s="59"/>
      <c r="T12" s="59"/>
      <c r="U12" s="59"/>
      <c r="V12" s="60"/>
    </row>
    <row r="13" spans="4:25" x14ac:dyDescent="0.2">
      <c r="D13" s="69" t="s">
        <v>11</v>
      </c>
      <c r="E13" s="70"/>
      <c r="F13" s="70"/>
      <c r="G13" s="70"/>
      <c r="H13" s="70"/>
      <c r="I13" s="70"/>
      <c r="J13" s="70"/>
      <c r="K13" s="71"/>
      <c r="M13" s="58"/>
      <c r="N13" s="59"/>
      <c r="O13" s="59"/>
      <c r="P13" s="59"/>
      <c r="Q13" s="59"/>
      <c r="R13" s="59"/>
      <c r="S13" s="59"/>
      <c r="T13" s="59"/>
      <c r="U13" s="59"/>
      <c r="V13" s="60"/>
    </row>
    <row r="14" spans="4:25" ht="16" thickBot="1" x14ac:dyDescent="0.25">
      <c r="D14" s="4" t="s">
        <v>13</v>
      </c>
      <c r="E14" s="5"/>
      <c r="F14" s="5"/>
      <c r="G14" s="5"/>
      <c r="H14" s="5"/>
      <c r="I14" s="5"/>
      <c r="J14" s="5"/>
      <c r="K14" s="6"/>
      <c r="M14" s="58"/>
      <c r="N14" s="59"/>
      <c r="O14" s="59"/>
      <c r="P14" s="59"/>
      <c r="Q14" s="59"/>
      <c r="R14" s="59"/>
      <c r="S14" s="59"/>
      <c r="T14" s="59"/>
      <c r="U14" s="59"/>
      <c r="V14" s="60"/>
    </row>
    <row r="15" spans="4:25" x14ac:dyDescent="0.2">
      <c r="D15" s="72" t="s">
        <v>41</v>
      </c>
      <c r="E15" s="73"/>
      <c r="F15" s="73"/>
      <c r="G15" s="73"/>
      <c r="H15" s="73"/>
      <c r="I15" s="73"/>
      <c r="J15" s="73"/>
      <c r="K15" s="74"/>
      <c r="M15" s="58"/>
      <c r="N15" s="59"/>
      <c r="O15" s="59"/>
      <c r="P15" s="59"/>
      <c r="Q15" s="59"/>
      <c r="R15" s="59"/>
      <c r="S15" s="59"/>
      <c r="T15" s="59"/>
      <c r="U15" s="59"/>
      <c r="V15" s="60"/>
    </row>
    <row r="16" spans="4:25" ht="16" thickBot="1" x14ac:dyDescent="0.25">
      <c r="D16" s="75"/>
      <c r="E16" s="76"/>
      <c r="F16" s="76"/>
      <c r="G16" s="76"/>
      <c r="H16" s="76"/>
      <c r="I16" s="76"/>
      <c r="J16" s="76"/>
      <c r="K16" s="77"/>
      <c r="M16" s="61"/>
      <c r="N16" s="62"/>
      <c r="O16" s="62"/>
      <c r="P16" s="62"/>
      <c r="Q16" s="62"/>
      <c r="R16" s="62"/>
      <c r="S16" s="62"/>
      <c r="T16" s="62"/>
      <c r="U16" s="62"/>
      <c r="V16" s="63"/>
    </row>
    <row r="17" spans="4:16" ht="16" thickBot="1" x14ac:dyDescent="0.25">
      <c r="D17" s="2"/>
      <c r="K17" s="3"/>
    </row>
    <row r="18" spans="4:16" ht="19" thickBot="1" x14ac:dyDescent="0.25">
      <c r="D18" s="2"/>
      <c r="E18" s="89" t="s">
        <v>42</v>
      </c>
      <c r="F18" s="90"/>
      <c r="G18" s="91"/>
      <c r="K18" s="3"/>
    </row>
    <row r="19" spans="4:16" ht="19" thickBot="1" x14ac:dyDescent="0.25">
      <c r="D19" s="2"/>
      <c r="E19" s="89" t="s">
        <v>43</v>
      </c>
      <c r="F19" s="90"/>
      <c r="G19" s="91"/>
      <c r="K19" s="3"/>
    </row>
    <row r="20" spans="4:16" x14ac:dyDescent="0.2">
      <c r="D20" s="2"/>
      <c r="K20" s="3"/>
    </row>
    <row r="21" spans="4:16" ht="16" thickBot="1" x14ac:dyDescent="0.25">
      <c r="D21" s="84" t="s">
        <v>14</v>
      </c>
      <c r="E21" s="85"/>
      <c r="F21" s="85"/>
      <c r="G21" s="85"/>
      <c r="H21" s="85"/>
      <c r="I21" s="85"/>
      <c r="J21" s="85"/>
      <c r="K21" s="86"/>
    </row>
    <row r="22" spans="4:16" ht="16" thickBot="1" x14ac:dyDescent="0.25">
      <c r="D22" s="64" t="s">
        <v>15</v>
      </c>
      <c r="E22" s="65"/>
      <c r="F22" s="92"/>
      <c r="G22" s="81">
        <v>2</v>
      </c>
      <c r="H22" s="82"/>
      <c r="I22" s="82"/>
      <c r="J22" s="82"/>
      <c r="K22" s="83"/>
    </row>
    <row r="23" spans="4:16" x14ac:dyDescent="0.2">
      <c r="D23" s="2"/>
      <c r="K23" s="3"/>
    </row>
    <row r="24" spans="4:16" x14ac:dyDescent="0.2">
      <c r="D24" s="84" t="s">
        <v>18</v>
      </c>
      <c r="E24" s="85"/>
      <c r="F24" s="85"/>
      <c r="G24" s="85"/>
      <c r="H24" s="85"/>
      <c r="I24" s="85"/>
      <c r="J24" s="85"/>
      <c r="K24" s="86"/>
    </row>
    <row r="25" spans="4:16" x14ac:dyDescent="0.2">
      <c r="D25" s="13"/>
      <c r="E25" s="24" t="s">
        <v>31</v>
      </c>
      <c r="F25" s="24"/>
      <c r="G25" s="24" t="s">
        <v>16</v>
      </c>
      <c r="H25" s="24"/>
      <c r="I25" s="24" t="s">
        <v>17</v>
      </c>
      <c r="J25" s="24"/>
      <c r="K25" s="14"/>
    </row>
    <row r="26" spans="4:16" x14ac:dyDescent="0.2">
      <c r="D26" s="2"/>
      <c r="E26" s="19">
        <v>0.8</v>
      </c>
      <c r="G26" s="20">
        <f>(16*POWER(SQRT(BaselineConversion*(1-BaselineConversion))/(BaselineConversion*MDE),2))</f>
        <v>17.248372291599953</v>
      </c>
      <c r="I26" s="21">
        <f>G26/($J$9/$J$10)*NoVariations</f>
        <v>0.93642651670682764</v>
      </c>
      <c r="K26" s="3"/>
    </row>
    <row r="27" spans="4:16" x14ac:dyDescent="0.2">
      <c r="D27" s="2"/>
      <c r="E27" s="96">
        <v>0.9</v>
      </c>
      <c r="F27" s="97"/>
      <c r="G27" s="98">
        <f>(21*POWER(SQRT(BaselineConversion*(1-BaselineConversion))/(BaselineConversion*MDE),2))</f>
        <v>22.63848863272494</v>
      </c>
      <c r="H27" s="97"/>
      <c r="I27" s="99">
        <f>G27/($J$9/$J$10)*NoVariations</f>
        <v>1.2290598031777114</v>
      </c>
      <c r="K27" s="3"/>
    </row>
    <row r="28" spans="4:16" x14ac:dyDescent="0.2">
      <c r="D28" s="2"/>
      <c r="E28" s="19">
        <v>0.95</v>
      </c>
      <c r="G28" s="20">
        <f>(26*POWER(SQRT(BaselineConversion*(1-BaselineConversion))/(BaselineConversion*MDE),2))</f>
        <v>28.028604973849923</v>
      </c>
      <c r="I28" s="21">
        <f>G28/($J$9/$J$10)*NoVariations</f>
        <v>1.521693089648595</v>
      </c>
      <c r="K28" s="3"/>
    </row>
    <row r="29" spans="4:16" ht="16" thickBot="1" x14ac:dyDescent="0.25">
      <c r="D29" s="4"/>
      <c r="E29" s="15">
        <v>0.99</v>
      </c>
      <c r="F29" s="5"/>
      <c r="G29" s="16">
        <f>(37*POWER(SQRT(BaselineConversion*(1-BaselineConversion))/(BaselineConversion*MDE),2))</f>
        <v>39.886860924324893</v>
      </c>
      <c r="H29" s="17"/>
      <c r="I29" s="18">
        <f>G29/($J$9/$J$10)*NoVariations</f>
        <v>2.1654863198845389</v>
      </c>
      <c r="J29" s="5"/>
      <c r="K29" s="6"/>
    </row>
    <row r="32" spans="4:16" ht="19" x14ac:dyDescent="0.2">
      <c r="P32" s="8"/>
    </row>
    <row r="33" spans="16:16" x14ac:dyDescent="0.2">
      <c r="P33" s="9"/>
    </row>
    <row r="34" spans="16:16" ht="19" x14ac:dyDescent="0.2">
      <c r="P34" s="8"/>
    </row>
  </sheetData>
  <dataConsolidate/>
  <mergeCells count="24">
    <mergeCell ref="D24:K24"/>
    <mergeCell ref="J9:K9"/>
    <mergeCell ref="J10:K10"/>
    <mergeCell ref="J11:K11"/>
    <mergeCell ref="G9:H9"/>
    <mergeCell ref="G10:H10"/>
    <mergeCell ref="G11:H11"/>
    <mergeCell ref="E18:G18"/>
    <mergeCell ref="E19:G19"/>
    <mergeCell ref="D21:K21"/>
    <mergeCell ref="G22:K22"/>
    <mergeCell ref="D22:F22"/>
    <mergeCell ref="D2:K2"/>
    <mergeCell ref="D3:F3"/>
    <mergeCell ref="G3:K3"/>
    <mergeCell ref="D5:K5"/>
    <mergeCell ref="D6:F6"/>
    <mergeCell ref="G6:K6"/>
    <mergeCell ref="M3:V16"/>
    <mergeCell ref="D7:F7"/>
    <mergeCell ref="G7:K7"/>
    <mergeCell ref="D9:F9"/>
    <mergeCell ref="D13:K13"/>
    <mergeCell ref="D15:K16"/>
  </mergeCells>
  <dataValidations count="2">
    <dataValidation type="decimal" operator="greaterThan" allowBlank="1" showInputMessage="1" showErrorMessage="1" sqref="G7:K8" xr:uid="{A4CD8740-35BD-440D-B5A4-AA7F27E3E530}">
      <formula1>0.0001</formula1>
    </dataValidation>
    <dataValidation type="decimal" operator="greaterThanOrEqual" allowBlank="1" showInputMessage="1" showErrorMessage="1" sqref="J9:K11" xr:uid="{29A80879-1465-4AA2-9885-5566B872314A}">
      <formula1>0</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A9D2A-ABAD-4703-8A28-924706F7965F}">
  <dimension ref="C1:S45"/>
  <sheetViews>
    <sheetView tabSelected="1" workbookViewId="0">
      <selection activeCell="J24" sqref="J24"/>
    </sheetView>
  </sheetViews>
  <sheetFormatPr baseColWidth="10" defaultColWidth="9.1640625" defaultRowHeight="15" x14ac:dyDescent="0.2"/>
  <cols>
    <col min="1" max="2" width="9.1640625" style="1"/>
    <col min="3" max="3" width="12.33203125" style="1" customWidth="1"/>
    <col min="4" max="4" width="16.6640625" style="1" bestFit="1" customWidth="1"/>
    <col min="5" max="5" width="22" style="1" bestFit="1" customWidth="1"/>
    <col min="6" max="6" width="25.33203125" style="1" bestFit="1" customWidth="1"/>
    <col min="7" max="7" width="13.6640625" style="1" customWidth="1"/>
    <col min="8" max="16384" width="9.1640625" style="1"/>
  </cols>
  <sheetData>
    <row r="1" spans="3:19" ht="16" thickBot="1" x14ac:dyDescent="0.25"/>
    <row r="2" spans="3:19" ht="15.75" customHeight="1" x14ac:dyDescent="0.2">
      <c r="C2" s="78" t="s">
        <v>23</v>
      </c>
      <c r="D2" s="79"/>
      <c r="E2" s="79"/>
      <c r="F2" s="79"/>
      <c r="G2" s="80"/>
    </row>
    <row r="3" spans="3:19" x14ac:dyDescent="0.2">
      <c r="C3" s="25"/>
      <c r="D3" s="26"/>
      <c r="E3" s="26"/>
      <c r="F3" s="27"/>
      <c r="G3" s="28"/>
    </row>
    <row r="4" spans="3:19" ht="16" thickBot="1" x14ac:dyDescent="0.25">
      <c r="C4" s="25"/>
      <c r="D4" s="26"/>
      <c r="E4" s="29" t="s">
        <v>19</v>
      </c>
      <c r="F4" s="29" t="s">
        <v>0</v>
      </c>
      <c r="G4" s="28"/>
    </row>
    <row r="5" spans="3:19" ht="16" thickBot="1" x14ac:dyDescent="0.25">
      <c r="C5" s="25"/>
      <c r="D5" s="30" t="s">
        <v>24</v>
      </c>
      <c r="E5" s="31">
        <v>47</v>
      </c>
      <c r="F5" s="31">
        <v>161</v>
      </c>
      <c r="G5" s="28"/>
    </row>
    <row r="6" spans="3:19" ht="16" thickBot="1" x14ac:dyDescent="0.25">
      <c r="C6" s="25"/>
      <c r="D6" s="30" t="s">
        <v>25</v>
      </c>
      <c r="E6" s="32">
        <v>73</v>
      </c>
      <c r="F6" s="32">
        <v>149</v>
      </c>
      <c r="G6" s="28"/>
    </row>
    <row r="7" spans="3:19" x14ac:dyDescent="0.2">
      <c r="C7" s="2"/>
      <c r="D7" s="33"/>
      <c r="E7" s="33"/>
      <c r="G7" s="34"/>
      <c r="J7" s="93" t="s">
        <v>44</v>
      </c>
      <c r="K7" s="56"/>
      <c r="L7" s="56"/>
      <c r="M7" s="56"/>
      <c r="N7" s="56"/>
      <c r="O7" s="56"/>
      <c r="P7" s="56"/>
      <c r="Q7" s="56"/>
      <c r="R7" s="56"/>
      <c r="S7" s="57"/>
    </row>
    <row r="8" spans="3:19" ht="15" customHeight="1" x14ac:dyDescent="0.2">
      <c r="C8" s="69" t="s">
        <v>26</v>
      </c>
      <c r="D8" s="70"/>
      <c r="E8" s="70"/>
      <c r="F8" s="70"/>
      <c r="G8" s="71"/>
      <c r="J8" s="58"/>
      <c r="K8" s="59"/>
      <c r="L8" s="59"/>
      <c r="M8" s="59"/>
      <c r="N8" s="59"/>
      <c r="O8" s="59"/>
      <c r="P8" s="59"/>
      <c r="Q8" s="59"/>
      <c r="R8" s="59"/>
      <c r="S8" s="60"/>
    </row>
    <row r="9" spans="3:19" x14ac:dyDescent="0.2">
      <c r="C9" s="25"/>
      <c r="D9" s="35"/>
      <c r="E9" s="35"/>
      <c r="F9" s="27"/>
      <c r="G9" s="28"/>
      <c r="J9" s="58"/>
      <c r="K9" s="59"/>
      <c r="L9" s="59"/>
      <c r="M9" s="59"/>
      <c r="N9" s="59"/>
      <c r="O9" s="59"/>
      <c r="P9" s="59"/>
      <c r="Q9" s="59"/>
      <c r="R9" s="59"/>
      <c r="S9" s="60"/>
    </row>
    <row r="10" spans="3:19" x14ac:dyDescent="0.2">
      <c r="C10" s="25"/>
      <c r="D10" s="26"/>
      <c r="E10" s="29" t="s">
        <v>1</v>
      </c>
      <c r="F10" s="29" t="s">
        <v>2</v>
      </c>
      <c r="G10" s="3"/>
      <c r="J10" s="58"/>
      <c r="K10" s="59"/>
      <c r="L10" s="59"/>
      <c r="M10" s="59"/>
      <c r="N10" s="59"/>
      <c r="O10" s="59"/>
      <c r="P10" s="59"/>
      <c r="Q10" s="59"/>
      <c r="R10" s="59"/>
      <c r="S10" s="60"/>
    </row>
    <row r="11" spans="3:19" x14ac:dyDescent="0.2">
      <c r="C11" s="25"/>
      <c r="D11" s="30" t="s">
        <v>24</v>
      </c>
      <c r="E11" s="36">
        <f>ControlConversions/ControlTraffic</f>
        <v>3.4255319148936172</v>
      </c>
      <c r="F11" s="36">
        <f>IF(ControlConversions&gt;ControlTraffic, SQRT(ControlConverstionRate/ControlTraffic), SQRT(ControlConverstionRate*(1-ControlConverstionRate)/ControlTraffic))</f>
        <v>0.26996973490318132</v>
      </c>
      <c r="G11" s="3"/>
      <c r="J11" s="58"/>
      <c r="K11" s="59"/>
      <c r="L11" s="59"/>
      <c r="M11" s="59"/>
      <c r="N11" s="59"/>
      <c r="O11" s="59"/>
      <c r="P11" s="59"/>
      <c r="Q11" s="59"/>
      <c r="R11" s="59"/>
      <c r="S11" s="60"/>
    </row>
    <row r="12" spans="3:19" x14ac:dyDescent="0.2">
      <c r="C12" s="25"/>
      <c r="D12" s="30" t="s">
        <v>25</v>
      </c>
      <c r="E12" s="36">
        <f>VariationConversions/VariationTraffic</f>
        <v>2.0410958904109591</v>
      </c>
      <c r="F12" s="36">
        <f>IF(VariationConversions&gt;VariationTraffic, SQRT(VariationConversionRate/VariationTraffic), SQRT(VariationConversionRate*(1-VariationConversionRate)/VariationTraffic))</f>
        <v>0.16721309062648909</v>
      </c>
      <c r="G12" s="3"/>
      <c r="J12" s="58"/>
      <c r="K12" s="59"/>
      <c r="L12" s="59"/>
      <c r="M12" s="59"/>
      <c r="N12" s="59"/>
      <c r="O12" s="59"/>
      <c r="P12" s="59"/>
      <c r="Q12" s="59"/>
      <c r="R12" s="59"/>
      <c r="S12" s="60"/>
    </row>
    <row r="13" spans="3:19" x14ac:dyDescent="0.2">
      <c r="C13" s="2"/>
      <c r="D13" s="33"/>
      <c r="E13" s="33"/>
      <c r="G13" s="34"/>
      <c r="J13" s="58"/>
      <c r="K13" s="59"/>
      <c r="L13" s="59"/>
      <c r="M13" s="59"/>
      <c r="N13" s="59"/>
      <c r="O13" s="59"/>
      <c r="P13" s="59"/>
      <c r="Q13" s="59"/>
      <c r="R13" s="59"/>
      <c r="S13" s="60"/>
    </row>
    <row r="14" spans="3:19" x14ac:dyDescent="0.2">
      <c r="C14" s="69" t="s">
        <v>27</v>
      </c>
      <c r="D14" s="70"/>
      <c r="E14" s="70"/>
      <c r="F14" s="70"/>
      <c r="G14" s="71"/>
      <c r="J14" s="58"/>
      <c r="K14" s="59"/>
      <c r="L14" s="59"/>
      <c r="M14" s="59"/>
      <c r="N14" s="59"/>
      <c r="O14" s="59"/>
      <c r="P14" s="59"/>
      <c r="Q14" s="59"/>
      <c r="R14" s="59"/>
      <c r="S14" s="60"/>
    </row>
    <row r="15" spans="3:19" x14ac:dyDescent="0.2">
      <c r="C15" s="25"/>
      <c r="D15" s="35"/>
      <c r="E15" s="35"/>
      <c r="F15" s="37"/>
      <c r="G15" s="38"/>
      <c r="J15" s="58"/>
      <c r="K15" s="59"/>
      <c r="L15" s="59"/>
      <c r="M15" s="59"/>
      <c r="N15" s="59"/>
      <c r="O15" s="59"/>
      <c r="P15" s="59"/>
      <c r="Q15" s="59"/>
      <c r="R15" s="59"/>
      <c r="S15" s="60"/>
    </row>
    <row r="16" spans="3:19" x14ac:dyDescent="0.2">
      <c r="C16" s="25"/>
      <c r="D16" s="94" t="s">
        <v>28</v>
      </c>
      <c r="E16" s="94"/>
      <c r="F16" s="94"/>
      <c r="G16" s="28"/>
      <c r="J16" s="58"/>
      <c r="K16" s="59"/>
      <c r="L16" s="59"/>
      <c r="M16" s="59"/>
      <c r="N16" s="59"/>
      <c r="O16" s="59"/>
      <c r="P16" s="59"/>
      <c r="Q16" s="59"/>
      <c r="R16" s="59"/>
      <c r="S16" s="60"/>
    </row>
    <row r="17" spans="3:19" x14ac:dyDescent="0.2">
      <c r="C17" s="25"/>
      <c r="D17" s="26"/>
      <c r="E17" s="39" t="s">
        <v>3</v>
      </c>
      <c r="F17" s="39" t="s">
        <v>4</v>
      </c>
      <c r="G17" s="28"/>
      <c r="J17" s="58"/>
      <c r="K17" s="59"/>
      <c r="L17" s="59"/>
      <c r="M17" s="59"/>
      <c r="N17" s="59"/>
      <c r="O17" s="59"/>
      <c r="P17" s="59"/>
      <c r="Q17" s="59"/>
      <c r="R17" s="59"/>
      <c r="S17" s="60"/>
    </row>
    <row r="18" spans="3:19" x14ac:dyDescent="0.2">
      <c r="C18" s="25"/>
      <c r="D18" s="30" t="s">
        <v>24</v>
      </c>
      <c r="E18" s="40">
        <f>IF(ControlConverstionRate-0.8416*ControlSE&lt;0,0,ControlConverstionRate-0.8416*ControlSE)</f>
        <v>3.1983253859990999</v>
      </c>
      <c r="F18" s="40">
        <f>ControlConverstionRate+0.8416*ControlSE</f>
        <v>3.6527384437881345</v>
      </c>
      <c r="G18" s="28"/>
      <c r="J18" s="58"/>
      <c r="K18" s="59"/>
      <c r="L18" s="59"/>
      <c r="M18" s="59"/>
      <c r="N18" s="59"/>
      <c r="O18" s="59"/>
      <c r="P18" s="59"/>
      <c r="Q18" s="59"/>
      <c r="R18" s="59"/>
      <c r="S18" s="60"/>
    </row>
    <row r="19" spans="3:19" x14ac:dyDescent="0.2">
      <c r="C19" s="25"/>
      <c r="D19" s="30" t="s">
        <v>25</v>
      </c>
      <c r="E19" s="40">
        <f>IF(VariationConversionRate-0.8416*VariationSE&lt;0,0,VariationConversionRate-0.8416*VariationSE)</f>
        <v>1.9003693533397059</v>
      </c>
      <c r="F19" s="40">
        <f>VariationConversionRate+0.8416*VariationSE</f>
        <v>2.1818224274822122</v>
      </c>
      <c r="G19" s="28"/>
      <c r="J19" s="58"/>
      <c r="K19" s="59"/>
      <c r="L19" s="59"/>
      <c r="M19" s="59"/>
      <c r="N19" s="59"/>
      <c r="O19" s="59"/>
      <c r="P19" s="59"/>
      <c r="Q19" s="59"/>
      <c r="R19" s="59"/>
      <c r="S19" s="60"/>
    </row>
    <row r="20" spans="3:19" ht="16" thickBot="1" x14ac:dyDescent="0.25">
      <c r="C20" s="25"/>
      <c r="D20" s="30"/>
      <c r="E20" s="35"/>
      <c r="F20" s="35"/>
      <c r="G20" s="28"/>
      <c r="J20" s="61"/>
      <c r="K20" s="62"/>
      <c r="L20" s="62"/>
      <c r="M20" s="62"/>
      <c r="N20" s="62"/>
      <c r="O20" s="62"/>
      <c r="P20" s="62"/>
      <c r="Q20" s="62"/>
      <c r="R20" s="62"/>
      <c r="S20" s="63"/>
    </row>
    <row r="21" spans="3:19" x14ac:dyDescent="0.2">
      <c r="C21" s="25"/>
      <c r="D21" s="94" t="s">
        <v>29</v>
      </c>
      <c r="E21" s="94"/>
      <c r="F21" s="94"/>
      <c r="G21" s="28"/>
    </row>
    <row r="22" spans="3:19" x14ac:dyDescent="0.2">
      <c r="C22" s="25"/>
      <c r="D22" s="26"/>
      <c r="E22" s="39" t="s">
        <v>3</v>
      </c>
      <c r="F22" s="39" t="s">
        <v>4</v>
      </c>
      <c r="G22" s="28"/>
    </row>
    <row r="23" spans="3:19" x14ac:dyDescent="0.2">
      <c r="C23" s="25"/>
      <c r="D23" s="30" t="s">
        <v>24</v>
      </c>
      <c r="E23" s="40">
        <f>IF(ControlConverstionRate-1.282*ControlSE&lt;0,0,ControlConverstionRate-1.282*ControlSE)</f>
        <v>3.0794307147477387</v>
      </c>
      <c r="F23" s="40">
        <f>ControlConverstionRate+1.282*ControlSE</f>
        <v>3.7716331150394957</v>
      </c>
      <c r="G23" s="28"/>
    </row>
    <row r="24" spans="3:19" x14ac:dyDescent="0.2">
      <c r="C24" s="25"/>
      <c r="D24" s="30" t="s">
        <v>25</v>
      </c>
      <c r="E24" s="40">
        <f>IF(VariationConversionRate-1.282*VariationSE&lt;0,0,VariationConversionRate-1.282*VariationSE)</f>
        <v>1.8267287082278001</v>
      </c>
      <c r="F24" s="40">
        <f>VariationConversionRate+1.282*VariationSE</f>
        <v>2.255463072594118</v>
      </c>
      <c r="G24" s="28"/>
    </row>
    <row r="25" spans="3:19" x14ac:dyDescent="0.2">
      <c r="C25" s="25"/>
      <c r="D25" s="30"/>
      <c r="E25" s="40"/>
      <c r="F25" s="40"/>
      <c r="G25" s="28"/>
    </row>
    <row r="26" spans="3:19" x14ac:dyDescent="0.2">
      <c r="C26" s="25"/>
      <c r="D26" s="94" t="s">
        <v>20</v>
      </c>
      <c r="E26" s="94"/>
      <c r="F26" s="94"/>
      <c r="G26" s="28"/>
    </row>
    <row r="27" spans="3:19" x14ac:dyDescent="0.2">
      <c r="C27" s="25"/>
      <c r="D27" s="26"/>
      <c r="E27" s="39" t="s">
        <v>3</v>
      </c>
      <c r="F27" s="39" t="s">
        <v>4</v>
      </c>
      <c r="G27" s="28"/>
    </row>
    <row r="28" spans="3:19" x14ac:dyDescent="0.2">
      <c r="C28" s="25"/>
      <c r="D28" s="30" t="s">
        <v>24</v>
      </c>
      <c r="E28" s="40">
        <f>IF(ControlConverstionRate-1.645*ControlSE&lt;0,0,ControlConverstionRate-1.645*ControlSE)</f>
        <v>2.9814317009778839</v>
      </c>
      <c r="F28" s="40">
        <f>ControlConverstionRate+1.645*ControlSE</f>
        <v>3.8696321288093505</v>
      </c>
      <c r="G28" s="28"/>
    </row>
    <row r="29" spans="3:19" x14ac:dyDescent="0.2">
      <c r="C29" s="25"/>
      <c r="D29" s="30" t="s">
        <v>25</v>
      </c>
      <c r="E29" s="40">
        <f>IF(VariationConversionRate-1.645*VariationSE&lt;0,0,VariationConversionRate-1.645*VariationSE)</f>
        <v>1.7660303563303845</v>
      </c>
      <c r="F29" s="40">
        <f>VariationConversionRate+1.645*VariationSE</f>
        <v>2.3161614244915336</v>
      </c>
      <c r="G29" s="28"/>
    </row>
    <row r="30" spans="3:19" x14ac:dyDescent="0.2">
      <c r="C30" s="25"/>
      <c r="D30" s="30"/>
      <c r="E30" s="40"/>
      <c r="F30" s="40"/>
      <c r="G30" s="28"/>
    </row>
    <row r="31" spans="3:19" x14ac:dyDescent="0.2">
      <c r="C31" s="25"/>
      <c r="D31" s="94" t="s">
        <v>30</v>
      </c>
      <c r="E31" s="94"/>
      <c r="F31" s="94"/>
      <c r="G31" s="28"/>
    </row>
    <row r="32" spans="3:19" x14ac:dyDescent="0.2">
      <c r="C32" s="25"/>
      <c r="D32" s="26"/>
      <c r="E32" s="41" t="s">
        <v>3</v>
      </c>
      <c r="F32" s="41" t="s">
        <v>4</v>
      </c>
      <c r="G32" s="28"/>
    </row>
    <row r="33" spans="3:7" x14ac:dyDescent="0.2">
      <c r="C33" s="25"/>
      <c r="D33" s="30" t="s">
        <v>24</v>
      </c>
      <c r="E33" s="36">
        <f>IF(ControlConverstionRate-2.326*ControlSE&lt;0,0,ControlConverstionRate-2.326*ControlSE)</f>
        <v>2.7975823115088172</v>
      </c>
      <c r="F33" s="36">
        <f>ControlConverstionRate+2.326*ControlSE</f>
        <v>4.0534815182784172</v>
      </c>
      <c r="G33" s="28"/>
    </row>
    <row r="34" spans="3:7" x14ac:dyDescent="0.2">
      <c r="C34" s="25"/>
      <c r="D34" s="30" t="s">
        <v>25</v>
      </c>
      <c r="E34" s="36">
        <f>IF(VariationConversionRate-2.326*VariationSE&lt;0,0,VariationConversionRate-2.326*VariationSE)</f>
        <v>1.6521582416137455</v>
      </c>
      <c r="F34" s="36">
        <f>VariationConversionRate+2.326*VariationSE</f>
        <v>2.4300335392081727</v>
      </c>
      <c r="G34" s="28"/>
    </row>
    <row r="35" spans="3:7" x14ac:dyDescent="0.2">
      <c r="C35" s="2"/>
      <c r="G35" s="3"/>
    </row>
    <row r="36" spans="3:7" x14ac:dyDescent="0.2">
      <c r="C36" s="69" t="s">
        <v>35</v>
      </c>
      <c r="D36" s="70"/>
      <c r="E36" s="70"/>
      <c r="F36" s="70"/>
      <c r="G36" s="71"/>
    </row>
    <row r="37" spans="3:7" x14ac:dyDescent="0.2">
      <c r="C37" s="25"/>
      <c r="D37" s="26"/>
      <c r="E37" s="26"/>
      <c r="F37" s="37"/>
      <c r="G37" s="42"/>
    </row>
    <row r="38" spans="3:7" x14ac:dyDescent="0.2">
      <c r="C38" s="25"/>
      <c r="E38" s="43" t="s">
        <v>21</v>
      </c>
      <c r="F38" s="44">
        <f>ABS((ControlConverstionRate-VariationConversionRate)/SQRT(POWER(ControlSE,2)+POWER(VariationSE,2)))</f>
        <v>4.3596148969858142</v>
      </c>
      <c r="G38" s="28"/>
    </row>
    <row r="39" spans="3:7" x14ac:dyDescent="0.2">
      <c r="C39" s="25"/>
      <c r="E39" s="43" t="s">
        <v>22</v>
      </c>
      <c r="F39" s="45">
        <f>NORMDIST(z,0,1,TRUE)</f>
        <v>0.99999348542347577</v>
      </c>
      <c r="G39" s="28"/>
    </row>
    <row r="40" spans="3:7" x14ac:dyDescent="0.2">
      <c r="C40" s="25"/>
      <c r="E40" s="43"/>
      <c r="F40" s="54"/>
      <c r="G40" s="28"/>
    </row>
    <row r="41" spans="3:7" x14ac:dyDescent="0.2">
      <c r="C41" s="46"/>
      <c r="D41" s="47" t="s">
        <v>31</v>
      </c>
      <c r="E41" s="47" t="s">
        <v>36</v>
      </c>
      <c r="F41" s="24" t="s">
        <v>37</v>
      </c>
      <c r="G41" s="48"/>
    </row>
    <row r="42" spans="3:7" x14ac:dyDescent="0.2">
      <c r="C42" s="25"/>
      <c r="D42" s="49">
        <v>0.8</v>
      </c>
      <c r="E42" s="50" t="str">
        <f>IF(OR(p&lt;0.1,p&gt;0.8), "YES", "NO")</f>
        <v>YES</v>
      </c>
      <c r="F42" s="50" t="str">
        <f>IF((ControlTraffic+VariationTraffic)&gt;= Sample_Size_80*2,"YES", "NO")</f>
        <v>YES</v>
      </c>
      <c r="G42" s="3"/>
    </row>
    <row r="43" spans="3:7" x14ac:dyDescent="0.2">
      <c r="C43" s="25"/>
      <c r="D43" s="49">
        <v>0.9</v>
      </c>
      <c r="E43" s="50" t="str">
        <f>IF(OR(p&lt;0.05,p&gt;0.9), "YES", "NO")</f>
        <v>YES</v>
      </c>
      <c r="F43" s="50" t="str">
        <f>IF((ControlTraffic+VariationTraffic)&gt;=Sample_Size_90*2,"YES", "NO")</f>
        <v>YES</v>
      </c>
      <c r="G43" s="3"/>
    </row>
    <row r="44" spans="3:7" x14ac:dyDescent="0.2">
      <c r="C44" s="25"/>
      <c r="D44" s="49">
        <v>0.95</v>
      </c>
      <c r="E44" s="50" t="str">
        <f>IF(OR(p&lt;0.05,p&gt;0.95), "YES", "NO")</f>
        <v>YES</v>
      </c>
      <c r="F44" s="50" t="str">
        <f>IF((ControlTraffic+VariationTraffic)&gt;=Sample_Size_95*2,"YES", "NO")</f>
        <v>YES</v>
      </c>
      <c r="G44" s="3"/>
    </row>
    <row r="45" spans="3:7" ht="16" thickBot="1" x14ac:dyDescent="0.25">
      <c r="C45" s="51"/>
      <c r="D45" s="52">
        <v>0.99</v>
      </c>
      <c r="E45" s="53" t="str">
        <f>IF(OR(p&lt;0.05,p&gt;0.99), "YES", "NO")</f>
        <v>YES</v>
      </c>
      <c r="F45" s="53" t="str">
        <f>IF((ControlTraffic+VariationTraffic)&gt;=Sample_Size_99*2,"YES", "NO")</f>
        <v>YES</v>
      </c>
      <c r="G45" s="6"/>
    </row>
  </sheetData>
  <mergeCells count="9">
    <mergeCell ref="J7:S20"/>
    <mergeCell ref="C36:G36"/>
    <mergeCell ref="C2:G2"/>
    <mergeCell ref="C8:G8"/>
    <mergeCell ref="C14:G14"/>
    <mergeCell ref="D16:F16"/>
    <mergeCell ref="D31:F31"/>
    <mergeCell ref="D21:F21"/>
    <mergeCell ref="D26:F2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7295-734C-49B9-8972-986E9D6E0AFD}">
  <sheetPr codeName="Sheet5"/>
  <dimension ref="A1:C718"/>
  <sheetViews>
    <sheetView workbookViewId="0">
      <selection activeCell="K17" sqref="K17"/>
    </sheetView>
  </sheetViews>
  <sheetFormatPr baseColWidth="10" defaultColWidth="8.83203125" defaultRowHeight="15" x14ac:dyDescent="0.2"/>
  <cols>
    <col min="1" max="1" width="9.6640625" bestFit="1" customWidth="1"/>
    <col min="2" max="2" width="8.5" bestFit="1" customWidth="1"/>
    <col min="3" max="3" width="11.83203125" bestFit="1" customWidth="1"/>
    <col min="4" max="4" width="15.6640625" bestFit="1" customWidth="1"/>
  </cols>
  <sheetData>
    <row r="1" spans="1:3" x14ac:dyDescent="0.2">
      <c r="A1" t="s">
        <v>32</v>
      </c>
      <c r="B1" t="s">
        <v>33</v>
      </c>
      <c r="C1" t="s">
        <v>0</v>
      </c>
    </row>
    <row r="2" spans="1:3" x14ac:dyDescent="0.2">
      <c r="A2" s="7">
        <v>44562</v>
      </c>
      <c r="B2">
        <v>37</v>
      </c>
      <c r="C2">
        <v>29</v>
      </c>
    </row>
    <row r="3" spans="1:3" x14ac:dyDescent="0.2">
      <c r="A3" s="7">
        <v>44563</v>
      </c>
      <c r="B3">
        <v>14</v>
      </c>
      <c r="C3">
        <v>11</v>
      </c>
    </row>
    <row r="4" spans="1:3" x14ac:dyDescent="0.2">
      <c r="A4" s="7">
        <v>44564</v>
      </c>
      <c r="B4">
        <v>37</v>
      </c>
      <c r="C4">
        <v>32</v>
      </c>
    </row>
    <row r="5" spans="1:3" x14ac:dyDescent="0.2">
      <c r="A5" s="7">
        <v>44565</v>
      </c>
      <c r="B5">
        <v>50</v>
      </c>
      <c r="C5">
        <v>42</v>
      </c>
    </row>
    <row r="6" spans="1:3" x14ac:dyDescent="0.2">
      <c r="A6" s="7">
        <v>44566</v>
      </c>
      <c r="B6">
        <v>31</v>
      </c>
      <c r="C6">
        <v>23</v>
      </c>
    </row>
    <row r="7" spans="1:3" x14ac:dyDescent="0.2">
      <c r="A7" s="7">
        <v>44567</v>
      </c>
      <c r="B7">
        <v>66</v>
      </c>
      <c r="C7">
        <v>63</v>
      </c>
    </row>
    <row r="8" spans="1:3" x14ac:dyDescent="0.2">
      <c r="A8" s="7">
        <v>44568</v>
      </c>
      <c r="B8">
        <v>5</v>
      </c>
      <c r="C8">
        <v>4</v>
      </c>
    </row>
    <row r="9" spans="1:3" x14ac:dyDescent="0.2">
      <c r="A9" s="7">
        <v>44569</v>
      </c>
      <c r="B9">
        <v>54</v>
      </c>
      <c r="C9">
        <v>42</v>
      </c>
    </row>
    <row r="10" spans="1:3" x14ac:dyDescent="0.2">
      <c r="A10" s="7">
        <v>44570</v>
      </c>
      <c r="B10">
        <v>14</v>
      </c>
      <c r="C10">
        <v>19</v>
      </c>
    </row>
    <row r="11" spans="1:3" x14ac:dyDescent="0.2">
      <c r="A11" s="7">
        <v>44571</v>
      </c>
      <c r="B11">
        <v>21</v>
      </c>
      <c r="C11">
        <v>99</v>
      </c>
    </row>
    <row r="12" spans="1:3" x14ac:dyDescent="0.2">
      <c r="A12" s="7">
        <v>44572</v>
      </c>
      <c r="B12">
        <v>61</v>
      </c>
      <c r="C12">
        <v>18</v>
      </c>
    </row>
    <row r="13" spans="1:3" x14ac:dyDescent="0.2">
      <c r="A13" s="7">
        <v>44573</v>
      </c>
      <c r="B13">
        <v>22</v>
      </c>
      <c r="C13">
        <v>15</v>
      </c>
    </row>
    <row r="14" spans="1:3" x14ac:dyDescent="0.2">
      <c r="A14" s="7">
        <v>44574</v>
      </c>
      <c r="B14">
        <v>50</v>
      </c>
      <c r="C14">
        <v>48</v>
      </c>
    </row>
    <row r="15" spans="1:3" x14ac:dyDescent="0.2">
      <c r="A15" s="7">
        <v>44575</v>
      </c>
      <c r="B15">
        <v>26</v>
      </c>
      <c r="C15">
        <v>18</v>
      </c>
    </row>
    <row r="16" spans="1:3" x14ac:dyDescent="0.2">
      <c r="A16" s="7">
        <v>44576</v>
      </c>
      <c r="B16">
        <v>55</v>
      </c>
      <c r="C16">
        <v>35</v>
      </c>
    </row>
    <row r="17" spans="1:3" x14ac:dyDescent="0.2">
      <c r="A17" s="7">
        <v>44577</v>
      </c>
      <c r="B17">
        <v>73</v>
      </c>
      <c r="C17">
        <v>73</v>
      </c>
    </row>
    <row r="18" spans="1:3" x14ac:dyDescent="0.2">
      <c r="A18" s="7">
        <v>44578</v>
      </c>
      <c r="B18">
        <v>57</v>
      </c>
      <c r="C18">
        <v>52</v>
      </c>
    </row>
    <row r="19" spans="1:3" x14ac:dyDescent="0.2">
      <c r="A19" s="7">
        <v>44579</v>
      </c>
      <c r="B19">
        <v>17</v>
      </c>
      <c r="C19">
        <v>18</v>
      </c>
    </row>
    <row r="20" spans="1:3" x14ac:dyDescent="0.2">
      <c r="A20" s="7">
        <v>44580</v>
      </c>
      <c r="B20">
        <v>21</v>
      </c>
      <c r="C20">
        <v>33</v>
      </c>
    </row>
    <row r="21" spans="1:3" x14ac:dyDescent="0.2">
      <c r="A21" s="7">
        <v>44581</v>
      </c>
      <c r="B21">
        <v>73</v>
      </c>
      <c r="C21">
        <v>71</v>
      </c>
    </row>
    <row r="22" spans="1:3" x14ac:dyDescent="0.2">
      <c r="A22" s="7">
        <v>44582</v>
      </c>
      <c r="B22">
        <v>13</v>
      </c>
      <c r="C22">
        <v>16</v>
      </c>
    </row>
    <row r="23" spans="1:3" x14ac:dyDescent="0.2">
      <c r="A23" s="7">
        <v>44583</v>
      </c>
      <c r="B23">
        <v>6</v>
      </c>
      <c r="C23">
        <v>7</v>
      </c>
    </row>
    <row r="24" spans="1:3" x14ac:dyDescent="0.2">
      <c r="A24" s="7">
        <v>44584</v>
      </c>
      <c r="B24">
        <v>14</v>
      </c>
      <c r="C24">
        <v>11</v>
      </c>
    </row>
    <row r="25" spans="1:3" x14ac:dyDescent="0.2">
      <c r="A25" s="7">
        <v>44585</v>
      </c>
      <c r="B25">
        <v>81</v>
      </c>
      <c r="C25">
        <v>50</v>
      </c>
    </row>
    <row r="26" spans="1:3" x14ac:dyDescent="0.2">
      <c r="A26" s="7">
        <v>44586</v>
      </c>
      <c r="B26">
        <v>9</v>
      </c>
      <c r="C26">
        <v>34</v>
      </c>
    </row>
    <row r="27" spans="1:3" x14ac:dyDescent="0.2">
      <c r="A27" s="7">
        <v>44587</v>
      </c>
      <c r="B27">
        <v>23</v>
      </c>
      <c r="C27">
        <v>21</v>
      </c>
    </row>
    <row r="28" spans="1:3" x14ac:dyDescent="0.2">
      <c r="A28" s="7">
        <v>44588</v>
      </c>
      <c r="B28">
        <v>10</v>
      </c>
      <c r="C28">
        <v>50</v>
      </c>
    </row>
    <row r="29" spans="1:3" x14ac:dyDescent="0.2">
      <c r="A29" s="7">
        <v>44589</v>
      </c>
      <c r="B29">
        <v>37</v>
      </c>
      <c r="C29">
        <v>7</v>
      </c>
    </row>
    <row r="30" spans="1:3" x14ac:dyDescent="0.2">
      <c r="A30" s="7">
        <v>44590</v>
      </c>
      <c r="B30">
        <v>81</v>
      </c>
      <c r="C30">
        <v>50</v>
      </c>
    </row>
    <row r="31" spans="1:3" x14ac:dyDescent="0.2">
      <c r="A31" s="7">
        <v>44591</v>
      </c>
      <c r="B31">
        <v>42</v>
      </c>
      <c r="C31">
        <v>33</v>
      </c>
    </row>
    <row r="32" spans="1:3" x14ac:dyDescent="0.2">
      <c r="A32" s="7">
        <v>44592</v>
      </c>
      <c r="B32">
        <v>42</v>
      </c>
      <c r="C32">
        <v>17</v>
      </c>
    </row>
    <row r="33" spans="1:1" x14ac:dyDescent="0.2">
      <c r="A33" s="7"/>
    </row>
    <row r="34" spans="1:1" x14ac:dyDescent="0.2">
      <c r="A34" s="7"/>
    </row>
    <row r="35" spans="1:1" x14ac:dyDescent="0.2">
      <c r="A35" s="7"/>
    </row>
    <row r="36" spans="1:1" x14ac:dyDescent="0.2">
      <c r="A36" s="7"/>
    </row>
    <row r="37" spans="1:1" x14ac:dyDescent="0.2">
      <c r="A37" s="7"/>
    </row>
    <row r="38" spans="1:1" x14ac:dyDescent="0.2">
      <c r="A38" s="7"/>
    </row>
    <row r="39" spans="1:1" x14ac:dyDescent="0.2">
      <c r="A39" s="7"/>
    </row>
    <row r="40" spans="1:1" x14ac:dyDescent="0.2">
      <c r="A40" s="7"/>
    </row>
    <row r="41" spans="1:1" x14ac:dyDescent="0.2">
      <c r="A41" s="7"/>
    </row>
    <row r="42" spans="1:1" x14ac:dyDescent="0.2">
      <c r="A42" s="7"/>
    </row>
    <row r="43" spans="1:1" x14ac:dyDescent="0.2">
      <c r="A43" s="7"/>
    </row>
    <row r="44" spans="1:1" x14ac:dyDescent="0.2">
      <c r="A44" s="7"/>
    </row>
    <row r="45" spans="1:1" x14ac:dyDescent="0.2">
      <c r="A45" s="7"/>
    </row>
    <row r="46" spans="1:1" x14ac:dyDescent="0.2">
      <c r="A46" s="7"/>
    </row>
    <row r="47" spans="1:1" x14ac:dyDescent="0.2">
      <c r="A47" s="7"/>
    </row>
    <row r="48" spans="1:1" x14ac:dyDescent="0.2">
      <c r="A48" s="7"/>
    </row>
    <row r="49" spans="1:1" x14ac:dyDescent="0.2">
      <c r="A49" s="7"/>
    </row>
    <row r="50" spans="1:1" x14ac:dyDescent="0.2">
      <c r="A50" s="7"/>
    </row>
    <row r="51" spans="1:1" x14ac:dyDescent="0.2">
      <c r="A51" s="7"/>
    </row>
    <row r="52" spans="1:1" x14ac:dyDescent="0.2">
      <c r="A52" s="7"/>
    </row>
    <row r="53" spans="1:1" x14ac:dyDescent="0.2">
      <c r="A53" s="7"/>
    </row>
    <row r="54" spans="1:1" x14ac:dyDescent="0.2">
      <c r="A54" s="7"/>
    </row>
    <row r="55" spans="1:1" x14ac:dyDescent="0.2">
      <c r="A55" s="7"/>
    </row>
    <row r="56" spans="1:1" x14ac:dyDescent="0.2">
      <c r="A56" s="7"/>
    </row>
    <row r="57" spans="1:1" x14ac:dyDescent="0.2">
      <c r="A57" s="7"/>
    </row>
    <row r="58" spans="1:1" x14ac:dyDescent="0.2">
      <c r="A58" s="7"/>
    </row>
    <row r="59" spans="1:1" x14ac:dyDescent="0.2">
      <c r="A59" s="7"/>
    </row>
    <row r="60" spans="1:1" x14ac:dyDescent="0.2">
      <c r="A60" s="7"/>
    </row>
    <row r="61" spans="1:1" x14ac:dyDescent="0.2">
      <c r="A61" s="7"/>
    </row>
    <row r="62" spans="1:1" x14ac:dyDescent="0.2">
      <c r="A62" s="7"/>
    </row>
    <row r="63" spans="1:1" x14ac:dyDescent="0.2">
      <c r="A63" s="7"/>
    </row>
    <row r="64" spans="1:1" x14ac:dyDescent="0.2">
      <c r="A64" s="7"/>
    </row>
    <row r="65" spans="1:1" x14ac:dyDescent="0.2">
      <c r="A65" s="7"/>
    </row>
    <row r="66" spans="1:1" x14ac:dyDescent="0.2">
      <c r="A66" s="7"/>
    </row>
    <row r="67" spans="1:1" x14ac:dyDescent="0.2">
      <c r="A67" s="7"/>
    </row>
    <row r="68" spans="1:1" x14ac:dyDescent="0.2">
      <c r="A68" s="7"/>
    </row>
    <row r="69" spans="1:1" x14ac:dyDescent="0.2">
      <c r="A69" s="7"/>
    </row>
    <row r="70" spans="1:1" x14ac:dyDescent="0.2">
      <c r="A70" s="7"/>
    </row>
    <row r="71" spans="1:1" x14ac:dyDescent="0.2">
      <c r="A71" s="7"/>
    </row>
    <row r="72" spans="1:1" x14ac:dyDescent="0.2">
      <c r="A72" s="7"/>
    </row>
    <row r="73" spans="1:1" x14ac:dyDescent="0.2">
      <c r="A73" s="7"/>
    </row>
    <row r="74" spans="1:1" x14ac:dyDescent="0.2">
      <c r="A74" s="7"/>
    </row>
    <row r="75" spans="1:1" x14ac:dyDescent="0.2">
      <c r="A75" s="7"/>
    </row>
    <row r="76" spans="1:1" x14ac:dyDescent="0.2">
      <c r="A76" s="7"/>
    </row>
    <row r="77" spans="1:1" x14ac:dyDescent="0.2">
      <c r="A77" s="7"/>
    </row>
    <row r="78" spans="1:1" x14ac:dyDescent="0.2">
      <c r="A78" s="7"/>
    </row>
    <row r="79" spans="1:1" x14ac:dyDescent="0.2">
      <c r="A79" s="7"/>
    </row>
    <row r="80" spans="1:1"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row r="98" spans="1:1" x14ac:dyDescent="0.2">
      <c r="A98" s="7"/>
    </row>
    <row r="99" spans="1:1" x14ac:dyDescent="0.2">
      <c r="A99" s="7"/>
    </row>
    <row r="100" spans="1:1" x14ac:dyDescent="0.2">
      <c r="A100" s="7"/>
    </row>
    <row r="101" spans="1:1" x14ac:dyDescent="0.2">
      <c r="A101" s="7"/>
    </row>
    <row r="102" spans="1:1" x14ac:dyDescent="0.2">
      <c r="A102" s="7"/>
    </row>
    <row r="103" spans="1:1" x14ac:dyDescent="0.2">
      <c r="A103" s="7"/>
    </row>
    <row r="104" spans="1:1" x14ac:dyDescent="0.2">
      <c r="A104" s="7"/>
    </row>
    <row r="105" spans="1:1" x14ac:dyDescent="0.2">
      <c r="A105" s="7"/>
    </row>
    <row r="106" spans="1:1" x14ac:dyDescent="0.2">
      <c r="A106" s="7"/>
    </row>
    <row r="107" spans="1:1" x14ac:dyDescent="0.2">
      <c r="A107" s="7"/>
    </row>
    <row r="108" spans="1:1" x14ac:dyDescent="0.2">
      <c r="A108" s="7"/>
    </row>
    <row r="109" spans="1:1" x14ac:dyDescent="0.2">
      <c r="A109" s="7"/>
    </row>
    <row r="110" spans="1:1" x14ac:dyDescent="0.2">
      <c r="A110" s="7"/>
    </row>
    <row r="111" spans="1:1" x14ac:dyDescent="0.2">
      <c r="A111" s="7"/>
    </row>
    <row r="112" spans="1:1" x14ac:dyDescent="0.2">
      <c r="A112" s="7"/>
    </row>
    <row r="113" spans="1:1" x14ac:dyDescent="0.2">
      <c r="A113" s="7"/>
    </row>
    <row r="114" spans="1:1" x14ac:dyDescent="0.2">
      <c r="A114" s="7"/>
    </row>
    <row r="115" spans="1:1" x14ac:dyDescent="0.2">
      <c r="A115" s="7"/>
    </row>
    <row r="116" spans="1:1" x14ac:dyDescent="0.2">
      <c r="A116" s="7"/>
    </row>
    <row r="117" spans="1:1" x14ac:dyDescent="0.2">
      <c r="A117" s="7"/>
    </row>
    <row r="118" spans="1:1" x14ac:dyDescent="0.2">
      <c r="A118" s="7"/>
    </row>
    <row r="119" spans="1:1" x14ac:dyDescent="0.2">
      <c r="A119" s="7"/>
    </row>
    <row r="120" spans="1:1" x14ac:dyDescent="0.2">
      <c r="A120" s="7"/>
    </row>
    <row r="121" spans="1:1" x14ac:dyDescent="0.2">
      <c r="A121" s="7"/>
    </row>
    <row r="122" spans="1:1" x14ac:dyDescent="0.2">
      <c r="A122" s="7"/>
    </row>
    <row r="123" spans="1:1" x14ac:dyDescent="0.2">
      <c r="A123" s="7"/>
    </row>
    <row r="124" spans="1:1" x14ac:dyDescent="0.2">
      <c r="A124" s="7"/>
    </row>
    <row r="125" spans="1:1" x14ac:dyDescent="0.2">
      <c r="A125" s="7"/>
    </row>
    <row r="126" spans="1:1" x14ac:dyDescent="0.2">
      <c r="A126" s="7"/>
    </row>
    <row r="127" spans="1:1" x14ac:dyDescent="0.2">
      <c r="A127" s="7"/>
    </row>
    <row r="128" spans="1:1" x14ac:dyDescent="0.2">
      <c r="A128" s="7"/>
    </row>
    <row r="129" spans="1:1" x14ac:dyDescent="0.2">
      <c r="A129" s="7"/>
    </row>
    <row r="130" spans="1:1" x14ac:dyDescent="0.2">
      <c r="A130" s="7"/>
    </row>
    <row r="131" spans="1:1" x14ac:dyDescent="0.2">
      <c r="A131" s="7"/>
    </row>
    <row r="132" spans="1:1" x14ac:dyDescent="0.2">
      <c r="A132" s="7"/>
    </row>
    <row r="133" spans="1:1" x14ac:dyDescent="0.2">
      <c r="A133" s="7"/>
    </row>
    <row r="134" spans="1:1" x14ac:dyDescent="0.2">
      <c r="A134" s="7"/>
    </row>
    <row r="135" spans="1:1" x14ac:dyDescent="0.2">
      <c r="A135" s="7"/>
    </row>
    <row r="136" spans="1:1" x14ac:dyDescent="0.2">
      <c r="A136" s="7"/>
    </row>
    <row r="137" spans="1:1" x14ac:dyDescent="0.2">
      <c r="A137" s="7"/>
    </row>
    <row r="138" spans="1:1" x14ac:dyDescent="0.2">
      <c r="A138" s="7"/>
    </row>
    <row r="139" spans="1:1" x14ac:dyDescent="0.2">
      <c r="A139" s="7"/>
    </row>
    <row r="140" spans="1:1" x14ac:dyDescent="0.2">
      <c r="A140" s="7"/>
    </row>
    <row r="141" spans="1:1" x14ac:dyDescent="0.2">
      <c r="A141" s="7"/>
    </row>
    <row r="142" spans="1:1" x14ac:dyDescent="0.2">
      <c r="A142" s="7"/>
    </row>
    <row r="143" spans="1:1" x14ac:dyDescent="0.2">
      <c r="A143" s="7"/>
    </row>
    <row r="144" spans="1:1" x14ac:dyDescent="0.2">
      <c r="A144" s="7"/>
    </row>
    <row r="145" spans="1:1" x14ac:dyDescent="0.2">
      <c r="A145" s="7"/>
    </row>
    <row r="146" spans="1:1" x14ac:dyDescent="0.2">
      <c r="A146" s="7"/>
    </row>
    <row r="147" spans="1:1" x14ac:dyDescent="0.2">
      <c r="A147" s="7"/>
    </row>
    <row r="148" spans="1:1" x14ac:dyDescent="0.2">
      <c r="A148" s="7"/>
    </row>
    <row r="149" spans="1:1" x14ac:dyDescent="0.2">
      <c r="A149" s="7"/>
    </row>
    <row r="150" spans="1:1" x14ac:dyDescent="0.2">
      <c r="A150" s="7"/>
    </row>
    <row r="151" spans="1:1" x14ac:dyDescent="0.2">
      <c r="A151" s="7"/>
    </row>
    <row r="152" spans="1:1" x14ac:dyDescent="0.2">
      <c r="A152" s="7"/>
    </row>
    <row r="153" spans="1:1" x14ac:dyDescent="0.2">
      <c r="A153" s="7"/>
    </row>
    <row r="154" spans="1:1" x14ac:dyDescent="0.2">
      <c r="A154" s="7"/>
    </row>
    <row r="155" spans="1:1" x14ac:dyDescent="0.2">
      <c r="A155" s="7"/>
    </row>
    <row r="156" spans="1:1" x14ac:dyDescent="0.2">
      <c r="A156" s="7"/>
    </row>
    <row r="157" spans="1:1" x14ac:dyDescent="0.2">
      <c r="A157" s="7"/>
    </row>
    <row r="158" spans="1:1" x14ac:dyDescent="0.2">
      <c r="A158" s="7"/>
    </row>
    <row r="159" spans="1:1" x14ac:dyDescent="0.2">
      <c r="A159" s="7"/>
    </row>
    <row r="160" spans="1:1" x14ac:dyDescent="0.2">
      <c r="A160" s="7"/>
    </row>
    <row r="161" spans="1:1" x14ac:dyDescent="0.2">
      <c r="A161" s="7"/>
    </row>
    <row r="162" spans="1:1" x14ac:dyDescent="0.2">
      <c r="A162" s="7"/>
    </row>
    <row r="163" spans="1:1" x14ac:dyDescent="0.2">
      <c r="A163" s="7"/>
    </row>
    <row r="164" spans="1:1" x14ac:dyDescent="0.2">
      <c r="A164" s="7"/>
    </row>
    <row r="165" spans="1:1" x14ac:dyDescent="0.2">
      <c r="A165" s="7"/>
    </row>
    <row r="166" spans="1:1" x14ac:dyDescent="0.2">
      <c r="A166" s="7"/>
    </row>
    <row r="167" spans="1:1" x14ac:dyDescent="0.2">
      <c r="A167" s="7"/>
    </row>
    <row r="168" spans="1:1" x14ac:dyDescent="0.2">
      <c r="A168" s="7"/>
    </row>
    <row r="169" spans="1:1" x14ac:dyDescent="0.2">
      <c r="A169" s="7"/>
    </row>
    <row r="170" spans="1:1" x14ac:dyDescent="0.2">
      <c r="A170" s="7"/>
    </row>
    <row r="171" spans="1:1" x14ac:dyDescent="0.2">
      <c r="A171" s="7"/>
    </row>
    <row r="172" spans="1:1" x14ac:dyDescent="0.2">
      <c r="A172" s="7"/>
    </row>
    <row r="173" spans="1:1" x14ac:dyDescent="0.2">
      <c r="A173" s="7"/>
    </row>
    <row r="174" spans="1:1" x14ac:dyDescent="0.2">
      <c r="A174" s="7"/>
    </row>
    <row r="175" spans="1:1" x14ac:dyDescent="0.2">
      <c r="A175" s="7"/>
    </row>
    <row r="176" spans="1:1" x14ac:dyDescent="0.2">
      <c r="A176" s="7"/>
    </row>
    <row r="177" spans="1:1" x14ac:dyDescent="0.2">
      <c r="A177" s="7"/>
    </row>
    <row r="178" spans="1:1" x14ac:dyDescent="0.2">
      <c r="A178" s="7"/>
    </row>
    <row r="179" spans="1:1" x14ac:dyDescent="0.2">
      <c r="A179" s="7"/>
    </row>
    <row r="180" spans="1:1" x14ac:dyDescent="0.2">
      <c r="A180" s="7"/>
    </row>
    <row r="181" spans="1:1" x14ac:dyDescent="0.2">
      <c r="A181" s="7"/>
    </row>
    <row r="182" spans="1:1" x14ac:dyDescent="0.2">
      <c r="A182" s="7"/>
    </row>
    <row r="183" spans="1:1" x14ac:dyDescent="0.2">
      <c r="A183" s="7"/>
    </row>
    <row r="184" spans="1:1" x14ac:dyDescent="0.2">
      <c r="A184" s="7"/>
    </row>
    <row r="185" spans="1:1" x14ac:dyDescent="0.2">
      <c r="A185" s="7"/>
    </row>
    <row r="186" spans="1:1" x14ac:dyDescent="0.2">
      <c r="A186" s="7"/>
    </row>
    <row r="187" spans="1:1" x14ac:dyDescent="0.2">
      <c r="A187" s="7"/>
    </row>
    <row r="188" spans="1:1" x14ac:dyDescent="0.2">
      <c r="A188" s="7"/>
    </row>
    <row r="189" spans="1:1" x14ac:dyDescent="0.2">
      <c r="A189" s="7"/>
    </row>
    <row r="190" spans="1:1" x14ac:dyDescent="0.2">
      <c r="A190" s="7"/>
    </row>
    <row r="191" spans="1:1" x14ac:dyDescent="0.2">
      <c r="A191" s="7"/>
    </row>
    <row r="192" spans="1:1" x14ac:dyDescent="0.2">
      <c r="A192" s="7"/>
    </row>
    <row r="193" spans="1:1" x14ac:dyDescent="0.2">
      <c r="A193" s="7"/>
    </row>
    <row r="194" spans="1:1" x14ac:dyDescent="0.2">
      <c r="A194" s="7"/>
    </row>
    <row r="195" spans="1:1" x14ac:dyDescent="0.2">
      <c r="A195" s="7"/>
    </row>
    <row r="196" spans="1:1" x14ac:dyDescent="0.2">
      <c r="A196" s="7"/>
    </row>
    <row r="197" spans="1:1" x14ac:dyDescent="0.2">
      <c r="A197" s="7"/>
    </row>
    <row r="198" spans="1:1" x14ac:dyDescent="0.2">
      <c r="A198" s="7"/>
    </row>
    <row r="199" spans="1:1" x14ac:dyDescent="0.2">
      <c r="A199" s="7"/>
    </row>
    <row r="200" spans="1:1" x14ac:dyDescent="0.2">
      <c r="A200" s="7"/>
    </row>
    <row r="201" spans="1:1" x14ac:dyDescent="0.2">
      <c r="A201" s="7"/>
    </row>
    <row r="202" spans="1:1" x14ac:dyDescent="0.2">
      <c r="A202" s="7"/>
    </row>
    <row r="203" spans="1:1" x14ac:dyDescent="0.2">
      <c r="A203" s="7"/>
    </row>
    <row r="204" spans="1:1" x14ac:dyDescent="0.2">
      <c r="A204" s="7"/>
    </row>
    <row r="205" spans="1:1" x14ac:dyDescent="0.2">
      <c r="A205" s="7"/>
    </row>
    <row r="206" spans="1:1" x14ac:dyDescent="0.2">
      <c r="A206" s="7"/>
    </row>
    <row r="207" spans="1:1" x14ac:dyDescent="0.2">
      <c r="A207" s="7"/>
    </row>
    <row r="208" spans="1:1" x14ac:dyDescent="0.2">
      <c r="A208" s="7"/>
    </row>
    <row r="209" spans="1:1" x14ac:dyDescent="0.2">
      <c r="A209" s="7"/>
    </row>
    <row r="210" spans="1:1" x14ac:dyDescent="0.2">
      <c r="A210" s="7"/>
    </row>
    <row r="211" spans="1:1" x14ac:dyDescent="0.2">
      <c r="A211" s="7"/>
    </row>
    <row r="212" spans="1:1" x14ac:dyDescent="0.2">
      <c r="A212" s="7"/>
    </row>
    <row r="213" spans="1:1" x14ac:dyDescent="0.2">
      <c r="A213" s="7"/>
    </row>
    <row r="214" spans="1:1" x14ac:dyDescent="0.2">
      <c r="A214" s="7"/>
    </row>
    <row r="215" spans="1:1" x14ac:dyDescent="0.2">
      <c r="A215" s="7"/>
    </row>
    <row r="216" spans="1:1" x14ac:dyDescent="0.2">
      <c r="A216" s="7"/>
    </row>
    <row r="217" spans="1:1" x14ac:dyDescent="0.2">
      <c r="A217" s="7"/>
    </row>
    <row r="218" spans="1:1" x14ac:dyDescent="0.2">
      <c r="A218" s="7"/>
    </row>
    <row r="219" spans="1:1" x14ac:dyDescent="0.2">
      <c r="A219" s="7"/>
    </row>
    <row r="220" spans="1:1" x14ac:dyDescent="0.2">
      <c r="A220" s="7"/>
    </row>
    <row r="221" spans="1:1" x14ac:dyDescent="0.2">
      <c r="A221" s="7"/>
    </row>
    <row r="222" spans="1:1" x14ac:dyDescent="0.2">
      <c r="A222" s="7"/>
    </row>
    <row r="223" spans="1:1" x14ac:dyDescent="0.2">
      <c r="A223" s="7"/>
    </row>
    <row r="224" spans="1:1" x14ac:dyDescent="0.2">
      <c r="A224" s="7"/>
    </row>
    <row r="225" spans="1:1" x14ac:dyDescent="0.2">
      <c r="A225" s="7"/>
    </row>
    <row r="226" spans="1:1" x14ac:dyDescent="0.2">
      <c r="A226" s="7"/>
    </row>
    <row r="227" spans="1:1" x14ac:dyDescent="0.2">
      <c r="A227" s="7"/>
    </row>
    <row r="228" spans="1:1" x14ac:dyDescent="0.2">
      <c r="A228" s="7"/>
    </row>
    <row r="229" spans="1:1" x14ac:dyDescent="0.2">
      <c r="A229" s="7"/>
    </row>
    <row r="230" spans="1:1" x14ac:dyDescent="0.2">
      <c r="A230" s="7"/>
    </row>
    <row r="231" spans="1:1" x14ac:dyDescent="0.2">
      <c r="A231" s="7"/>
    </row>
    <row r="232" spans="1:1" x14ac:dyDescent="0.2">
      <c r="A232" s="7"/>
    </row>
    <row r="233" spans="1:1" x14ac:dyDescent="0.2">
      <c r="A233" s="7"/>
    </row>
    <row r="234" spans="1:1" x14ac:dyDescent="0.2">
      <c r="A234" s="7"/>
    </row>
    <row r="235" spans="1:1" x14ac:dyDescent="0.2">
      <c r="A235" s="7"/>
    </row>
    <row r="236" spans="1:1" x14ac:dyDescent="0.2">
      <c r="A236" s="7"/>
    </row>
    <row r="237" spans="1:1" x14ac:dyDescent="0.2">
      <c r="A237" s="7"/>
    </row>
    <row r="238" spans="1:1" x14ac:dyDescent="0.2">
      <c r="A238" s="7"/>
    </row>
    <row r="239" spans="1:1" x14ac:dyDescent="0.2">
      <c r="A239" s="7"/>
    </row>
    <row r="240" spans="1:1" x14ac:dyDescent="0.2">
      <c r="A240" s="7"/>
    </row>
    <row r="241" spans="1:1" x14ac:dyDescent="0.2">
      <c r="A241" s="7"/>
    </row>
    <row r="242" spans="1:1" x14ac:dyDescent="0.2">
      <c r="A242" s="7"/>
    </row>
    <row r="243" spans="1:1" x14ac:dyDescent="0.2">
      <c r="A243" s="7"/>
    </row>
    <row r="244" spans="1:1" x14ac:dyDescent="0.2">
      <c r="A244" s="7"/>
    </row>
    <row r="245" spans="1:1" x14ac:dyDescent="0.2">
      <c r="A245" s="7"/>
    </row>
    <row r="246" spans="1:1" x14ac:dyDescent="0.2">
      <c r="A246" s="7"/>
    </row>
    <row r="247" spans="1:1" x14ac:dyDescent="0.2">
      <c r="A247" s="7"/>
    </row>
    <row r="248" spans="1:1" x14ac:dyDescent="0.2">
      <c r="A248" s="7"/>
    </row>
    <row r="249" spans="1:1" x14ac:dyDescent="0.2">
      <c r="A249" s="7"/>
    </row>
    <row r="250" spans="1:1" x14ac:dyDescent="0.2">
      <c r="A250" s="7"/>
    </row>
    <row r="251" spans="1:1" x14ac:dyDescent="0.2">
      <c r="A251" s="7"/>
    </row>
    <row r="252" spans="1:1" x14ac:dyDescent="0.2">
      <c r="A252" s="7"/>
    </row>
    <row r="253" spans="1:1" x14ac:dyDescent="0.2">
      <c r="A253" s="7"/>
    </row>
    <row r="254" spans="1:1" x14ac:dyDescent="0.2">
      <c r="A254" s="7"/>
    </row>
    <row r="255" spans="1:1" x14ac:dyDescent="0.2">
      <c r="A255" s="7"/>
    </row>
    <row r="256" spans="1:1" x14ac:dyDescent="0.2">
      <c r="A256" s="7"/>
    </row>
    <row r="257" spans="1:1" x14ac:dyDescent="0.2">
      <c r="A257" s="7"/>
    </row>
    <row r="258" spans="1:1" x14ac:dyDescent="0.2">
      <c r="A258" s="7"/>
    </row>
    <row r="259" spans="1:1" x14ac:dyDescent="0.2">
      <c r="A259" s="7"/>
    </row>
    <row r="260" spans="1:1" x14ac:dyDescent="0.2">
      <c r="A260" s="7"/>
    </row>
    <row r="261" spans="1:1" x14ac:dyDescent="0.2">
      <c r="A261" s="7"/>
    </row>
    <row r="262" spans="1:1" x14ac:dyDescent="0.2">
      <c r="A262" s="7"/>
    </row>
    <row r="263" spans="1:1" x14ac:dyDescent="0.2">
      <c r="A263" s="7"/>
    </row>
    <row r="264" spans="1:1" x14ac:dyDescent="0.2">
      <c r="A264" s="7"/>
    </row>
    <row r="265" spans="1:1" x14ac:dyDescent="0.2">
      <c r="A265" s="7"/>
    </row>
    <row r="266" spans="1:1" x14ac:dyDescent="0.2">
      <c r="A266" s="7"/>
    </row>
    <row r="267" spans="1:1" x14ac:dyDescent="0.2">
      <c r="A267" s="7"/>
    </row>
    <row r="268" spans="1:1" x14ac:dyDescent="0.2">
      <c r="A268" s="7"/>
    </row>
    <row r="269" spans="1:1" x14ac:dyDescent="0.2">
      <c r="A269" s="7"/>
    </row>
    <row r="270" spans="1:1" x14ac:dyDescent="0.2">
      <c r="A270" s="7"/>
    </row>
    <row r="271" spans="1:1" x14ac:dyDescent="0.2">
      <c r="A271" s="7"/>
    </row>
    <row r="272" spans="1:1" x14ac:dyDescent="0.2">
      <c r="A272" s="7"/>
    </row>
    <row r="273" spans="1:1" x14ac:dyDescent="0.2">
      <c r="A273" s="7"/>
    </row>
    <row r="274" spans="1:1" x14ac:dyDescent="0.2">
      <c r="A274" s="7"/>
    </row>
    <row r="275" spans="1:1" x14ac:dyDescent="0.2">
      <c r="A275" s="7"/>
    </row>
    <row r="276" spans="1:1" x14ac:dyDescent="0.2">
      <c r="A276" s="7"/>
    </row>
    <row r="277" spans="1:1" x14ac:dyDescent="0.2">
      <c r="A277" s="7"/>
    </row>
    <row r="278" spans="1:1" x14ac:dyDescent="0.2">
      <c r="A278" s="7"/>
    </row>
    <row r="279" spans="1:1" x14ac:dyDescent="0.2">
      <c r="A279" s="7"/>
    </row>
    <row r="280" spans="1:1" x14ac:dyDescent="0.2">
      <c r="A280" s="7"/>
    </row>
    <row r="281" spans="1:1" x14ac:dyDescent="0.2">
      <c r="A281" s="7"/>
    </row>
    <row r="282" spans="1:1" x14ac:dyDescent="0.2">
      <c r="A282" s="7"/>
    </row>
    <row r="283" spans="1:1" x14ac:dyDescent="0.2">
      <c r="A283" s="7"/>
    </row>
    <row r="284" spans="1:1" x14ac:dyDescent="0.2">
      <c r="A284" s="7"/>
    </row>
    <row r="285" spans="1:1" x14ac:dyDescent="0.2">
      <c r="A285" s="7"/>
    </row>
    <row r="286" spans="1:1" x14ac:dyDescent="0.2">
      <c r="A286" s="7"/>
    </row>
    <row r="287" spans="1:1" x14ac:dyDescent="0.2">
      <c r="A287" s="7"/>
    </row>
    <row r="288" spans="1:1" x14ac:dyDescent="0.2">
      <c r="A288" s="7"/>
    </row>
    <row r="289" spans="1:1" x14ac:dyDescent="0.2">
      <c r="A289" s="7"/>
    </row>
    <row r="290" spans="1:1" x14ac:dyDescent="0.2">
      <c r="A290" s="7"/>
    </row>
    <row r="291" spans="1:1" x14ac:dyDescent="0.2">
      <c r="A291" s="7"/>
    </row>
    <row r="292" spans="1:1" x14ac:dyDescent="0.2">
      <c r="A292" s="7"/>
    </row>
    <row r="293" spans="1:1" x14ac:dyDescent="0.2">
      <c r="A293" s="7"/>
    </row>
    <row r="294" spans="1:1" x14ac:dyDescent="0.2">
      <c r="A294" s="7"/>
    </row>
    <row r="295" spans="1:1" x14ac:dyDescent="0.2">
      <c r="A295" s="7"/>
    </row>
    <row r="296" spans="1:1" x14ac:dyDescent="0.2">
      <c r="A296" s="7"/>
    </row>
    <row r="297" spans="1:1" x14ac:dyDescent="0.2">
      <c r="A297" s="7"/>
    </row>
    <row r="298" spans="1:1" x14ac:dyDescent="0.2">
      <c r="A298" s="7"/>
    </row>
    <row r="299" spans="1:1" x14ac:dyDescent="0.2">
      <c r="A299" s="7"/>
    </row>
    <row r="300" spans="1:1" x14ac:dyDescent="0.2">
      <c r="A300" s="7"/>
    </row>
    <row r="301" spans="1:1" x14ac:dyDescent="0.2">
      <c r="A301" s="7"/>
    </row>
    <row r="302" spans="1:1" x14ac:dyDescent="0.2">
      <c r="A302" s="7"/>
    </row>
    <row r="303" spans="1:1" x14ac:dyDescent="0.2">
      <c r="A303" s="7"/>
    </row>
    <row r="304" spans="1:1" x14ac:dyDescent="0.2">
      <c r="A304" s="7"/>
    </row>
    <row r="305" spans="1:1" x14ac:dyDescent="0.2">
      <c r="A305" s="7"/>
    </row>
    <row r="306" spans="1:1" x14ac:dyDescent="0.2">
      <c r="A306" s="7"/>
    </row>
    <row r="307" spans="1:1" x14ac:dyDescent="0.2">
      <c r="A307" s="7"/>
    </row>
    <row r="308" spans="1:1" x14ac:dyDescent="0.2">
      <c r="A308" s="7"/>
    </row>
    <row r="309" spans="1:1" x14ac:dyDescent="0.2">
      <c r="A309" s="7"/>
    </row>
    <row r="310" spans="1:1" x14ac:dyDescent="0.2">
      <c r="A310" s="7"/>
    </row>
    <row r="311" spans="1:1" x14ac:dyDescent="0.2">
      <c r="A311" s="7"/>
    </row>
    <row r="312" spans="1:1" x14ac:dyDescent="0.2">
      <c r="A312" s="7"/>
    </row>
    <row r="313" spans="1:1" x14ac:dyDescent="0.2">
      <c r="A313" s="7"/>
    </row>
    <row r="314" spans="1:1" x14ac:dyDescent="0.2">
      <c r="A314" s="7"/>
    </row>
    <row r="315" spans="1:1" x14ac:dyDescent="0.2">
      <c r="A315" s="7"/>
    </row>
    <row r="316" spans="1:1" x14ac:dyDescent="0.2">
      <c r="A316" s="7"/>
    </row>
    <row r="317" spans="1:1" x14ac:dyDescent="0.2">
      <c r="A317" s="7"/>
    </row>
    <row r="318" spans="1:1" x14ac:dyDescent="0.2">
      <c r="A318" s="7"/>
    </row>
    <row r="319" spans="1:1" x14ac:dyDescent="0.2">
      <c r="A319" s="7"/>
    </row>
    <row r="320" spans="1:1" x14ac:dyDescent="0.2">
      <c r="A320" s="7"/>
    </row>
    <row r="321" spans="1:1" x14ac:dyDescent="0.2">
      <c r="A321" s="7"/>
    </row>
    <row r="322" spans="1:1" x14ac:dyDescent="0.2">
      <c r="A322" s="7"/>
    </row>
    <row r="323" spans="1:1" x14ac:dyDescent="0.2">
      <c r="A323" s="7"/>
    </row>
    <row r="324" spans="1:1" x14ac:dyDescent="0.2">
      <c r="A324" s="7"/>
    </row>
    <row r="325" spans="1:1" x14ac:dyDescent="0.2">
      <c r="A325" s="7"/>
    </row>
    <row r="326" spans="1:1" x14ac:dyDescent="0.2">
      <c r="A326" s="7"/>
    </row>
    <row r="327" spans="1:1" x14ac:dyDescent="0.2">
      <c r="A327" s="7"/>
    </row>
    <row r="328" spans="1:1" x14ac:dyDescent="0.2">
      <c r="A328" s="7"/>
    </row>
    <row r="329" spans="1:1" x14ac:dyDescent="0.2">
      <c r="A329" s="7"/>
    </row>
    <row r="330" spans="1:1" x14ac:dyDescent="0.2">
      <c r="A330" s="7"/>
    </row>
    <row r="331" spans="1:1" x14ac:dyDescent="0.2">
      <c r="A331" s="7"/>
    </row>
    <row r="332" spans="1:1" x14ac:dyDescent="0.2">
      <c r="A332" s="7"/>
    </row>
    <row r="333" spans="1:1" x14ac:dyDescent="0.2">
      <c r="A333" s="7"/>
    </row>
    <row r="334" spans="1:1" x14ac:dyDescent="0.2">
      <c r="A334" s="7"/>
    </row>
    <row r="335" spans="1:1" x14ac:dyDescent="0.2">
      <c r="A335" s="7"/>
    </row>
    <row r="336" spans="1:1" x14ac:dyDescent="0.2">
      <c r="A336" s="7"/>
    </row>
    <row r="337" spans="1:1" x14ac:dyDescent="0.2">
      <c r="A337" s="7"/>
    </row>
    <row r="338" spans="1:1" x14ac:dyDescent="0.2">
      <c r="A338" s="7"/>
    </row>
    <row r="339" spans="1:1" x14ac:dyDescent="0.2">
      <c r="A339" s="7"/>
    </row>
    <row r="340" spans="1:1" x14ac:dyDescent="0.2">
      <c r="A340" s="7"/>
    </row>
    <row r="341" spans="1:1" x14ac:dyDescent="0.2">
      <c r="A341" s="7"/>
    </row>
    <row r="342" spans="1:1" x14ac:dyDescent="0.2">
      <c r="A342" s="7"/>
    </row>
    <row r="343" spans="1:1" x14ac:dyDescent="0.2">
      <c r="A343" s="7"/>
    </row>
    <row r="344" spans="1:1" x14ac:dyDescent="0.2">
      <c r="A344" s="7"/>
    </row>
    <row r="345" spans="1:1" x14ac:dyDescent="0.2">
      <c r="A345" s="7"/>
    </row>
    <row r="346" spans="1:1" x14ac:dyDescent="0.2">
      <c r="A346" s="7"/>
    </row>
    <row r="347" spans="1:1" x14ac:dyDescent="0.2">
      <c r="A347" s="7"/>
    </row>
    <row r="348" spans="1:1" x14ac:dyDescent="0.2">
      <c r="A348" s="7"/>
    </row>
    <row r="349" spans="1:1" x14ac:dyDescent="0.2">
      <c r="A349" s="7"/>
    </row>
    <row r="350" spans="1:1" x14ac:dyDescent="0.2">
      <c r="A350" s="7"/>
    </row>
    <row r="351" spans="1:1" x14ac:dyDescent="0.2">
      <c r="A351" s="7"/>
    </row>
    <row r="352" spans="1:1" x14ac:dyDescent="0.2">
      <c r="A352" s="7"/>
    </row>
    <row r="353" spans="1:1" x14ac:dyDescent="0.2">
      <c r="A353" s="7"/>
    </row>
    <row r="354" spans="1:1" x14ac:dyDescent="0.2">
      <c r="A354" s="7"/>
    </row>
    <row r="355" spans="1:1" x14ac:dyDescent="0.2">
      <c r="A355" s="7"/>
    </row>
    <row r="356" spans="1:1" x14ac:dyDescent="0.2">
      <c r="A356" s="7"/>
    </row>
    <row r="357" spans="1:1" x14ac:dyDescent="0.2">
      <c r="A357" s="7"/>
    </row>
    <row r="358" spans="1:1" x14ac:dyDescent="0.2">
      <c r="A358" s="7"/>
    </row>
    <row r="359" spans="1:1" x14ac:dyDescent="0.2">
      <c r="A359" s="7"/>
    </row>
    <row r="360" spans="1:1" x14ac:dyDescent="0.2">
      <c r="A360" s="7"/>
    </row>
    <row r="361" spans="1:1" x14ac:dyDescent="0.2">
      <c r="A361" s="7"/>
    </row>
    <row r="362" spans="1:1" x14ac:dyDescent="0.2">
      <c r="A362" s="7"/>
    </row>
    <row r="363" spans="1:1" x14ac:dyDescent="0.2">
      <c r="A363" s="7"/>
    </row>
    <row r="364" spans="1:1" x14ac:dyDescent="0.2">
      <c r="A364" s="7"/>
    </row>
    <row r="365" spans="1:1" x14ac:dyDescent="0.2">
      <c r="A365" s="7"/>
    </row>
    <row r="366" spans="1:1" x14ac:dyDescent="0.2">
      <c r="A366" s="7"/>
    </row>
    <row r="367" spans="1:1" x14ac:dyDescent="0.2">
      <c r="A367" s="7"/>
    </row>
    <row r="368" spans="1:1" x14ac:dyDescent="0.2">
      <c r="A368" s="7"/>
    </row>
    <row r="369" spans="1:1" x14ac:dyDescent="0.2">
      <c r="A369" s="7"/>
    </row>
    <row r="370" spans="1:1" x14ac:dyDescent="0.2">
      <c r="A370" s="7"/>
    </row>
    <row r="371" spans="1:1" x14ac:dyDescent="0.2">
      <c r="A371" s="7"/>
    </row>
    <row r="372" spans="1:1" x14ac:dyDescent="0.2">
      <c r="A372" s="7"/>
    </row>
    <row r="373" spans="1:1" x14ac:dyDescent="0.2">
      <c r="A373" s="7"/>
    </row>
    <row r="374" spans="1:1" x14ac:dyDescent="0.2">
      <c r="A374" s="7"/>
    </row>
    <row r="375" spans="1:1" x14ac:dyDescent="0.2">
      <c r="A375" s="7"/>
    </row>
    <row r="376" spans="1:1" x14ac:dyDescent="0.2">
      <c r="A376" s="7"/>
    </row>
    <row r="377" spans="1:1" x14ac:dyDescent="0.2">
      <c r="A377" s="7"/>
    </row>
    <row r="378" spans="1:1" x14ac:dyDescent="0.2">
      <c r="A378" s="7"/>
    </row>
    <row r="379" spans="1:1" x14ac:dyDescent="0.2">
      <c r="A379" s="7"/>
    </row>
    <row r="380" spans="1:1" x14ac:dyDescent="0.2">
      <c r="A380" s="7"/>
    </row>
    <row r="381" spans="1:1" x14ac:dyDescent="0.2">
      <c r="A381" s="7"/>
    </row>
    <row r="382" spans="1:1" x14ac:dyDescent="0.2">
      <c r="A382" s="7"/>
    </row>
    <row r="383" spans="1:1" x14ac:dyDescent="0.2">
      <c r="A383" s="7"/>
    </row>
    <row r="384" spans="1:1" x14ac:dyDescent="0.2">
      <c r="A384" s="7"/>
    </row>
    <row r="385" spans="1:1" x14ac:dyDescent="0.2">
      <c r="A385" s="7"/>
    </row>
    <row r="386" spans="1:1" x14ac:dyDescent="0.2">
      <c r="A386" s="7"/>
    </row>
    <row r="387" spans="1:1" x14ac:dyDescent="0.2">
      <c r="A387" s="7"/>
    </row>
    <row r="388" spans="1:1" x14ac:dyDescent="0.2">
      <c r="A388" s="7"/>
    </row>
    <row r="389" spans="1:1" x14ac:dyDescent="0.2">
      <c r="A389" s="7"/>
    </row>
    <row r="390" spans="1:1" x14ac:dyDescent="0.2">
      <c r="A390" s="7"/>
    </row>
    <row r="391" spans="1:1" x14ac:dyDescent="0.2">
      <c r="A391" s="7"/>
    </row>
    <row r="392" spans="1:1" x14ac:dyDescent="0.2">
      <c r="A392" s="7"/>
    </row>
    <row r="393" spans="1:1" x14ac:dyDescent="0.2">
      <c r="A393" s="7"/>
    </row>
    <row r="394" spans="1:1" x14ac:dyDescent="0.2">
      <c r="A394" s="7"/>
    </row>
    <row r="395" spans="1:1" x14ac:dyDescent="0.2">
      <c r="A395" s="7"/>
    </row>
    <row r="396" spans="1:1" x14ac:dyDescent="0.2">
      <c r="A396" s="7"/>
    </row>
    <row r="397" spans="1:1" x14ac:dyDescent="0.2">
      <c r="A397" s="7"/>
    </row>
    <row r="398" spans="1:1" x14ac:dyDescent="0.2">
      <c r="A398" s="7"/>
    </row>
    <row r="399" spans="1:1" x14ac:dyDescent="0.2">
      <c r="A399" s="7"/>
    </row>
    <row r="400" spans="1:1" x14ac:dyDescent="0.2">
      <c r="A400" s="7"/>
    </row>
    <row r="401" spans="1:1" x14ac:dyDescent="0.2">
      <c r="A401" s="7"/>
    </row>
    <row r="402" spans="1:1" x14ac:dyDescent="0.2">
      <c r="A402" s="7"/>
    </row>
    <row r="403" spans="1:1" x14ac:dyDescent="0.2">
      <c r="A403" s="7"/>
    </row>
    <row r="404" spans="1:1" x14ac:dyDescent="0.2">
      <c r="A404" s="7"/>
    </row>
    <row r="405" spans="1:1" x14ac:dyDescent="0.2">
      <c r="A405" s="7"/>
    </row>
    <row r="406" spans="1:1" x14ac:dyDescent="0.2">
      <c r="A406" s="7"/>
    </row>
    <row r="407" spans="1:1" x14ac:dyDescent="0.2">
      <c r="A407" s="7"/>
    </row>
    <row r="408" spans="1:1" x14ac:dyDescent="0.2">
      <c r="A408" s="7"/>
    </row>
    <row r="409" spans="1:1" x14ac:dyDescent="0.2">
      <c r="A409" s="7"/>
    </row>
    <row r="410" spans="1:1" x14ac:dyDescent="0.2">
      <c r="A410" s="7"/>
    </row>
    <row r="411" spans="1:1" x14ac:dyDescent="0.2">
      <c r="A411" s="7"/>
    </row>
    <row r="412" spans="1:1" x14ac:dyDescent="0.2">
      <c r="A412" s="7"/>
    </row>
    <row r="413" spans="1:1" x14ac:dyDescent="0.2">
      <c r="A413" s="7"/>
    </row>
    <row r="414" spans="1:1" x14ac:dyDescent="0.2">
      <c r="A414" s="7"/>
    </row>
    <row r="415" spans="1:1" x14ac:dyDescent="0.2">
      <c r="A415" s="7"/>
    </row>
    <row r="416" spans="1:1" x14ac:dyDescent="0.2">
      <c r="A416" s="7"/>
    </row>
    <row r="417" spans="1:1" x14ac:dyDescent="0.2">
      <c r="A417" s="7"/>
    </row>
    <row r="418" spans="1:1" x14ac:dyDescent="0.2">
      <c r="A418" s="7"/>
    </row>
    <row r="419" spans="1:1" x14ac:dyDescent="0.2">
      <c r="A419" s="7"/>
    </row>
    <row r="420" spans="1:1" x14ac:dyDescent="0.2">
      <c r="A420" s="7"/>
    </row>
    <row r="421" spans="1:1" x14ac:dyDescent="0.2">
      <c r="A421" s="7"/>
    </row>
    <row r="422" spans="1:1" x14ac:dyDescent="0.2">
      <c r="A422" s="7"/>
    </row>
    <row r="423" spans="1:1" x14ac:dyDescent="0.2">
      <c r="A423" s="7"/>
    </row>
    <row r="424" spans="1:1" x14ac:dyDescent="0.2">
      <c r="A424" s="7"/>
    </row>
    <row r="425" spans="1:1" x14ac:dyDescent="0.2">
      <c r="A425" s="7"/>
    </row>
    <row r="426" spans="1:1" x14ac:dyDescent="0.2">
      <c r="A426" s="7"/>
    </row>
    <row r="427" spans="1:1" x14ac:dyDescent="0.2">
      <c r="A427" s="7"/>
    </row>
    <row r="428" spans="1:1" x14ac:dyDescent="0.2">
      <c r="A428" s="7"/>
    </row>
    <row r="429" spans="1:1" x14ac:dyDescent="0.2">
      <c r="A429" s="7"/>
    </row>
    <row r="430" spans="1:1" x14ac:dyDescent="0.2">
      <c r="A430" s="7"/>
    </row>
    <row r="431" spans="1:1" x14ac:dyDescent="0.2">
      <c r="A431" s="7"/>
    </row>
    <row r="432" spans="1:1" x14ac:dyDescent="0.2">
      <c r="A432" s="7"/>
    </row>
    <row r="433" spans="1:1" x14ac:dyDescent="0.2">
      <c r="A433" s="7"/>
    </row>
    <row r="434" spans="1:1" x14ac:dyDescent="0.2">
      <c r="A434" s="7"/>
    </row>
    <row r="435" spans="1:1" x14ac:dyDescent="0.2">
      <c r="A435" s="7"/>
    </row>
    <row r="436" spans="1:1" x14ac:dyDescent="0.2">
      <c r="A436" s="7"/>
    </row>
    <row r="437" spans="1:1" x14ac:dyDescent="0.2">
      <c r="A437" s="7"/>
    </row>
    <row r="438" spans="1:1" x14ac:dyDescent="0.2">
      <c r="A438" s="7"/>
    </row>
    <row r="439" spans="1:1" x14ac:dyDescent="0.2">
      <c r="A439" s="7"/>
    </row>
    <row r="440" spans="1:1" x14ac:dyDescent="0.2">
      <c r="A440" s="7"/>
    </row>
    <row r="441" spans="1:1" x14ac:dyDescent="0.2">
      <c r="A441" s="7"/>
    </row>
    <row r="442" spans="1:1" x14ac:dyDescent="0.2">
      <c r="A442" s="7"/>
    </row>
    <row r="443" spans="1:1" x14ac:dyDescent="0.2">
      <c r="A443" s="7"/>
    </row>
    <row r="444" spans="1:1" x14ac:dyDescent="0.2">
      <c r="A444" s="7"/>
    </row>
    <row r="445" spans="1:1" x14ac:dyDescent="0.2">
      <c r="A445" s="7"/>
    </row>
    <row r="446" spans="1:1" x14ac:dyDescent="0.2">
      <c r="A446" s="7"/>
    </row>
    <row r="447" spans="1:1" x14ac:dyDescent="0.2">
      <c r="A447" s="7"/>
    </row>
    <row r="448" spans="1:1" x14ac:dyDescent="0.2">
      <c r="A448" s="7"/>
    </row>
    <row r="449" spans="1:1" x14ac:dyDescent="0.2">
      <c r="A449" s="7"/>
    </row>
    <row r="450" spans="1:1" x14ac:dyDescent="0.2">
      <c r="A450" s="7"/>
    </row>
    <row r="451" spans="1:1" x14ac:dyDescent="0.2">
      <c r="A451" s="7"/>
    </row>
    <row r="452" spans="1:1" x14ac:dyDescent="0.2">
      <c r="A452" s="7"/>
    </row>
    <row r="453" spans="1:1" x14ac:dyDescent="0.2">
      <c r="A453" s="7"/>
    </row>
    <row r="454" spans="1:1" x14ac:dyDescent="0.2">
      <c r="A454" s="7"/>
    </row>
    <row r="455" spans="1:1" x14ac:dyDescent="0.2">
      <c r="A455" s="7"/>
    </row>
    <row r="456" spans="1:1" x14ac:dyDescent="0.2">
      <c r="A456" s="7"/>
    </row>
    <row r="457" spans="1:1" x14ac:dyDescent="0.2">
      <c r="A457" s="7"/>
    </row>
    <row r="458" spans="1:1" x14ac:dyDescent="0.2">
      <c r="A458" s="7"/>
    </row>
    <row r="459" spans="1:1" x14ac:dyDescent="0.2">
      <c r="A459" s="7"/>
    </row>
    <row r="460" spans="1:1" x14ac:dyDescent="0.2">
      <c r="A460" s="7"/>
    </row>
    <row r="461" spans="1:1" x14ac:dyDescent="0.2">
      <c r="A461" s="7"/>
    </row>
    <row r="462" spans="1:1" x14ac:dyDescent="0.2">
      <c r="A462" s="7"/>
    </row>
    <row r="463" spans="1:1" x14ac:dyDescent="0.2">
      <c r="A463" s="7"/>
    </row>
    <row r="464" spans="1:1" x14ac:dyDescent="0.2">
      <c r="A464" s="7"/>
    </row>
    <row r="465" spans="1:1" x14ac:dyDescent="0.2">
      <c r="A465" s="7"/>
    </row>
    <row r="466" spans="1:1" x14ac:dyDescent="0.2">
      <c r="A466" s="7"/>
    </row>
    <row r="467" spans="1:1" x14ac:dyDescent="0.2">
      <c r="A467" s="7"/>
    </row>
    <row r="468" spans="1:1" x14ac:dyDescent="0.2">
      <c r="A468" s="7"/>
    </row>
    <row r="469" spans="1:1" x14ac:dyDescent="0.2">
      <c r="A469" s="7"/>
    </row>
    <row r="470" spans="1:1" x14ac:dyDescent="0.2">
      <c r="A470" s="7"/>
    </row>
    <row r="471" spans="1:1" x14ac:dyDescent="0.2">
      <c r="A471" s="7"/>
    </row>
    <row r="472" spans="1:1" x14ac:dyDescent="0.2">
      <c r="A472" s="7"/>
    </row>
    <row r="473" spans="1:1" x14ac:dyDescent="0.2">
      <c r="A473" s="7"/>
    </row>
    <row r="474" spans="1:1" x14ac:dyDescent="0.2">
      <c r="A474" s="7"/>
    </row>
    <row r="475" spans="1:1" x14ac:dyDescent="0.2">
      <c r="A475" s="7"/>
    </row>
    <row r="476" spans="1:1" x14ac:dyDescent="0.2">
      <c r="A476" s="7"/>
    </row>
    <row r="477" spans="1:1" x14ac:dyDescent="0.2">
      <c r="A477" s="7"/>
    </row>
    <row r="478" spans="1:1" x14ac:dyDescent="0.2">
      <c r="A478" s="7"/>
    </row>
    <row r="479" spans="1:1" x14ac:dyDescent="0.2">
      <c r="A479" s="7"/>
    </row>
    <row r="480" spans="1:1" x14ac:dyDescent="0.2">
      <c r="A480" s="7"/>
    </row>
    <row r="481" spans="1:1" x14ac:dyDescent="0.2">
      <c r="A481" s="7"/>
    </row>
    <row r="482" spans="1:1" x14ac:dyDescent="0.2">
      <c r="A482" s="7"/>
    </row>
    <row r="483" spans="1:1" x14ac:dyDescent="0.2">
      <c r="A483" s="7"/>
    </row>
    <row r="484" spans="1:1" x14ac:dyDescent="0.2">
      <c r="A484" s="7"/>
    </row>
    <row r="485" spans="1:1" x14ac:dyDescent="0.2">
      <c r="A485" s="7"/>
    </row>
    <row r="486" spans="1:1" x14ac:dyDescent="0.2">
      <c r="A486" s="7"/>
    </row>
    <row r="487" spans="1:1" x14ac:dyDescent="0.2">
      <c r="A487" s="7"/>
    </row>
    <row r="488" spans="1:1" x14ac:dyDescent="0.2">
      <c r="A488" s="7"/>
    </row>
    <row r="489" spans="1:1" x14ac:dyDescent="0.2">
      <c r="A489" s="7"/>
    </row>
    <row r="490" spans="1:1" x14ac:dyDescent="0.2">
      <c r="A490" s="7"/>
    </row>
    <row r="491" spans="1:1" x14ac:dyDescent="0.2">
      <c r="A491" s="7"/>
    </row>
    <row r="492" spans="1:1" x14ac:dyDescent="0.2">
      <c r="A492" s="7"/>
    </row>
    <row r="493" spans="1:1" x14ac:dyDescent="0.2">
      <c r="A493" s="7"/>
    </row>
    <row r="494" spans="1:1" x14ac:dyDescent="0.2">
      <c r="A494" s="7"/>
    </row>
    <row r="495" spans="1:1" x14ac:dyDescent="0.2">
      <c r="A495" s="7"/>
    </row>
    <row r="496" spans="1:1" x14ac:dyDescent="0.2">
      <c r="A496" s="7"/>
    </row>
    <row r="497" spans="1:1" x14ac:dyDescent="0.2">
      <c r="A497" s="7"/>
    </row>
    <row r="498" spans="1:1" x14ac:dyDescent="0.2">
      <c r="A498" s="7"/>
    </row>
    <row r="499" spans="1:1" x14ac:dyDescent="0.2">
      <c r="A499" s="7"/>
    </row>
    <row r="500" spans="1:1" x14ac:dyDescent="0.2">
      <c r="A500" s="7"/>
    </row>
    <row r="501" spans="1:1" x14ac:dyDescent="0.2">
      <c r="A501" s="7"/>
    </row>
    <row r="502" spans="1:1" x14ac:dyDescent="0.2">
      <c r="A502" s="7"/>
    </row>
    <row r="503" spans="1:1" x14ac:dyDescent="0.2">
      <c r="A503" s="7"/>
    </row>
    <row r="504" spans="1:1" x14ac:dyDescent="0.2">
      <c r="A504" s="7"/>
    </row>
    <row r="505" spans="1:1" x14ac:dyDescent="0.2">
      <c r="A505" s="7"/>
    </row>
    <row r="506" spans="1:1" x14ac:dyDescent="0.2">
      <c r="A506" s="7"/>
    </row>
    <row r="507" spans="1:1" x14ac:dyDescent="0.2">
      <c r="A507" s="7"/>
    </row>
    <row r="508" spans="1:1" x14ac:dyDescent="0.2">
      <c r="A508" s="7"/>
    </row>
    <row r="509" spans="1:1" x14ac:dyDescent="0.2">
      <c r="A509" s="7"/>
    </row>
    <row r="510" spans="1:1" x14ac:dyDescent="0.2">
      <c r="A510" s="7"/>
    </row>
    <row r="511" spans="1:1" x14ac:dyDescent="0.2">
      <c r="A511" s="7"/>
    </row>
    <row r="512" spans="1:1" x14ac:dyDescent="0.2">
      <c r="A512" s="7"/>
    </row>
    <row r="513" spans="1:1" x14ac:dyDescent="0.2">
      <c r="A513" s="7"/>
    </row>
    <row r="514" spans="1:1" x14ac:dyDescent="0.2">
      <c r="A514" s="7"/>
    </row>
    <row r="515" spans="1:1" x14ac:dyDescent="0.2">
      <c r="A515" s="7"/>
    </row>
    <row r="516" spans="1:1" x14ac:dyDescent="0.2">
      <c r="A516" s="7"/>
    </row>
    <row r="517" spans="1:1" x14ac:dyDescent="0.2">
      <c r="A517" s="7"/>
    </row>
    <row r="518" spans="1:1" x14ac:dyDescent="0.2">
      <c r="A518" s="7"/>
    </row>
    <row r="519" spans="1:1" x14ac:dyDescent="0.2">
      <c r="A519" s="7"/>
    </row>
    <row r="520" spans="1:1" x14ac:dyDescent="0.2">
      <c r="A520" s="7"/>
    </row>
    <row r="521" spans="1:1" x14ac:dyDescent="0.2">
      <c r="A521" s="7"/>
    </row>
    <row r="522" spans="1:1" x14ac:dyDescent="0.2">
      <c r="A522" s="7"/>
    </row>
    <row r="523" spans="1:1" x14ac:dyDescent="0.2">
      <c r="A523" s="7"/>
    </row>
    <row r="524" spans="1:1" x14ac:dyDescent="0.2">
      <c r="A524" s="7"/>
    </row>
    <row r="525" spans="1:1" x14ac:dyDescent="0.2">
      <c r="A525" s="7"/>
    </row>
    <row r="526" spans="1:1" x14ac:dyDescent="0.2">
      <c r="A526" s="7"/>
    </row>
    <row r="527" spans="1:1" x14ac:dyDescent="0.2">
      <c r="A527" s="7"/>
    </row>
    <row r="528" spans="1:1" x14ac:dyDescent="0.2">
      <c r="A528" s="7"/>
    </row>
    <row r="529" spans="1:1" x14ac:dyDescent="0.2">
      <c r="A529" s="7"/>
    </row>
    <row r="530" spans="1:1" x14ac:dyDescent="0.2">
      <c r="A530" s="7"/>
    </row>
    <row r="531" spans="1:1" x14ac:dyDescent="0.2">
      <c r="A531" s="7"/>
    </row>
    <row r="532" spans="1:1" x14ac:dyDescent="0.2">
      <c r="A532" s="7"/>
    </row>
    <row r="533" spans="1:1" x14ac:dyDescent="0.2">
      <c r="A533" s="7"/>
    </row>
    <row r="534" spans="1:1" x14ac:dyDescent="0.2">
      <c r="A534" s="7"/>
    </row>
    <row r="535" spans="1:1" x14ac:dyDescent="0.2">
      <c r="A535" s="7"/>
    </row>
    <row r="536" spans="1:1" x14ac:dyDescent="0.2">
      <c r="A536" s="7"/>
    </row>
    <row r="537" spans="1:1" x14ac:dyDescent="0.2">
      <c r="A537" s="7"/>
    </row>
    <row r="538" spans="1:1" x14ac:dyDescent="0.2">
      <c r="A538" s="7"/>
    </row>
    <row r="539" spans="1:1" x14ac:dyDescent="0.2">
      <c r="A539" s="7"/>
    </row>
    <row r="540" spans="1:1" x14ac:dyDescent="0.2">
      <c r="A540" s="7"/>
    </row>
    <row r="541" spans="1:1" x14ac:dyDescent="0.2">
      <c r="A541" s="7"/>
    </row>
    <row r="542" spans="1:1" x14ac:dyDescent="0.2">
      <c r="A542" s="7"/>
    </row>
    <row r="543" spans="1:1" x14ac:dyDescent="0.2">
      <c r="A543" s="7"/>
    </row>
    <row r="544" spans="1:1" x14ac:dyDescent="0.2">
      <c r="A544" s="7"/>
    </row>
    <row r="545" spans="1:1" x14ac:dyDescent="0.2">
      <c r="A545" s="7"/>
    </row>
    <row r="546" spans="1:1" x14ac:dyDescent="0.2">
      <c r="A546" s="7"/>
    </row>
    <row r="547" spans="1:1" x14ac:dyDescent="0.2">
      <c r="A547" s="7"/>
    </row>
    <row r="548" spans="1:1" x14ac:dyDescent="0.2">
      <c r="A548" s="7"/>
    </row>
    <row r="549" spans="1:1" x14ac:dyDescent="0.2">
      <c r="A549" s="7"/>
    </row>
    <row r="550" spans="1:1" x14ac:dyDescent="0.2">
      <c r="A550" s="7"/>
    </row>
    <row r="551" spans="1:1" x14ac:dyDescent="0.2">
      <c r="A551" s="7"/>
    </row>
    <row r="552" spans="1:1" x14ac:dyDescent="0.2">
      <c r="A552" s="7"/>
    </row>
    <row r="553" spans="1:1" x14ac:dyDescent="0.2">
      <c r="A553" s="7"/>
    </row>
    <row r="554" spans="1:1" x14ac:dyDescent="0.2">
      <c r="A554" s="7"/>
    </row>
    <row r="555" spans="1:1" x14ac:dyDescent="0.2">
      <c r="A555" s="7"/>
    </row>
    <row r="556" spans="1:1" x14ac:dyDescent="0.2">
      <c r="A556" s="7"/>
    </row>
    <row r="557" spans="1:1" x14ac:dyDescent="0.2">
      <c r="A557" s="7"/>
    </row>
    <row r="558" spans="1:1" x14ac:dyDescent="0.2">
      <c r="A558" s="7"/>
    </row>
    <row r="559" spans="1:1" x14ac:dyDescent="0.2">
      <c r="A559" s="7"/>
    </row>
    <row r="560" spans="1:1" x14ac:dyDescent="0.2">
      <c r="A560" s="7"/>
    </row>
    <row r="561" spans="1:1" x14ac:dyDescent="0.2">
      <c r="A561" s="7"/>
    </row>
    <row r="562" spans="1:1" x14ac:dyDescent="0.2">
      <c r="A562" s="7"/>
    </row>
    <row r="563" spans="1:1" x14ac:dyDescent="0.2">
      <c r="A563" s="7"/>
    </row>
    <row r="564" spans="1:1" x14ac:dyDescent="0.2">
      <c r="A564" s="7"/>
    </row>
    <row r="565" spans="1:1" x14ac:dyDescent="0.2">
      <c r="A565" s="7"/>
    </row>
    <row r="566" spans="1:1" x14ac:dyDescent="0.2">
      <c r="A566" s="7"/>
    </row>
    <row r="567" spans="1:1" x14ac:dyDescent="0.2">
      <c r="A567" s="7"/>
    </row>
    <row r="568" spans="1:1" x14ac:dyDescent="0.2">
      <c r="A568" s="7"/>
    </row>
    <row r="569" spans="1:1" x14ac:dyDescent="0.2">
      <c r="A569" s="7"/>
    </row>
    <row r="570" spans="1:1" x14ac:dyDescent="0.2">
      <c r="A570" s="7"/>
    </row>
    <row r="571" spans="1:1" x14ac:dyDescent="0.2">
      <c r="A571" s="7"/>
    </row>
    <row r="572" spans="1:1" x14ac:dyDescent="0.2">
      <c r="A572" s="7"/>
    </row>
    <row r="573" spans="1:1" x14ac:dyDescent="0.2">
      <c r="A573" s="7"/>
    </row>
    <row r="574" spans="1:1" x14ac:dyDescent="0.2">
      <c r="A574" s="7"/>
    </row>
    <row r="575" spans="1:1" x14ac:dyDescent="0.2">
      <c r="A575" s="7"/>
    </row>
    <row r="576" spans="1:1" x14ac:dyDescent="0.2">
      <c r="A576" s="7"/>
    </row>
    <row r="577" spans="1:1" x14ac:dyDescent="0.2">
      <c r="A577" s="7"/>
    </row>
    <row r="578" spans="1:1" x14ac:dyDescent="0.2">
      <c r="A578" s="7"/>
    </row>
    <row r="579" spans="1:1" x14ac:dyDescent="0.2">
      <c r="A579" s="7"/>
    </row>
    <row r="580" spans="1:1" x14ac:dyDescent="0.2">
      <c r="A580" s="7"/>
    </row>
    <row r="581" spans="1:1" x14ac:dyDescent="0.2">
      <c r="A581" s="7"/>
    </row>
    <row r="582" spans="1:1" x14ac:dyDescent="0.2">
      <c r="A582" s="7"/>
    </row>
    <row r="583" spans="1:1" x14ac:dyDescent="0.2">
      <c r="A583" s="7"/>
    </row>
    <row r="584" spans="1:1" x14ac:dyDescent="0.2">
      <c r="A584" s="7"/>
    </row>
    <row r="585" spans="1:1" x14ac:dyDescent="0.2">
      <c r="A585" s="7"/>
    </row>
    <row r="586" spans="1:1" x14ac:dyDescent="0.2">
      <c r="A586" s="7"/>
    </row>
    <row r="587" spans="1:1" x14ac:dyDescent="0.2">
      <c r="A587" s="7"/>
    </row>
    <row r="588" spans="1:1" x14ac:dyDescent="0.2">
      <c r="A588" s="7"/>
    </row>
    <row r="589" spans="1:1" x14ac:dyDescent="0.2">
      <c r="A589" s="7"/>
    </row>
    <row r="590" spans="1:1" x14ac:dyDescent="0.2">
      <c r="A590" s="7"/>
    </row>
    <row r="591" spans="1:1" x14ac:dyDescent="0.2">
      <c r="A591" s="7"/>
    </row>
    <row r="592" spans="1:1" x14ac:dyDescent="0.2">
      <c r="A592" s="7"/>
    </row>
    <row r="593" spans="1:1" x14ac:dyDescent="0.2">
      <c r="A593" s="7"/>
    </row>
    <row r="594" spans="1:1" x14ac:dyDescent="0.2">
      <c r="A594" s="7"/>
    </row>
    <row r="595" spans="1:1" x14ac:dyDescent="0.2">
      <c r="A595" s="7"/>
    </row>
    <row r="596" spans="1:1" x14ac:dyDescent="0.2">
      <c r="A596" s="7"/>
    </row>
    <row r="597" spans="1:1" x14ac:dyDescent="0.2">
      <c r="A597" s="7"/>
    </row>
    <row r="598" spans="1:1" x14ac:dyDescent="0.2">
      <c r="A598" s="7"/>
    </row>
    <row r="599" spans="1:1" x14ac:dyDescent="0.2">
      <c r="A599" s="7"/>
    </row>
    <row r="600" spans="1:1" x14ac:dyDescent="0.2">
      <c r="A600" s="7"/>
    </row>
    <row r="601" spans="1:1" x14ac:dyDescent="0.2">
      <c r="A601" s="7"/>
    </row>
    <row r="602" spans="1:1" x14ac:dyDescent="0.2">
      <c r="A602" s="7"/>
    </row>
    <row r="603" spans="1:1" x14ac:dyDescent="0.2">
      <c r="A603" s="7"/>
    </row>
    <row r="604" spans="1:1" x14ac:dyDescent="0.2">
      <c r="A604" s="7"/>
    </row>
    <row r="605" spans="1:1" x14ac:dyDescent="0.2">
      <c r="A605" s="7"/>
    </row>
    <row r="606" spans="1:1" x14ac:dyDescent="0.2">
      <c r="A606" s="7"/>
    </row>
    <row r="607" spans="1:1" x14ac:dyDescent="0.2">
      <c r="A607" s="7"/>
    </row>
    <row r="608" spans="1:1" x14ac:dyDescent="0.2">
      <c r="A608" s="7"/>
    </row>
    <row r="609" spans="1:1" x14ac:dyDescent="0.2">
      <c r="A609" s="7"/>
    </row>
    <row r="610" spans="1:1" x14ac:dyDescent="0.2">
      <c r="A610" s="7"/>
    </row>
    <row r="611" spans="1:1" x14ac:dyDescent="0.2">
      <c r="A611" s="7"/>
    </row>
    <row r="612" spans="1:1" x14ac:dyDescent="0.2">
      <c r="A612" s="7"/>
    </row>
    <row r="613" spans="1:1" x14ac:dyDescent="0.2">
      <c r="A613" s="7"/>
    </row>
    <row r="614" spans="1:1" x14ac:dyDescent="0.2">
      <c r="A614" s="7"/>
    </row>
    <row r="615" spans="1:1" x14ac:dyDescent="0.2">
      <c r="A615" s="7"/>
    </row>
    <row r="616" spans="1:1" x14ac:dyDescent="0.2">
      <c r="A616" s="7"/>
    </row>
    <row r="617" spans="1:1" x14ac:dyDescent="0.2">
      <c r="A617" s="7"/>
    </row>
    <row r="618" spans="1:1" x14ac:dyDescent="0.2">
      <c r="A618" s="7"/>
    </row>
    <row r="619" spans="1:1" x14ac:dyDescent="0.2">
      <c r="A619" s="7"/>
    </row>
    <row r="620" spans="1:1" x14ac:dyDescent="0.2">
      <c r="A620" s="7"/>
    </row>
    <row r="621" spans="1:1" x14ac:dyDescent="0.2">
      <c r="A621" s="7"/>
    </row>
    <row r="622" spans="1:1" x14ac:dyDescent="0.2">
      <c r="A622" s="7"/>
    </row>
    <row r="623" spans="1:1" x14ac:dyDescent="0.2">
      <c r="A623" s="7"/>
    </row>
    <row r="624" spans="1:1" x14ac:dyDescent="0.2">
      <c r="A624" s="7"/>
    </row>
    <row r="625" spans="1:1" x14ac:dyDescent="0.2">
      <c r="A625" s="7"/>
    </row>
    <row r="626" spans="1:1" x14ac:dyDescent="0.2">
      <c r="A626" s="7"/>
    </row>
    <row r="627" spans="1:1" x14ac:dyDescent="0.2">
      <c r="A627" s="7"/>
    </row>
    <row r="628" spans="1:1" x14ac:dyDescent="0.2">
      <c r="A628" s="7"/>
    </row>
    <row r="629" spans="1:1" x14ac:dyDescent="0.2">
      <c r="A629" s="7"/>
    </row>
    <row r="630" spans="1:1" x14ac:dyDescent="0.2">
      <c r="A630" s="7"/>
    </row>
    <row r="631" spans="1:1" x14ac:dyDescent="0.2">
      <c r="A631" s="7"/>
    </row>
    <row r="632" spans="1:1" x14ac:dyDescent="0.2">
      <c r="A632" s="7"/>
    </row>
    <row r="633" spans="1:1" x14ac:dyDescent="0.2">
      <c r="A633" s="7"/>
    </row>
    <row r="634" spans="1:1" x14ac:dyDescent="0.2">
      <c r="A634" s="7"/>
    </row>
    <row r="635" spans="1:1" x14ac:dyDescent="0.2">
      <c r="A635" s="7"/>
    </row>
    <row r="636" spans="1:1" x14ac:dyDescent="0.2">
      <c r="A636" s="7"/>
    </row>
    <row r="637" spans="1:1" x14ac:dyDescent="0.2">
      <c r="A637" s="7"/>
    </row>
    <row r="638" spans="1:1" x14ac:dyDescent="0.2">
      <c r="A638" s="7"/>
    </row>
    <row r="639" spans="1:1" x14ac:dyDescent="0.2">
      <c r="A639" s="7"/>
    </row>
    <row r="640" spans="1:1" x14ac:dyDescent="0.2">
      <c r="A640" s="7"/>
    </row>
    <row r="641" spans="1:1" x14ac:dyDescent="0.2">
      <c r="A641" s="7"/>
    </row>
    <row r="642" spans="1:1" x14ac:dyDescent="0.2">
      <c r="A642" s="7"/>
    </row>
    <row r="643" spans="1:1" x14ac:dyDescent="0.2">
      <c r="A643" s="7"/>
    </row>
    <row r="644" spans="1:1" x14ac:dyDescent="0.2">
      <c r="A644" s="7"/>
    </row>
    <row r="645" spans="1:1" x14ac:dyDescent="0.2">
      <c r="A645" s="7"/>
    </row>
    <row r="646" spans="1:1" x14ac:dyDescent="0.2">
      <c r="A646" s="7"/>
    </row>
    <row r="647" spans="1:1" x14ac:dyDescent="0.2">
      <c r="A647" s="7"/>
    </row>
    <row r="648" spans="1:1" x14ac:dyDescent="0.2">
      <c r="A648" s="7"/>
    </row>
    <row r="649" spans="1:1" x14ac:dyDescent="0.2">
      <c r="A649" s="7"/>
    </row>
    <row r="650" spans="1:1" x14ac:dyDescent="0.2">
      <c r="A650" s="7"/>
    </row>
    <row r="651" spans="1:1" x14ac:dyDescent="0.2">
      <c r="A651" s="7"/>
    </row>
    <row r="652" spans="1:1" x14ac:dyDescent="0.2">
      <c r="A652" s="7"/>
    </row>
    <row r="653" spans="1:1" x14ac:dyDescent="0.2">
      <c r="A653" s="7"/>
    </row>
    <row r="654" spans="1:1" x14ac:dyDescent="0.2">
      <c r="A654" s="7"/>
    </row>
    <row r="655" spans="1:1" x14ac:dyDescent="0.2">
      <c r="A655" s="7"/>
    </row>
    <row r="656" spans="1:1" x14ac:dyDescent="0.2">
      <c r="A656" s="7"/>
    </row>
    <row r="657" spans="1:1" x14ac:dyDescent="0.2">
      <c r="A657" s="7"/>
    </row>
    <row r="658" spans="1:1" x14ac:dyDescent="0.2">
      <c r="A658" s="7"/>
    </row>
    <row r="659" spans="1:1" x14ac:dyDescent="0.2">
      <c r="A659" s="7"/>
    </row>
    <row r="660" spans="1:1" x14ac:dyDescent="0.2">
      <c r="A660" s="7"/>
    </row>
    <row r="661" spans="1:1" x14ac:dyDescent="0.2">
      <c r="A661" s="7"/>
    </row>
    <row r="662" spans="1:1" x14ac:dyDescent="0.2">
      <c r="A662" s="7"/>
    </row>
    <row r="663" spans="1:1" x14ac:dyDescent="0.2">
      <c r="A663" s="7"/>
    </row>
    <row r="664" spans="1:1" x14ac:dyDescent="0.2">
      <c r="A664" s="7"/>
    </row>
    <row r="665" spans="1:1" x14ac:dyDescent="0.2">
      <c r="A665" s="7"/>
    </row>
    <row r="666" spans="1:1" x14ac:dyDescent="0.2">
      <c r="A666" s="7"/>
    </row>
    <row r="667" spans="1:1" x14ac:dyDescent="0.2">
      <c r="A667" s="7"/>
    </row>
    <row r="668" spans="1:1" x14ac:dyDescent="0.2">
      <c r="A668" s="7"/>
    </row>
    <row r="669" spans="1:1" x14ac:dyDescent="0.2">
      <c r="A669" s="7"/>
    </row>
    <row r="670" spans="1:1" x14ac:dyDescent="0.2">
      <c r="A670" s="7"/>
    </row>
    <row r="671" spans="1:1" x14ac:dyDescent="0.2">
      <c r="A671" s="7"/>
    </row>
    <row r="672" spans="1:1" x14ac:dyDescent="0.2">
      <c r="A672" s="7"/>
    </row>
    <row r="673" spans="1:1" x14ac:dyDescent="0.2">
      <c r="A673" s="7"/>
    </row>
    <row r="674" spans="1:1" x14ac:dyDescent="0.2">
      <c r="A674" s="7"/>
    </row>
    <row r="675" spans="1:1" x14ac:dyDescent="0.2">
      <c r="A675" s="7"/>
    </row>
    <row r="676" spans="1:1" x14ac:dyDescent="0.2">
      <c r="A676" s="7"/>
    </row>
    <row r="677" spans="1:1" x14ac:dyDescent="0.2">
      <c r="A677" s="7"/>
    </row>
    <row r="678" spans="1:1" x14ac:dyDescent="0.2">
      <c r="A678" s="7"/>
    </row>
    <row r="679" spans="1:1" x14ac:dyDescent="0.2">
      <c r="A679" s="7"/>
    </row>
    <row r="680" spans="1:1" x14ac:dyDescent="0.2">
      <c r="A680" s="7"/>
    </row>
    <row r="681" spans="1:1" x14ac:dyDescent="0.2">
      <c r="A681" s="7"/>
    </row>
    <row r="682" spans="1:1" x14ac:dyDescent="0.2">
      <c r="A682" s="7"/>
    </row>
    <row r="683" spans="1:1" x14ac:dyDescent="0.2">
      <c r="A683" s="7"/>
    </row>
    <row r="684" spans="1:1" x14ac:dyDescent="0.2">
      <c r="A684" s="7"/>
    </row>
    <row r="685" spans="1:1" x14ac:dyDescent="0.2">
      <c r="A685" s="7"/>
    </row>
    <row r="686" spans="1:1" x14ac:dyDescent="0.2">
      <c r="A686" s="7"/>
    </row>
    <row r="687" spans="1:1" x14ac:dyDescent="0.2">
      <c r="A687" s="7"/>
    </row>
    <row r="688" spans="1:1" x14ac:dyDescent="0.2">
      <c r="A688" s="7"/>
    </row>
    <row r="689" spans="1:1" x14ac:dyDescent="0.2">
      <c r="A689" s="7"/>
    </row>
    <row r="690" spans="1:1" x14ac:dyDescent="0.2">
      <c r="A690" s="7"/>
    </row>
    <row r="691" spans="1:1" x14ac:dyDescent="0.2">
      <c r="A691" s="7"/>
    </row>
    <row r="692" spans="1:1" x14ac:dyDescent="0.2">
      <c r="A692" s="7"/>
    </row>
    <row r="693" spans="1:1" x14ac:dyDescent="0.2">
      <c r="A693" s="7"/>
    </row>
    <row r="694" spans="1:1" x14ac:dyDescent="0.2">
      <c r="A694" s="7"/>
    </row>
    <row r="695" spans="1:1" x14ac:dyDescent="0.2">
      <c r="A695" s="7"/>
    </row>
    <row r="696" spans="1:1" x14ac:dyDescent="0.2">
      <c r="A696" s="7"/>
    </row>
    <row r="697" spans="1:1" x14ac:dyDescent="0.2">
      <c r="A697" s="7"/>
    </row>
    <row r="698" spans="1:1" x14ac:dyDescent="0.2">
      <c r="A698" s="7"/>
    </row>
    <row r="699" spans="1:1" x14ac:dyDescent="0.2">
      <c r="A699" s="7"/>
    </row>
    <row r="700" spans="1:1" x14ac:dyDescent="0.2">
      <c r="A700" s="7"/>
    </row>
    <row r="701" spans="1:1" x14ac:dyDescent="0.2">
      <c r="A701" s="7"/>
    </row>
    <row r="702" spans="1:1" x14ac:dyDescent="0.2">
      <c r="A702" s="7"/>
    </row>
    <row r="703" spans="1:1" x14ac:dyDescent="0.2">
      <c r="A703" s="7"/>
    </row>
    <row r="704" spans="1:1" x14ac:dyDescent="0.2">
      <c r="A704" s="7"/>
    </row>
    <row r="705" spans="1:1" x14ac:dyDescent="0.2">
      <c r="A705" s="7"/>
    </row>
    <row r="706" spans="1:1" x14ac:dyDescent="0.2">
      <c r="A706" s="7"/>
    </row>
    <row r="707" spans="1:1" x14ac:dyDescent="0.2">
      <c r="A707" s="7"/>
    </row>
    <row r="708" spans="1:1" x14ac:dyDescent="0.2">
      <c r="A708" s="7"/>
    </row>
    <row r="709" spans="1:1" x14ac:dyDescent="0.2">
      <c r="A709" s="7"/>
    </row>
    <row r="710" spans="1:1" x14ac:dyDescent="0.2">
      <c r="A710" s="7"/>
    </row>
    <row r="711" spans="1:1" x14ac:dyDescent="0.2">
      <c r="A711" s="7"/>
    </row>
    <row r="712" spans="1:1" x14ac:dyDescent="0.2">
      <c r="A712" s="7"/>
    </row>
    <row r="713" spans="1:1" x14ac:dyDescent="0.2">
      <c r="A713" s="7"/>
    </row>
    <row r="714" spans="1:1" x14ac:dyDescent="0.2">
      <c r="A714" s="7"/>
    </row>
    <row r="715" spans="1:1" x14ac:dyDescent="0.2">
      <c r="A715" s="7"/>
    </row>
    <row r="716" spans="1:1" x14ac:dyDescent="0.2">
      <c r="A716" s="7"/>
    </row>
    <row r="717" spans="1:1" x14ac:dyDescent="0.2">
      <c r="A717" s="7"/>
    </row>
    <row r="718" spans="1:1" x14ac:dyDescent="0.2">
      <c r="A71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21</vt:i4>
      </vt:variant>
    </vt:vector>
  </HeadingPairs>
  <TitlesOfParts>
    <vt:vector size="24" baseType="lpstr">
      <vt:lpstr>AB Testing Framework Workbook</vt:lpstr>
      <vt:lpstr>AB Result Significance Workbook</vt:lpstr>
      <vt:lpstr>Baseline</vt:lpstr>
      <vt:lpstr>BaselineConversion</vt:lpstr>
      <vt:lpstr>ControlConversions</vt:lpstr>
      <vt:lpstr>ControlConverstionRate</vt:lpstr>
      <vt:lpstr>ControlSE</vt:lpstr>
      <vt:lpstr>ControlTraffic</vt:lpstr>
      <vt:lpstr>Length_of_Test_80</vt:lpstr>
      <vt:lpstr>Length_of_test_90</vt:lpstr>
      <vt:lpstr>Length_of_test_95</vt:lpstr>
      <vt:lpstr>Length_of_test_99</vt:lpstr>
      <vt:lpstr>MDE</vt:lpstr>
      <vt:lpstr>NoVariations</vt:lpstr>
      <vt:lpstr>p</vt:lpstr>
      <vt:lpstr>Sample_Size_80</vt:lpstr>
      <vt:lpstr>Sample_Size_90</vt:lpstr>
      <vt:lpstr>Sample_Size_95</vt:lpstr>
      <vt:lpstr>Sample_Size_99</vt:lpstr>
      <vt:lpstr>VariationConversionRate</vt:lpstr>
      <vt:lpstr>VariationConversions</vt:lpstr>
      <vt:lpstr>VariationSE</vt:lpstr>
      <vt:lpstr>VariationTraffic</vt:lpstr>
      <vt:lpstr>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Jaluria, Ankur (NYC-UMW)</dc:creator>
  <cp:lastModifiedBy>Eileen Kerin</cp:lastModifiedBy>
  <dcterms:created xsi:type="dcterms:W3CDTF">2022-05-13T16:33:05Z</dcterms:created>
  <dcterms:modified xsi:type="dcterms:W3CDTF">2023-06-27T15:15:34Z</dcterms:modified>
</cp:coreProperties>
</file>