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I10" i="1" l="1"/>
  <c r="M10" i="1" s="1"/>
  <c r="H10" i="1"/>
  <c r="L10" i="1" s="1"/>
  <c r="N10" i="1" s="1"/>
  <c r="N11" i="1"/>
  <c r="J12" i="1"/>
  <c r="J34" i="1"/>
  <c r="M24" i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Q4" i="1"/>
  <c r="R4" i="1" s="1"/>
  <c r="R10" i="1" s="1"/>
  <c r="F10" i="1"/>
  <c r="F26" i="1"/>
  <c r="F27" i="1"/>
  <c r="F28" i="1"/>
  <c r="F29" i="1"/>
  <c r="F30" i="1"/>
  <c r="F31" i="1"/>
  <c r="F32" i="1"/>
  <c r="F33" i="1"/>
  <c r="F34" i="1"/>
  <c r="F21" i="1"/>
  <c r="F23" i="1"/>
  <c r="F24" i="1"/>
  <c r="F25" i="1"/>
  <c r="F20" i="1"/>
  <c r="F22" i="1"/>
  <c r="F19" i="1"/>
  <c r="F18" i="1"/>
  <c r="F17" i="1"/>
  <c r="F16" i="1"/>
  <c r="F15" i="1"/>
  <c r="F14" i="1"/>
  <c r="F13" i="1"/>
  <c r="F12" i="1"/>
  <c r="F11" i="1"/>
  <c r="J32" i="1" l="1"/>
  <c r="J30" i="1"/>
  <c r="J28" i="1"/>
  <c r="J10" i="1"/>
  <c r="P10" i="1" s="1"/>
  <c r="J26" i="1"/>
  <c r="J24" i="1"/>
  <c r="J22" i="1"/>
  <c r="J20" i="1"/>
  <c r="J18" i="1"/>
  <c r="J16" i="1"/>
  <c r="J14" i="1"/>
  <c r="J33" i="1"/>
  <c r="J29" i="1"/>
  <c r="J25" i="1"/>
  <c r="J21" i="1"/>
  <c r="J17" i="1"/>
  <c r="J13" i="1"/>
  <c r="J31" i="1"/>
  <c r="J27" i="1"/>
  <c r="J23" i="1"/>
  <c r="J19" i="1"/>
  <c r="J15" i="1"/>
  <c r="J11" i="1"/>
  <c r="P11" i="1" s="1"/>
  <c r="N12" i="1"/>
  <c r="P12" i="1" s="1"/>
  <c r="N31" i="1"/>
  <c r="N27" i="1"/>
  <c r="N23" i="1"/>
  <c r="N32" i="1"/>
  <c r="P32" i="1" s="1"/>
  <c r="N28" i="1"/>
  <c r="P28" i="1" s="1"/>
  <c r="N24" i="1"/>
  <c r="P24" i="1" s="1"/>
  <c r="N20" i="1"/>
  <c r="N16" i="1"/>
  <c r="P16" i="1" s="1"/>
  <c r="N15" i="1"/>
  <c r="P15" i="1" s="1"/>
  <c r="N19" i="1"/>
  <c r="N30" i="1"/>
  <c r="N26" i="1"/>
  <c r="N22" i="1"/>
  <c r="N18" i="1"/>
  <c r="N14" i="1"/>
  <c r="P14" i="1" s="1"/>
  <c r="N33" i="1"/>
  <c r="P33" i="1" s="1"/>
  <c r="N29" i="1"/>
  <c r="P29" i="1" s="1"/>
  <c r="N25" i="1"/>
  <c r="P25" i="1" s="1"/>
  <c r="N21" i="1"/>
  <c r="P21" i="1" s="1"/>
  <c r="N17" i="1"/>
  <c r="P17" i="1" s="1"/>
  <c r="N13" i="1"/>
  <c r="P13" i="1" s="1"/>
  <c r="N34" i="1"/>
  <c r="P34" i="1" s="1"/>
  <c r="R11" i="1"/>
  <c r="P20" i="1" l="1"/>
  <c r="P23" i="1"/>
  <c r="P22" i="1"/>
  <c r="P26" i="1"/>
  <c r="P18" i="1"/>
  <c r="P30" i="1"/>
  <c r="P27" i="1"/>
  <c r="P31" i="1"/>
  <c r="P19" i="1"/>
  <c r="R12" i="1"/>
  <c r="R13" i="1" l="1"/>
  <c r="R14" i="1" l="1"/>
  <c r="R15" i="1" l="1"/>
  <c r="R16" i="1" l="1"/>
  <c r="R17" i="1" l="1"/>
  <c r="R18" i="1" l="1"/>
  <c r="R19" i="1" l="1"/>
  <c r="R20" i="1" l="1"/>
  <c r="R21" i="1" l="1"/>
  <c r="R22" i="1" l="1"/>
  <c r="R23" i="1" l="1"/>
  <c r="R24" i="1" l="1"/>
  <c r="R25" i="1" l="1"/>
  <c r="R26" i="1" l="1"/>
  <c r="R27" i="1" l="1"/>
  <c r="R28" i="1" l="1"/>
  <c r="T28" i="1" l="1"/>
  <c r="R29" i="1"/>
  <c r="T29" i="1" l="1"/>
  <c r="R30" i="1"/>
  <c r="T30" i="1" l="1"/>
  <c r="R31" i="1"/>
  <c r="T31" i="1" l="1"/>
  <c r="R32" i="1"/>
  <c r="T32" i="1" l="1"/>
  <c r="R33" i="1"/>
  <c r="T33" i="1" l="1"/>
  <c r="R34" i="1"/>
  <c r="T34" i="1" s="1"/>
</calcChain>
</file>

<file path=xl/sharedStrings.xml><?xml version="1.0" encoding="utf-8"?>
<sst xmlns="http://schemas.openxmlformats.org/spreadsheetml/2006/main" count="18" uniqueCount="18">
  <si>
    <t>SLPM</t>
  </si>
  <si>
    <t>phi</t>
  </si>
  <si>
    <t>SLPM-LPG</t>
  </si>
  <si>
    <t>S.No.</t>
  </si>
  <si>
    <t xml:space="preserve">diameter </t>
  </si>
  <si>
    <t>Area</t>
  </si>
  <si>
    <t>Density of LPG=2.1</t>
  </si>
  <si>
    <t>rho_air=1.2256;</t>
  </si>
  <si>
    <t>mf(kg/sec)</t>
  </si>
  <si>
    <t>ma(kg/sec)</t>
  </si>
  <si>
    <t>m=mf+ma</t>
  </si>
  <si>
    <t>Mixture density</t>
  </si>
  <si>
    <t>Rho_mix=(m1_dot+m2_dot)/(Q1_dot+Q2_dot)</t>
  </si>
  <si>
    <t>Total Q_dot</t>
  </si>
  <si>
    <t>Qa(m3/sec)</t>
  </si>
  <si>
    <t>Qf(m3/s)</t>
  </si>
  <si>
    <t>Velocity of flow=</t>
  </si>
  <si>
    <t>m_dot/rho_mix/A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</si>
</sst>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5" borderId="0" xfId="0" applyFill="1"/>
    <xf numFmtId="0" fontId="1" fillId="2" borderId="0" xfId="1"/>
    <xf numFmtId="0" fontId="2" fillId="3" borderId="0" xfId="2"/>
    <xf numFmtId="0" fontId="3" fillId="4" borderId="1" xfId="3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4"/>
  <sheetViews>
    <sheetView tabSelected="1" workbookViewId="0">
      <selection activeCell="E4" sqref="E4:E34"/>
    </sheetView>
  </sheetViews>
  <sheetFormatPr defaultRowHeight="15" x14ac:dyDescent="0.25"/>
  <cols>
    <col min="8" max="9" width="12" bestFit="1" customWidth="1"/>
    <col min="10" max="10" width="17.5703125" bestFit="1" customWidth="1"/>
    <col min="11" max="11" width="14.5703125" bestFit="1" customWidth="1"/>
    <col min="12" max="13" width="17.5703125" bestFit="1" customWidth="1"/>
    <col min="14" max="14" width="15.140625" bestFit="1" customWidth="1"/>
    <col min="16" max="16" width="42.85546875" bestFit="1" customWidth="1"/>
    <col min="17" max="17" width="9.5703125" bestFit="1" customWidth="1"/>
    <col min="20" max="20" width="15.140625" bestFit="1" customWidth="1"/>
  </cols>
  <sheetData>
    <row r="3" spans="2:21" x14ac:dyDescent="0.25">
      <c r="L3" s="8" t="s">
        <v>6</v>
      </c>
      <c r="M3" s="8" t="s">
        <v>7</v>
      </c>
      <c r="Q3" s="4" t="s">
        <v>4</v>
      </c>
      <c r="R3" s="8" t="s">
        <v>5</v>
      </c>
      <c r="T3" s="8" t="s">
        <v>16</v>
      </c>
    </row>
    <row r="4" spans="2:21" x14ac:dyDescent="0.25">
      <c r="B4" s="3" t="s">
        <v>3</v>
      </c>
      <c r="C4" s="4" t="s">
        <v>2</v>
      </c>
      <c r="D4" s="2"/>
      <c r="E4" s="4" t="s">
        <v>0</v>
      </c>
      <c r="F4" s="5" t="s">
        <v>1</v>
      </c>
      <c r="Q4">
        <f>40*10^-3</f>
        <v>0.04</v>
      </c>
      <c r="R4">
        <f>3.1416*(Q4)^2/4</f>
        <v>1.2566400000000001E-3</v>
      </c>
      <c r="T4" t="s">
        <v>17</v>
      </c>
    </row>
    <row r="5" spans="2:21" x14ac:dyDescent="0.25">
      <c r="P5" s="8" t="s">
        <v>11</v>
      </c>
    </row>
    <row r="6" spans="2:21" x14ac:dyDescent="0.25">
      <c r="P6" s="8" t="s">
        <v>12</v>
      </c>
    </row>
    <row r="7" spans="2:21" x14ac:dyDescent="0.25">
      <c r="H7" t="s">
        <v>15</v>
      </c>
      <c r="I7" t="s">
        <v>14</v>
      </c>
      <c r="J7" s="7" t="s">
        <v>13</v>
      </c>
      <c r="L7" t="s">
        <v>8</v>
      </c>
      <c r="M7" t="s">
        <v>9</v>
      </c>
      <c r="N7" s="7" t="s">
        <v>10</v>
      </c>
    </row>
    <row r="10" spans="2:21" x14ac:dyDescent="0.25">
      <c r="B10" s="6">
        <v>1</v>
      </c>
      <c r="C10">
        <v>25</v>
      </c>
      <c r="D10">
        <v>15.67</v>
      </c>
      <c r="E10">
        <v>400</v>
      </c>
      <c r="F10" s="1">
        <f>C10*D10/E10</f>
        <v>0.979375</v>
      </c>
      <c r="H10">
        <f>C10*10^-3/60</f>
        <v>4.1666666666666669E-4</v>
      </c>
      <c r="I10">
        <f>E10*10^-3/60</f>
        <v>6.6666666666666671E-3</v>
      </c>
      <c r="J10">
        <f>H10+I10</f>
        <v>7.0833333333333338E-3</v>
      </c>
      <c r="L10">
        <f t="shared" ref="L10:L34" si="0">2.1*H10</f>
        <v>8.7500000000000013E-4</v>
      </c>
      <c r="M10">
        <f t="shared" ref="M10:M34" si="1">1.2256*I10</f>
        <v>8.1706666666666681E-3</v>
      </c>
      <c r="N10">
        <f t="shared" ref="N10:N34" si="2">L10+M10</f>
        <v>9.0456666666666689E-3</v>
      </c>
      <c r="P10">
        <f>N10/J10</f>
        <v>1.2770352941176473</v>
      </c>
      <c r="R10">
        <f>R4+0</f>
        <v>1.2566400000000001E-3</v>
      </c>
      <c r="T10" s="9">
        <f>(N10*P10)/R10</f>
        <v>9.1924780304278606</v>
      </c>
      <c r="U10">
        <v>9.1</v>
      </c>
    </row>
    <row r="11" spans="2:21" x14ac:dyDescent="0.25">
      <c r="B11">
        <v>2</v>
      </c>
      <c r="C11">
        <v>25</v>
      </c>
      <c r="D11">
        <v>15.67</v>
      </c>
      <c r="E11">
        <v>412</v>
      </c>
      <c r="F11" s="1">
        <f t="shared" ref="F11:F34" si="3">C11*D11/E11</f>
        <v>0.95084951456310685</v>
      </c>
      <c r="H11">
        <f t="shared" ref="H11:H34" si="4">C11*10^-3/60</f>
        <v>4.1666666666666669E-4</v>
      </c>
      <c r="I11">
        <f t="shared" ref="I11:I34" si="5">E11*10^-3/60</f>
        <v>6.8666666666666676E-3</v>
      </c>
      <c r="J11">
        <f t="shared" ref="J11:J34" si="6">H11+I11</f>
        <v>7.2833333333333344E-3</v>
      </c>
      <c r="L11">
        <f t="shared" si="0"/>
        <v>8.7500000000000013E-4</v>
      </c>
      <c r="M11">
        <f t="shared" si="1"/>
        <v>8.4157866666666678E-3</v>
      </c>
      <c r="N11">
        <f t="shared" si="2"/>
        <v>9.2907866666666686E-3</v>
      </c>
      <c r="P11">
        <f t="shared" ref="P11:P34" si="7">N11/J11</f>
        <v>1.2756228832951946</v>
      </c>
      <c r="R11">
        <f t="shared" ref="R11:R34" si="8">R10+0</f>
        <v>1.2566400000000001E-3</v>
      </c>
      <c r="T11" s="6">
        <f t="shared" ref="T11:T34" si="9">(N11*P11)/R11</f>
        <v>9.4311338774938598</v>
      </c>
      <c r="U11">
        <v>9.4</v>
      </c>
    </row>
    <row r="12" spans="2:21" x14ac:dyDescent="0.25">
      <c r="B12">
        <v>3</v>
      </c>
      <c r="C12">
        <v>25</v>
      </c>
      <c r="D12">
        <v>15.67</v>
      </c>
      <c r="E12">
        <v>435</v>
      </c>
      <c r="F12" s="1">
        <f t="shared" si="3"/>
        <v>0.90057471264367817</v>
      </c>
      <c r="H12">
        <f t="shared" si="4"/>
        <v>4.1666666666666669E-4</v>
      </c>
      <c r="I12">
        <f t="shared" si="5"/>
        <v>7.2500000000000004E-3</v>
      </c>
      <c r="J12">
        <f t="shared" si="6"/>
        <v>7.6666666666666671E-3</v>
      </c>
      <c r="L12">
        <f t="shared" si="0"/>
        <v>8.7500000000000013E-4</v>
      </c>
      <c r="M12">
        <f t="shared" si="1"/>
        <v>8.8856000000000004E-3</v>
      </c>
      <c r="N12">
        <f t="shared" si="2"/>
        <v>9.7606000000000012E-3</v>
      </c>
      <c r="P12">
        <f t="shared" si="7"/>
        <v>1.2731217391304348</v>
      </c>
      <c r="R12">
        <f t="shared" si="8"/>
        <v>1.2566400000000001E-3</v>
      </c>
      <c r="T12" s="6">
        <f t="shared" si="9"/>
        <v>9.8886173024545787</v>
      </c>
      <c r="U12">
        <v>9.9</v>
      </c>
    </row>
    <row r="13" spans="2:21" x14ac:dyDescent="0.25">
      <c r="B13">
        <v>4</v>
      </c>
      <c r="C13">
        <v>25</v>
      </c>
      <c r="D13">
        <v>15.67</v>
      </c>
      <c r="E13">
        <v>450</v>
      </c>
      <c r="F13" s="1">
        <f t="shared" si="3"/>
        <v>0.87055555555555553</v>
      </c>
      <c r="H13">
        <f t="shared" si="4"/>
        <v>4.1666666666666669E-4</v>
      </c>
      <c r="I13">
        <f t="shared" si="5"/>
        <v>7.5000000000000006E-3</v>
      </c>
      <c r="J13">
        <f t="shared" si="6"/>
        <v>7.9166666666666673E-3</v>
      </c>
      <c r="L13">
        <f t="shared" si="0"/>
        <v>8.7500000000000013E-4</v>
      </c>
      <c r="M13">
        <f t="shared" si="1"/>
        <v>9.1920000000000005E-3</v>
      </c>
      <c r="N13">
        <f t="shared" si="2"/>
        <v>1.0067000000000001E-2</v>
      </c>
      <c r="P13">
        <f t="shared" si="7"/>
        <v>1.271621052631579</v>
      </c>
      <c r="R13">
        <f t="shared" si="8"/>
        <v>1.2566400000000001E-3</v>
      </c>
      <c r="T13" s="6">
        <f t="shared" si="9"/>
        <v>10.187013891681076</v>
      </c>
      <c r="U13">
        <v>10.199999999999999</v>
      </c>
    </row>
    <row r="14" spans="2:21" x14ac:dyDescent="0.25">
      <c r="B14">
        <v>5</v>
      </c>
      <c r="C14">
        <v>25</v>
      </c>
      <c r="D14">
        <v>15.67</v>
      </c>
      <c r="E14">
        <v>461</v>
      </c>
      <c r="F14" s="1">
        <f t="shared" si="3"/>
        <v>0.84978308026030369</v>
      </c>
      <c r="H14">
        <f t="shared" si="4"/>
        <v>4.1666666666666669E-4</v>
      </c>
      <c r="I14">
        <f t="shared" si="5"/>
        <v>7.6833333333333337E-3</v>
      </c>
      <c r="J14">
        <f t="shared" si="6"/>
        <v>8.0999999999999996E-3</v>
      </c>
      <c r="L14">
        <f t="shared" si="0"/>
        <v>8.7500000000000013E-4</v>
      </c>
      <c r="M14">
        <f t="shared" si="1"/>
        <v>9.4166933333333334E-3</v>
      </c>
      <c r="N14">
        <f t="shared" si="2"/>
        <v>1.0291693333333334E-2</v>
      </c>
      <c r="P14">
        <f t="shared" si="7"/>
        <v>1.270579423868313</v>
      </c>
      <c r="R14">
        <f t="shared" si="8"/>
        <v>1.2566400000000001E-3</v>
      </c>
      <c r="T14" s="6">
        <f t="shared" si="9"/>
        <v>10.405855126445143</v>
      </c>
      <c r="U14">
        <v>10.4</v>
      </c>
    </row>
    <row r="15" spans="2:21" x14ac:dyDescent="0.25">
      <c r="B15">
        <v>6</v>
      </c>
      <c r="C15">
        <v>25</v>
      </c>
      <c r="D15">
        <v>15.67</v>
      </c>
      <c r="E15">
        <v>472</v>
      </c>
      <c r="F15" s="1">
        <f t="shared" si="3"/>
        <v>0.82997881355932202</v>
      </c>
      <c r="H15">
        <f t="shared" si="4"/>
        <v>4.1666666666666669E-4</v>
      </c>
      <c r="I15">
        <f t="shared" si="5"/>
        <v>7.8666666666666676E-3</v>
      </c>
      <c r="J15">
        <f t="shared" si="6"/>
        <v>8.2833333333333335E-3</v>
      </c>
      <c r="L15">
        <f t="shared" si="0"/>
        <v>8.7500000000000013E-4</v>
      </c>
      <c r="M15">
        <f t="shared" si="1"/>
        <v>9.6413866666666681E-3</v>
      </c>
      <c r="N15">
        <f t="shared" si="2"/>
        <v>1.0516386666666669E-2</v>
      </c>
      <c r="P15">
        <f t="shared" si="7"/>
        <v>1.2695839034205234</v>
      </c>
      <c r="R15">
        <f t="shared" si="8"/>
        <v>1.2566400000000001E-3</v>
      </c>
      <c r="T15" s="6">
        <f t="shared" si="9"/>
        <v>10.624709729235274</v>
      </c>
      <c r="U15">
        <v>10.6</v>
      </c>
    </row>
    <row r="16" spans="2:21" x14ac:dyDescent="0.25">
      <c r="B16">
        <v>7</v>
      </c>
      <c r="C16">
        <v>25</v>
      </c>
      <c r="D16">
        <v>15.67</v>
      </c>
      <c r="E16">
        <v>484</v>
      </c>
      <c r="F16" s="1">
        <f t="shared" si="3"/>
        <v>0.80940082644628097</v>
      </c>
      <c r="H16">
        <f t="shared" si="4"/>
        <v>4.1666666666666669E-4</v>
      </c>
      <c r="I16">
        <f t="shared" si="5"/>
        <v>8.0666666666666664E-3</v>
      </c>
      <c r="J16">
        <f t="shared" si="6"/>
        <v>8.4833333333333323E-3</v>
      </c>
      <c r="L16">
        <f t="shared" si="0"/>
        <v>8.7500000000000013E-4</v>
      </c>
      <c r="M16">
        <f t="shared" si="1"/>
        <v>9.8865066666666661E-3</v>
      </c>
      <c r="N16">
        <f t="shared" si="2"/>
        <v>1.0761506666666667E-2</v>
      </c>
      <c r="P16">
        <f t="shared" si="7"/>
        <v>1.2685469548133597</v>
      </c>
      <c r="R16">
        <f t="shared" si="8"/>
        <v>1.2566400000000001E-3</v>
      </c>
      <c r="T16" s="6">
        <f t="shared" si="9"/>
        <v>10.863474432776028</v>
      </c>
      <c r="U16">
        <v>10.8</v>
      </c>
    </row>
    <row r="17" spans="2:21" x14ac:dyDescent="0.25">
      <c r="B17">
        <v>8</v>
      </c>
      <c r="C17">
        <v>25</v>
      </c>
      <c r="D17">
        <v>15.67</v>
      </c>
      <c r="E17">
        <v>496</v>
      </c>
      <c r="F17" s="1">
        <f t="shared" si="3"/>
        <v>0.78981854838709675</v>
      </c>
      <c r="H17">
        <f t="shared" si="4"/>
        <v>4.1666666666666669E-4</v>
      </c>
      <c r="I17">
        <f t="shared" si="5"/>
        <v>8.266666666666667E-3</v>
      </c>
      <c r="J17">
        <f t="shared" si="6"/>
        <v>8.6833333333333328E-3</v>
      </c>
      <c r="L17">
        <f t="shared" si="0"/>
        <v>8.7500000000000013E-4</v>
      </c>
      <c r="M17">
        <f t="shared" si="1"/>
        <v>1.0131626666666668E-2</v>
      </c>
      <c r="N17">
        <f t="shared" si="2"/>
        <v>1.1006626666666668E-2</v>
      </c>
      <c r="P17">
        <f t="shared" si="7"/>
        <v>1.2675577735124763</v>
      </c>
      <c r="R17">
        <f t="shared" si="8"/>
        <v>1.2566400000000001E-3</v>
      </c>
      <c r="T17" s="6">
        <f t="shared" si="9"/>
        <v>11.102252985328375</v>
      </c>
      <c r="U17">
        <v>11.1</v>
      </c>
    </row>
    <row r="18" spans="2:21" x14ac:dyDescent="0.25">
      <c r="B18">
        <v>9</v>
      </c>
      <c r="C18">
        <v>25</v>
      </c>
      <c r="D18">
        <v>15.67</v>
      </c>
      <c r="E18">
        <v>509</v>
      </c>
      <c r="F18" s="1">
        <f t="shared" si="3"/>
        <v>0.76964636542239684</v>
      </c>
      <c r="H18">
        <f t="shared" si="4"/>
        <v>4.1666666666666669E-4</v>
      </c>
      <c r="I18">
        <f t="shared" si="5"/>
        <v>8.483333333333334E-3</v>
      </c>
      <c r="J18">
        <f t="shared" si="6"/>
        <v>8.8999999999999999E-3</v>
      </c>
      <c r="L18">
        <f t="shared" si="0"/>
        <v>8.7500000000000013E-4</v>
      </c>
      <c r="M18">
        <f t="shared" si="1"/>
        <v>1.0397173333333334E-2</v>
      </c>
      <c r="N18">
        <f t="shared" si="2"/>
        <v>1.1272173333333335E-2</v>
      </c>
      <c r="P18">
        <f t="shared" si="7"/>
        <v>1.2665363295880152</v>
      </c>
      <c r="R18">
        <f t="shared" si="8"/>
        <v>1.2566400000000001E-3</v>
      </c>
      <c r="T18" s="6">
        <f t="shared" si="9"/>
        <v>11.360944295963764</v>
      </c>
      <c r="U18">
        <v>11.3</v>
      </c>
    </row>
    <row r="19" spans="2:21" x14ac:dyDescent="0.25">
      <c r="B19">
        <v>10</v>
      </c>
      <c r="C19">
        <v>25</v>
      </c>
      <c r="D19">
        <v>15.67</v>
      </c>
      <c r="E19">
        <v>522</v>
      </c>
      <c r="F19" s="1">
        <f t="shared" si="3"/>
        <v>0.75047892720306508</v>
      </c>
      <c r="H19">
        <f t="shared" si="4"/>
        <v>4.1666666666666669E-4</v>
      </c>
      <c r="I19">
        <f t="shared" si="5"/>
        <v>8.7000000000000011E-3</v>
      </c>
      <c r="J19">
        <f t="shared" si="6"/>
        <v>9.116666666666667E-3</v>
      </c>
      <c r="L19">
        <f t="shared" si="0"/>
        <v>8.7500000000000013E-4</v>
      </c>
      <c r="M19">
        <f t="shared" si="1"/>
        <v>1.0662720000000002E-2</v>
      </c>
      <c r="N19">
        <f t="shared" si="2"/>
        <v>1.1537720000000003E-2</v>
      </c>
      <c r="P19">
        <f t="shared" si="7"/>
        <v>1.2655634369287023</v>
      </c>
      <c r="R19">
        <f t="shared" si="8"/>
        <v>1.2566400000000001E-3</v>
      </c>
      <c r="T19" s="6">
        <f t="shared" si="9"/>
        <v>11.619649682901253</v>
      </c>
      <c r="U19">
        <v>11.6</v>
      </c>
    </row>
    <row r="20" spans="2:21" x14ac:dyDescent="0.25">
      <c r="B20" s="6">
        <v>11</v>
      </c>
      <c r="C20">
        <v>25</v>
      </c>
      <c r="D20">
        <v>15.67</v>
      </c>
      <c r="E20">
        <v>537</v>
      </c>
      <c r="F20" s="1">
        <f>C20*D20/E20</f>
        <v>0.72951582867783982</v>
      </c>
      <c r="H20">
        <f t="shared" si="4"/>
        <v>4.1666666666666669E-4</v>
      </c>
      <c r="I20">
        <f t="shared" si="5"/>
        <v>8.9500000000000014E-3</v>
      </c>
      <c r="J20">
        <f t="shared" si="6"/>
        <v>9.3666666666666672E-3</v>
      </c>
      <c r="L20">
        <f t="shared" si="0"/>
        <v>8.7500000000000013E-4</v>
      </c>
      <c r="M20">
        <f t="shared" si="1"/>
        <v>1.0969120000000002E-2</v>
      </c>
      <c r="N20">
        <f t="shared" si="2"/>
        <v>1.1844120000000003E-2</v>
      </c>
      <c r="P20">
        <f t="shared" si="7"/>
        <v>1.2644967971530252</v>
      </c>
      <c r="R20">
        <f t="shared" si="8"/>
        <v>1.2566400000000001E-3</v>
      </c>
      <c r="T20" s="9">
        <f t="shared" si="9"/>
        <v>11.918172113808325</v>
      </c>
      <c r="U20">
        <v>11.9</v>
      </c>
    </row>
    <row r="21" spans="2:21" x14ac:dyDescent="0.25">
      <c r="B21">
        <v>12</v>
      </c>
      <c r="C21">
        <v>25</v>
      </c>
      <c r="D21">
        <v>15.67</v>
      </c>
      <c r="E21">
        <v>552</v>
      </c>
      <c r="F21" s="1">
        <f>C21*D21/E21</f>
        <v>0.70969202898550721</v>
      </c>
      <c r="H21">
        <f t="shared" si="4"/>
        <v>4.1666666666666669E-4</v>
      </c>
      <c r="I21">
        <f t="shared" si="5"/>
        <v>9.2000000000000016E-3</v>
      </c>
      <c r="J21">
        <f t="shared" si="6"/>
        <v>9.6166666666666675E-3</v>
      </c>
      <c r="L21">
        <f t="shared" si="0"/>
        <v>8.7500000000000013E-4</v>
      </c>
      <c r="M21">
        <f t="shared" si="1"/>
        <v>1.1275520000000002E-2</v>
      </c>
      <c r="N21">
        <f t="shared" si="2"/>
        <v>1.2150520000000003E-2</v>
      </c>
      <c r="P21">
        <f t="shared" si="7"/>
        <v>1.2634856152513001</v>
      </c>
      <c r="R21">
        <f t="shared" si="8"/>
        <v>1.2566400000000001E-3</v>
      </c>
      <c r="T21" s="6">
        <f t="shared" si="9"/>
        <v>12.216710623426939</v>
      </c>
      <c r="U21">
        <v>12.2</v>
      </c>
    </row>
    <row r="22" spans="2:21" x14ac:dyDescent="0.25">
      <c r="B22">
        <v>13</v>
      </c>
      <c r="C22">
        <v>25</v>
      </c>
      <c r="D22">
        <v>15.67</v>
      </c>
      <c r="E22">
        <v>568</v>
      </c>
      <c r="F22" s="1">
        <f t="shared" si="3"/>
        <v>0.68970070422535212</v>
      </c>
      <c r="H22">
        <f t="shared" si="4"/>
        <v>4.1666666666666669E-4</v>
      </c>
      <c r="I22">
        <f t="shared" si="5"/>
        <v>9.4666666666666684E-3</v>
      </c>
      <c r="J22">
        <f t="shared" si="6"/>
        <v>9.8833333333333342E-3</v>
      </c>
      <c r="L22">
        <f t="shared" si="0"/>
        <v>8.7500000000000013E-4</v>
      </c>
      <c r="M22">
        <f t="shared" si="1"/>
        <v>1.1602346666666669E-2</v>
      </c>
      <c r="N22">
        <f t="shared" si="2"/>
        <v>1.247734666666667E-2</v>
      </c>
      <c r="P22">
        <f t="shared" si="7"/>
        <v>1.2624634064080946</v>
      </c>
      <c r="R22">
        <f t="shared" si="8"/>
        <v>1.2566400000000001E-3</v>
      </c>
      <c r="T22" s="6">
        <f t="shared" si="9"/>
        <v>12.535168047917216</v>
      </c>
      <c r="U22">
        <v>12.5</v>
      </c>
    </row>
    <row r="23" spans="2:21" x14ac:dyDescent="0.25">
      <c r="B23">
        <v>14</v>
      </c>
      <c r="C23">
        <v>25</v>
      </c>
      <c r="D23">
        <v>15.67</v>
      </c>
      <c r="E23">
        <v>585</v>
      </c>
      <c r="F23" s="1">
        <f t="shared" si="3"/>
        <v>0.66965811965811961</v>
      </c>
      <c r="H23">
        <f t="shared" si="4"/>
        <v>4.1666666666666669E-4</v>
      </c>
      <c r="I23">
        <f t="shared" si="5"/>
        <v>9.75E-3</v>
      </c>
      <c r="J23">
        <f t="shared" si="6"/>
        <v>1.0166666666666666E-2</v>
      </c>
      <c r="L23">
        <f t="shared" si="0"/>
        <v>8.7500000000000013E-4</v>
      </c>
      <c r="M23">
        <f t="shared" si="1"/>
        <v>1.1949599999999999E-2</v>
      </c>
      <c r="N23">
        <f t="shared" si="2"/>
        <v>1.28246E-2</v>
      </c>
      <c r="P23">
        <f t="shared" si="7"/>
        <v>1.2614360655737706</v>
      </c>
      <c r="R23">
        <f t="shared" si="8"/>
        <v>1.2566400000000001E-3</v>
      </c>
      <c r="T23" s="6">
        <f t="shared" si="9"/>
        <v>12.87354609638192</v>
      </c>
      <c r="U23">
        <v>12.9</v>
      </c>
    </row>
    <row r="24" spans="2:21" x14ac:dyDescent="0.25">
      <c r="B24" s="6">
        <v>15</v>
      </c>
      <c r="C24">
        <v>25</v>
      </c>
      <c r="D24">
        <v>15.67</v>
      </c>
      <c r="E24">
        <v>603</v>
      </c>
      <c r="F24" s="1">
        <f t="shared" si="3"/>
        <v>0.64966832504145933</v>
      </c>
      <c r="H24">
        <f t="shared" si="4"/>
        <v>4.1666666666666669E-4</v>
      </c>
      <c r="I24">
        <f t="shared" si="5"/>
        <v>1.005E-2</v>
      </c>
      <c r="J24">
        <f t="shared" si="6"/>
        <v>1.0466666666666666E-2</v>
      </c>
      <c r="L24">
        <f t="shared" si="0"/>
        <v>8.7500000000000013E-4</v>
      </c>
      <c r="M24">
        <f t="shared" si="1"/>
        <v>1.231728E-2</v>
      </c>
      <c r="N24">
        <f t="shared" si="2"/>
        <v>1.3192280000000001E-2</v>
      </c>
      <c r="P24">
        <f t="shared" si="7"/>
        <v>1.2604089171974524</v>
      </c>
      <c r="R24">
        <f t="shared" si="8"/>
        <v>1.2566400000000001E-3</v>
      </c>
      <c r="T24" s="9">
        <f t="shared" si="9"/>
        <v>13.231846312520377</v>
      </c>
      <c r="U24">
        <v>13.2</v>
      </c>
    </row>
    <row r="25" spans="2:21" x14ac:dyDescent="0.25">
      <c r="B25">
        <v>16</v>
      </c>
      <c r="C25">
        <v>25</v>
      </c>
      <c r="D25">
        <v>15.67</v>
      </c>
      <c r="E25">
        <v>622</v>
      </c>
      <c r="F25" s="1">
        <f t="shared" si="3"/>
        <v>0.62982315112540188</v>
      </c>
      <c r="H25">
        <f t="shared" si="4"/>
        <v>4.1666666666666669E-4</v>
      </c>
      <c r="I25">
        <f t="shared" si="5"/>
        <v>1.0366666666666666E-2</v>
      </c>
      <c r="J25">
        <f t="shared" si="6"/>
        <v>1.0783333333333332E-2</v>
      </c>
      <c r="L25">
        <f t="shared" si="0"/>
        <v>8.7500000000000013E-4</v>
      </c>
      <c r="M25">
        <f t="shared" si="1"/>
        <v>1.2705386666666667E-2</v>
      </c>
      <c r="N25">
        <f t="shared" si="2"/>
        <v>1.3580386666666668E-2</v>
      </c>
      <c r="P25">
        <f t="shared" si="7"/>
        <v>1.2593867078825349</v>
      </c>
      <c r="R25">
        <f t="shared" si="8"/>
        <v>1.2566400000000001E-3</v>
      </c>
      <c r="T25" s="6">
        <f t="shared" si="9"/>
        <v>13.610070072499051</v>
      </c>
      <c r="U25">
        <v>13.6</v>
      </c>
    </row>
    <row r="26" spans="2:21" x14ac:dyDescent="0.25">
      <c r="B26">
        <v>17</v>
      </c>
      <c r="C26">
        <v>25</v>
      </c>
      <c r="D26">
        <v>15.67</v>
      </c>
      <c r="E26">
        <v>642</v>
      </c>
      <c r="F26" s="1">
        <f t="shared" si="3"/>
        <v>0.61020249221183798</v>
      </c>
      <c r="H26">
        <f t="shared" si="4"/>
        <v>4.1666666666666669E-4</v>
      </c>
      <c r="I26">
        <f t="shared" si="5"/>
        <v>1.0699999999999999E-2</v>
      </c>
      <c r="J26">
        <f t="shared" si="6"/>
        <v>1.1116666666666665E-2</v>
      </c>
      <c r="L26">
        <f t="shared" si="0"/>
        <v>8.7500000000000013E-4</v>
      </c>
      <c r="M26">
        <f t="shared" si="1"/>
        <v>1.3113919999999999E-2</v>
      </c>
      <c r="N26">
        <f t="shared" si="2"/>
        <v>1.398892E-2</v>
      </c>
      <c r="P26">
        <f t="shared" si="7"/>
        <v>1.2583736131934036</v>
      </c>
      <c r="R26">
        <f t="shared" si="8"/>
        <v>1.2566400000000001E-3</v>
      </c>
      <c r="T26" s="6">
        <f t="shared" si="9"/>
        <v>14.008218586925029</v>
      </c>
      <c r="U26">
        <v>14</v>
      </c>
    </row>
    <row r="27" spans="2:21" x14ac:dyDescent="0.25">
      <c r="B27">
        <v>18</v>
      </c>
      <c r="C27">
        <v>25</v>
      </c>
      <c r="D27">
        <v>15.67</v>
      </c>
      <c r="E27">
        <v>664</v>
      </c>
      <c r="F27" s="1">
        <f t="shared" si="3"/>
        <v>0.5899849397590361</v>
      </c>
      <c r="H27">
        <f t="shared" si="4"/>
        <v>4.1666666666666669E-4</v>
      </c>
      <c r="I27">
        <f t="shared" si="5"/>
        <v>1.1066666666666667E-2</v>
      </c>
      <c r="J27">
        <f t="shared" si="6"/>
        <v>1.1483333333333333E-2</v>
      </c>
      <c r="L27">
        <f t="shared" si="0"/>
        <v>8.7500000000000013E-4</v>
      </c>
      <c r="M27">
        <f t="shared" si="1"/>
        <v>1.3563306666666667E-2</v>
      </c>
      <c r="N27">
        <f t="shared" si="2"/>
        <v>1.4438306666666668E-2</v>
      </c>
      <c r="P27">
        <f t="shared" si="7"/>
        <v>1.2573271407837447</v>
      </c>
      <c r="R27">
        <f t="shared" si="8"/>
        <v>1.2566400000000001E-3</v>
      </c>
      <c r="T27" s="6">
        <f t="shared" si="9"/>
        <v>14.446201648012861</v>
      </c>
      <c r="U27">
        <v>14.4</v>
      </c>
    </row>
    <row r="28" spans="2:21" x14ac:dyDescent="0.25">
      <c r="B28">
        <v>19</v>
      </c>
      <c r="C28">
        <v>25</v>
      </c>
      <c r="D28">
        <v>15.67</v>
      </c>
      <c r="E28">
        <v>687</v>
      </c>
      <c r="F28" s="1">
        <f t="shared" si="3"/>
        <v>0.57023289665211063</v>
      </c>
      <c r="H28">
        <f t="shared" si="4"/>
        <v>4.1666666666666669E-4</v>
      </c>
      <c r="I28">
        <f t="shared" si="5"/>
        <v>1.145E-2</v>
      </c>
      <c r="J28">
        <f t="shared" si="6"/>
        <v>1.1866666666666666E-2</v>
      </c>
      <c r="L28">
        <f t="shared" si="0"/>
        <v>8.7500000000000013E-4</v>
      </c>
      <c r="M28">
        <f t="shared" si="1"/>
        <v>1.403312E-2</v>
      </c>
      <c r="N28">
        <f t="shared" si="2"/>
        <v>1.490812E-2</v>
      </c>
      <c r="P28">
        <f t="shared" si="7"/>
        <v>1.2563022471910112</v>
      </c>
      <c r="R28">
        <f t="shared" si="8"/>
        <v>1.2566400000000001E-3</v>
      </c>
      <c r="T28" s="6">
        <f t="shared" si="9"/>
        <v>14.904113077248264</v>
      </c>
      <c r="U28">
        <v>14.9</v>
      </c>
    </row>
    <row r="29" spans="2:21" x14ac:dyDescent="0.25">
      <c r="B29">
        <v>20</v>
      </c>
      <c r="C29">
        <v>25</v>
      </c>
      <c r="D29">
        <v>15.67</v>
      </c>
      <c r="E29">
        <v>712</v>
      </c>
      <c r="F29" s="1">
        <f t="shared" si="3"/>
        <v>0.5502106741573034</v>
      </c>
      <c r="H29">
        <f t="shared" si="4"/>
        <v>4.1666666666666669E-4</v>
      </c>
      <c r="I29">
        <f t="shared" si="5"/>
        <v>1.1866666666666666E-2</v>
      </c>
      <c r="J29">
        <f t="shared" si="6"/>
        <v>1.2283333333333332E-2</v>
      </c>
      <c r="L29">
        <f t="shared" si="0"/>
        <v>8.7500000000000013E-4</v>
      </c>
      <c r="M29">
        <f t="shared" si="1"/>
        <v>1.4543786666666666E-2</v>
      </c>
      <c r="N29">
        <f t="shared" si="2"/>
        <v>1.5418786666666667E-2</v>
      </c>
      <c r="P29">
        <f t="shared" si="7"/>
        <v>1.2552607869742201</v>
      </c>
      <c r="R29">
        <f t="shared" si="8"/>
        <v>1.2566400000000001E-3</v>
      </c>
      <c r="T29" s="6">
        <f t="shared" si="9"/>
        <v>15.401863927129178</v>
      </c>
      <c r="U29">
        <v>15.4</v>
      </c>
    </row>
    <row r="30" spans="2:21" x14ac:dyDescent="0.25">
      <c r="B30">
        <v>21</v>
      </c>
      <c r="C30">
        <v>25</v>
      </c>
      <c r="D30">
        <v>15.67</v>
      </c>
      <c r="E30">
        <v>750</v>
      </c>
      <c r="F30" s="1">
        <f t="shared" si="3"/>
        <v>0.52233333333333332</v>
      </c>
      <c r="H30">
        <f t="shared" si="4"/>
        <v>4.1666666666666669E-4</v>
      </c>
      <c r="I30">
        <f t="shared" si="5"/>
        <v>1.2500000000000001E-2</v>
      </c>
      <c r="J30">
        <f t="shared" si="6"/>
        <v>1.2916666666666667E-2</v>
      </c>
      <c r="L30">
        <f t="shared" si="0"/>
        <v>8.7500000000000013E-4</v>
      </c>
      <c r="M30">
        <f t="shared" si="1"/>
        <v>1.532E-2</v>
      </c>
      <c r="N30">
        <f t="shared" si="2"/>
        <v>1.6195000000000001E-2</v>
      </c>
      <c r="P30">
        <f t="shared" si="7"/>
        <v>1.2538064516129033</v>
      </c>
      <c r="R30">
        <f t="shared" si="8"/>
        <v>1.2566400000000001E-3</v>
      </c>
      <c r="T30" s="6">
        <f t="shared" si="9"/>
        <v>16.158482527908525</v>
      </c>
      <c r="U30">
        <v>16.100000000000001</v>
      </c>
    </row>
    <row r="31" spans="2:21" x14ac:dyDescent="0.25">
      <c r="B31" s="6">
        <v>22</v>
      </c>
      <c r="C31">
        <v>25</v>
      </c>
      <c r="D31">
        <v>15.67</v>
      </c>
      <c r="E31">
        <v>800</v>
      </c>
      <c r="F31" s="1">
        <f t="shared" si="3"/>
        <v>0.4896875</v>
      </c>
      <c r="H31">
        <f t="shared" si="4"/>
        <v>4.1666666666666669E-4</v>
      </c>
      <c r="I31">
        <f t="shared" si="5"/>
        <v>1.3333333333333334E-2</v>
      </c>
      <c r="J31">
        <f t="shared" si="6"/>
        <v>1.375E-2</v>
      </c>
      <c r="L31">
        <f t="shared" si="0"/>
        <v>8.7500000000000013E-4</v>
      </c>
      <c r="M31">
        <f t="shared" si="1"/>
        <v>1.6341333333333336E-2</v>
      </c>
      <c r="N31">
        <f t="shared" si="2"/>
        <v>1.7216333333333337E-2</v>
      </c>
      <c r="P31">
        <f t="shared" si="7"/>
        <v>1.2520969696969699</v>
      </c>
      <c r="R31">
        <f t="shared" si="8"/>
        <v>1.2566400000000001E-3</v>
      </c>
      <c r="T31" s="9">
        <f t="shared" si="9"/>
        <v>17.154092497421381</v>
      </c>
      <c r="U31">
        <v>17.100000000000001</v>
      </c>
    </row>
    <row r="32" spans="2:21" x14ac:dyDescent="0.25">
      <c r="B32">
        <v>23</v>
      </c>
      <c r="C32">
        <v>25</v>
      </c>
      <c r="D32">
        <v>15.67</v>
      </c>
      <c r="E32">
        <v>850</v>
      </c>
      <c r="F32" s="1">
        <f t="shared" si="3"/>
        <v>0.46088235294117647</v>
      </c>
      <c r="H32">
        <f t="shared" si="4"/>
        <v>4.1666666666666669E-4</v>
      </c>
      <c r="I32">
        <f t="shared" si="5"/>
        <v>1.4166666666666666E-2</v>
      </c>
      <c r="J32">
        <f t="shared" si="6"/>
        <v>1.4583333333333332E-2</v>
      </c>
      <c r="L32">
        <f t="shared" si="0"/>
        <v>8.7500000000000013E-4</v>
      </c>
      <c r="M32">
        <f t="shared" si="1"/>
        <v>1.7362666666666665E-2</v>
      </c>
      <c r="N32">
        <f t="shared" si="2"/>
        <v>1.8237666666666666E-2</v>
      </c>
      <c r="P32">
        <f t="shared" si="7"/>
        <v>1.2505828571428572</v>
      </c>
      <c r="R32">
        <f t="shared" si="8"/>
        <v>1.2566400000000001E-3</v>
      </c>
      <c r="T32" s="6">
        <f t="shared" si="9"/>
        <v>18.149759109704487</v>
      </c>
    </row>
    <row r="33" spans="2:20" x14ac:dyDescent="0.25">
      <c r="B33">
        <v>24</v>
      </c>
      <c r="C33">
        <v>25</v>
      </c>
      <c r="D33">
        <v>15.67</v>
      </c>
      <c r="E33">
        <v>900</v>
      </c>
      <c r="F33" s="1">
        <f t="shared" si="3"/>
        <v>0.43527777777777776</v>
      </c>
      <c r="H33">
        <f t="shared" si="4"/>
        <v>4.1666666666666669E-4</v>
      </c>
      <c r="I33">
        <f t="shared" si="5"/>
        <v>1.5000000000000001E-2</v>
      </c>
      <c r="J33">
        <f t="shared" si="6"/>
        <v>1.5416666666666667E-2</v>
      </c>
      <c r="L33">
        <f t="shared" si="0"/>
        <v>8.7500000000000013E-4</v>
      </c>
      <c r="M33">
        <f t="shared" si="1"/>
        <v>1.8384000000000001E-2</v>
      </c>
      <c r="N33">
        <f t="shared" si="2"/>
        <v>1.9259000000000002E-2</v>
      </c>
      <c r="P33">
        <f t="shared" si="7"/>
        <v>1.2492324324324324</v>
      </c>
      <c r="R33">
        <f t="shared" si="8"/>
        <v>1.2566400000000001E-3</v>
      </c>
      <c r="T33" s="6">
        <f t="shared" si="9"/>
        <v>19.145473179443769</v>
      </c>
    </row>
    <row r="34" spans="2:20" x14ac:dyDescent="0.25">
      <c r="B34">
        <v>25</v>
      </c>
      <c r="C34">
        <v>25</v>
      </c>
      <c r="D34">
        <v>15.67</v>
      </c>
      <c r="E34">
        <v>950</v>
      </c>
      <c r="F34" s="1">
        <f t="shared" si="3"/>
        <v>0.41236842105263161</v>
      </c>
      <c r="H34">
        <f t="shared" si="4"/>
        <v>4.1666666666666669E-4</v>
      </c>
      <c r="I34">
        <f t="shared" si="5"/>
        <v>1.5833333333333335E-2</v>
      </c>
      <c r="J34">
        <f t="shared" si="6"/>
        <v>1.6250000000000001E-2</v>
      </c>
      <c r="L34">
        <f t="shared" si="0"/>
        <v>8.7500000000000013E-4</v>
      </c>
      <c r="M34">
        <f t="shared" si="1"/>
        <v>1.9405333333333337E-2</v>
      </c>
      <c r="N34">
        <f t="shared" si="2"/>
        <v>2.0280333333333338E-2</v>
      </c>
      <c r="P34">
        <f t="shared" si="7"/>
        <v>1.2480205128205131</v>
      </c>
      <c r="R34">
        <f t="shared" si="8"/>
        <v>1.2566400000000001E-3</v>
      </c>
      <c r="T34" s="6">
        <f t="shared" si="9"/>
        <v>20.141227405492121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2016-04-18T06:05:20Z</dcterms:modified>
</cp:coreProperties>
</file>