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ors Fixtures" sheetId="1" r:id="rId3"/>
  </sheets>
  <definedNames/>
  <calcPr/>
</workbook>
</file>

<file path=xl/sharedStrings.xml><?xml version="1.0" encoding="utf-8"?>
<sst xmlns="http://schemas.openxmlformats.org/spreadsheetml/2006/main" count="309" uniqueCount="26">
  <si>
    <t>Minors Fixtures</t>
  </si>
  <si>
    <t>Week 1</t>
  </si>
  <si>
    <t>Toe Tag</t>
  </si>
  <si>
    <t>TC Ballieveldert</t>
  </si>
  <si>
    <t>-</t>
  </si>
  <si>
    <t>The Rickrollers</t>
  </si>
  <si>
    <t>Ballton Wanderers</t>
  </si>
  <si>
    <t>The Snipes Watch</t>
  </si>
  <si>
    <t>Dexs Midnight Jukers</t>
  </si>
  <si>
    <t>Millball FC</t>
  </si>
  <si>
    <t>Hidejuke Split</t>
  </si>
  <si>
    <t>Ballmeiras</t>
  </si>
  <si>
    <t>Week 2</t>
  </si>
  <si>
    <t>Jardim</t>
  </si>
  <si>
    <t>Catch-22 NLTP Edition</t>
  </si>
  <si>
    <t>Week 3</t>
  </si>
  <si>
    <t>Week 4</t>
  </si>
  <si>
    <t>Asido</t>
  </si>
  <si>
    <t>Week 5</t>
  </si>
  <si>
    <t>Market</t>
  </si>
  <si>
    <t>Week 6</t>
  </si>
  <si>
    <t>Week 7</t>
  </si>
  <si>
    <t>?</t>
  </si>
  <si>
    <t>Prelim</t>
  </si>
  <si>
    <t>Semi Finals</t>
  </si>
  <si>
    <t>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</si>
</sst>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20">
    <font>
      <sz val="10.0"/>
      <color rgb="FF000000"/>
      <name val="Arial"/>
    </font>
    <font>
      <sz val="11.0"/>
      <color rgb="FFFFFFFF"/>
      <name val="Proxima Nova"/>
    </font>
    <font>
      <b/>
      <sz val="11.0"/>
      <color rgb="FFFFFFFF"/>
      <name val="Proxima Nova"/>
    </font>
    <font>
      <b/>
      <u/>
      <sz val="11.0"/>
      <color rgb="FFFFFFFF"/>
      <name val="Proxima Nova"/>
    </font>
    <font>
      <b/>
      <u/>
      <sz val="11.0"/>
      <color rgb="FFFFFFFF"/>
      <name val="Proxima Nova"/>
    </font>
    <font>
      <b/>
      <sz val="11.0"/>
      <color rgb="FF434343"/>
      <name val="Proxima Nova"/>
    </font>
    <font>
      <sz val="11.0"/>
      <color rgb="FF636B6F"/>
      <name val="Arial"/>
    </font>
    <font>
      <sz val="11.0"/>
      <color rgb="FF37003C"/>
      <name val="Proxima Nova"/>
    </font>
    <font/>
    <font>
      <b/>
      <sz val="11.0"/>
      <color rgb="FF37003C"/>
      <name val="Proxima Nova"/>
    </font>
    <font>
      <b/>
      <sz val="11.0"/>
      <color rgb="FF636B6F"/>
      <name val="Arial"/>
    </font>
    <font>
      <sz val="11.0"/>
      <color rgb="FF434343"/>
      <name val="Proxima Nova"/>
    </font>
    <font>
      <strike/>
      <sz val="11.0"/>
      <color rgb="FF37003C"/>
      <name val="Proxima Nova"/>
    </font>
    <font>
      <b/>
      <u/>
      <sz val="11.0"/>
      <color rgb="FFFFFFFF"/>
      <name val="Proxima Nova"/>
    </font>
    <font>
      <b/>
      <u/>
      <sz val="11.0"/>
      <color rgb="FFFFFFFF"/>
      <name val="Proxima Nova"/>
    </font>
    <font>
      <sz val="11.0"/>
      <color rgb="FF000000"/>
      <name val="Inconsolata"/>
    </font>
    <font>
      <b/>
      <sz val="11.0"/>
      <color rgb="FF3C3CA5"/>
      <name val="Proxima Nova"/>
    </font>
    <font>
      <b/>
      <sz val="11.0"/>
      <color rgb="FF7F6000"/>
      <name val="Proxima Nova"/>
    </font>
    <font>
      <sz val="11.0"/>
      <color rgb="FFCCCCCC"/>
      <name val="Proxima Nova"/>
    </font>
    <font>
      <b/>
      <sz val="11.0"/>
      <color rgb="FFCCCCCC"/>
      <name val="Proxima Nova"/>
    </font>
  </fonts>
  <fills count="10">
    <fill>
      <patternFill patternType="none"/>
    </fill>
    <fill>
      <patternFill patternType="lightGray"/>
    </fill>
    <fill>
      <patternFill patternType="solid">
        <fgColor rgb="FF00B6FF"/>
        <bgColor rgb="FF00B6FF"/>
      </patternFill>
    </fill>
    <fill>
      <patternFill patternType="solid">
        <fgColor rgb="FF0B0B47"/>
        <bgColor rgb="FF0B0B47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3C3CA5"/>
        <bgColor rgb="FF3C3CA5"/>
      </patternFill>
    </fill>
    <fill>
      <patternFill patternType="solid">
        <fgColor rgb="FFFFD666"/>
        <bgColor rgb="FFFFD666"/>
      </patternFill>
    </fill>
    <fill>
      <patternFill patternType="solid">
        <fgColor rgb="FFF0F0F0"/>
        <bgColor rgb="FFF0F0F0"/>
      </patternFill>
    </fill>
    <fill>
      <patternFill patternType="solid">
        <fgColor rgb="FFF3F3F3"/>
        <bgColor rgb="FFF3F3F3"/>
      </patternFill>
    </fill>
  </fills>
  <borders count="4">
    <border/>
    <border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top style="thin">
        <color rgb="FFEFEFEF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2" numFmtId="164" xfId="0" applyAlignment="1" applyFill="1" applyFont="1" applyNumberFormat="1">
      <alignment horizontal="center" readingOrder="0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0" fillId="3" fontId="2" numFmtId="0" xfId="0" applyAlignment="1" applyFont="1">
      <alignment horizontal="left" readingOrder="0" shrinkToFit="0" vertical="center" wrapText="0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right" readingOrder="0" vertical="center"/>
    </xf>
    <xf borderId="0" fillId="3" fontId="4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4" fontId="6" numFmtId="0" xfId="0" applyAlignment="1" applyFill="1" applyFont="1">
      <alignment horizontal="right" readingOrder="0"/>
    </xf>
    <xf borderId="0" fillId="4" fontId="7" numFmtId="0" xfId="0" applyAlignment="1" applyFont="1">
      <alignment horizontal="center" readingOrder="0" vertical="center"/>
    </xf>
    <xf borderId="0" fillId="5" fontId="7" numFmtId="0" xfId="0" applyAlignment="1" applyFill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1" fillId="4" fontId="5" numFmtId="0" xfId="0" applyAlignment="1" applyBorder="1" applyFont="1">
      <alignment horizontal="left" readingOrder="0" vertical="center"/>
    </xf>
    <xf borderId="1" fillId="0" fontId="8" numFmtId="0" xfId="0" applyBorder="1" applyFont="1"/>
    <xf borderId="0" fillId="4" fontId="7" numFmtId="0" xfId="0" applyAlignment="1" applyFont="1">
      <alignment horizontal="left" readingOrder="0" vertical="center"/>
    </xf>
    <xf borderId="0" fillId="4" fontId="7" numFmtId="0" xfId="0" applyAlignment="1" applyFont="1">
      <alignment horizontal="right" readingOrder="0" vertical="center"/>
    </xf>
    <xf borderId="1" fillId="4" fontId="7" numFmtId="0" xfId="0" applyAlignment="1" applyBorder="1" applyFont="1">
      <alignment horizontal="right" readingOrder="0" vertical="center"/>
    </xf>
    <xf borderId="1" fillId="4" fontId="9" numFmtId="0" xfId="0" applyAlignment="1" applyBorder="1" applyFont="1">
      <alignment horizontal="left" readingOrder="0" vertical="center"/>
    </xf>
    <xf borderId="0" fillId="4" fontId="10" numFmtId="0" xfId="0" applyAlignment="1" applyFont="1">
      <alignment horizontal="right" readingOrder="0"/>
    </xf>
    <xf borderId="1" fillId="4" fontId="11" numFmtId="0" xfId="0" applyAlignment="1" applyBorder="1" applyFont="1">
      <alignment horizontal="left" readingOrder="0" vertical="center"/>
    </xf>
    <xf borderId="2" fillId="4" fontId="5" numFmtId="0" xfId="0" applyAlignment="1" applyBorder="1" applyFont="1">
      <alignment horizontal="right" readingOrder="0" vertical="center"/>
    </xf>
    <xf borderId="0" fillId="5" fontId="1" numFmtId="0" xfId="0" applyAlignment="1" applyFont="1">
      <alignment horizontal="center" readingOrder="0" vertical="center"/>
    </xf>
    <xf borderId="2" fillId="4" fontId="11" numFmtId="0" xfId="0" applyAlignment="1" applyBorder="1" applyFont="1">
      <alignment horizontal="left" readingOrder="0" vertical="center"/>
    </xf>
    <xf borderId="2" fillId="0" fontId="8" numFmtId="0" xfId="0" applyBorder="1" applyFont="1"/>
    <xf borderId="2" fillId="4" fontId="9" numFmtId="0" xfId="0" applyAlignment="1" applyBorder="1" applyFont="1">
      <alignment horizontal="right" readingOrder="0" vertical="center"/>
    </xf>
    <xf borderId="2" fillId="4" fontId="7" numFmtId="0" xfId="0" applyAlignment="1" applyBorder="1" applyFont="1">
      <alignment horizontal="left" readingOrder="0" vertical="center"/>
    </xf>
    <xf borderId="2" fillId="4" fontId="11" numFmtId="0" xfId="0" applyAlignment="1" applyBorder="1" applyFont="1">
      <alignment horizontal="right" readingOrder="0" vertical="center"/>
    </xf>
    <xf borderId="2" fillId="4" fontId="5" numFmtId="0" xfId="0" applyAlignment="1" applyBorder="1" applyFont="1">
      <alignment horizontal="left" readingOrder="0" vertical="center"/>
    </xf>
    <xf borderId="0" fillId="4" fontId="12" numFmtId="0" xfId="0" applyAlignment="1" applyFont="1">
      <alignment horizontal="left" readingOrder="0" vertical="center"/>
    </xf>
    <xf borderId="2" fillId="4" fontId="7" numFmtId="0" xfId="0" applyAlignment="1" applyBorder="1" applyFont="1">
      <alignment horizontal="right" readingOrder="0" vertical="center"/>
    </xf>
    <xf borderId="2" fillId="4" fontId="9" numFmtId="0" xfId="0" applyAlignment="1" applyBorder="1" applyFont="1">
      <alignment horizontal="left" readingOrder="0" vertical="center"/>
    </xf>
    <xf borderId="3" fillId="4" fontId="11" numFmtId="0" xfId="0" applyAlignment="1" applyBorder="1" applyFont="1">
      <alignment horizontal="right" readingOrder="0" vertical="center"/>
    </xf>
    <xf borderId="3" fillId="4" fontId="5" numFmtId="0" xfId="0" applyAlignment="1" applyBorder="1" applyFont="1">
      <alignment horizontal="left" readingOrder="0" vertical="center"/>
    </xf>
    <xf borderId="3" fillId="4" fontId="11" numFmtId="0" xfId="0" applyAlignment="1" applyBorder="1" applyFont="1">
      <alignment horizontal="left" readingOrder="0" vertical="center"/>
    </xf>
    <xf borderId="3" fillId="4" fontId="9" numFmtId="0" xfId="0" applyAlignment="1" applyBorder="1" applyFont="1">
      <alignment horizontal="right" readingOrder="0" vertical="center"/>
    </xf>
    <xf borderId="3" fillId="0" fontId="8" numFmtId="0" xfId="0" applyBorder="1" applyFont="1"/>
    <xf borderId="3" fillId="4" fontId="7" numFmtId="0" xfId="0" applyAlignment="1" applyBorder="1" applyFont="1">
      <alignment horizontal="left" readingOrder="0" vertical="center"/>
    </xf>
    <xf borderId="3" fillId="4" fontId="5" numFmtId="0" xfId="0" applyAlignment="1" applyBorder="1" applyFont="1">
      <alignment horizontal="right" readingOrder="0" vertical="center"/>
    </xf>
    <xf borderId="0" fillId="3" fontId="2" numFmtId="0" xfId="0" applyAlignment="1" applyFont="1">
      <alignment horizontal="center" readingOrder="0" shrinkToFit="0" vertical="center" wrapText="0"/>
    </xf>
    <xf borderId="0" fillId="3" fontId="2" numFmtId="0" xfId="0" applyAlignment="1" applyFont="1">
      <alignment horizontal="center" readingOrder="0" shrinkToFit="0" vertical="center" wrapText="0"/>
    </xf>
    <xf borderId="1" fillId="4" fontId="11" numFmtId="0" xfId="0" applyAlignment="1" applyBorder="1" applyFont="1">
      <alignment horizontal="right" readingOrder="0" vertical="center"/>
    </xf>
    <xf borderId="1" fillId="4" fontId="9" numFmtId="0" xfId="0" applyAlignment="1" applyBorder="1" applyFont="1">
      <alignment horizontal="right" readingOrder="0" vertical="center"/>
    </xf>
    <xf borderId="1" fillId="4" fontId="7" numFmtId="0" xfId="0" applyAlignment="1" applyBorder="1" applyFont="1">
      <alignment horizontal="left" readingOrder="0" vertical="center"/>
    </xf>
    <xf borderId="0" fillId="3" fontId="13" numFmtId="0" xfId="0" applyAlignment="1" applyFont="1">
      <alignment horizontal="center" readingOrder="0" shrinkToFit="0" vertical="center" wrapText="0"/>
    </xf>
    <xf borderId="1" fillId="4" fontId="5" numFmtId="0" xfId="0" applyAlignment="1" applyBorder="1" applyFont="1">
      <alignment horizontal="right" readingOrder="0" vertical="center"/>
    </xf>
    <xf borderId="0" fillId="5" fontId="1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shrinkToFit="0" vertical="center" wrapText="0"/>
    </xf>
    <xf borderId="0" fillId="3" fontId="14" numFmtId="0" xfId="0" applyAlignment="1" applyFont="1">
      <alignment horizontal="center" readingOrder="0" shrinkToFit="0" vertical="center" wrapText="0"/>
    </xf>
    <xf borderId="3" fillId="4" fontId="7" numFmtId="0" xfId="0" applyAlignment="1" applyBorder="1" applyFont="1">
      <alignment horizontal="right" readingOrder="0" vertical="center"/>
    </xf>
    <xf borderId="0" fillId="4" fontId="15" numFmtId="0" xfId="0" applyAlignment="1" applyFont="1">
      <alignment readingOrder="0"/>
    </xf>
    <xf borderId="0" fillId="6" fontId="2" numFmtId="164" xfId="0" applyAlignment="1" applyFill="1" applyFont="1" applyNumberFormat="1">
      <alignment horizontal="center" readingOrder="0" shrinkToFit="0" vertical="center" wrapText="0"/>
    </xf>
    <xf borderId="0" fillId="6" fontId="2" numFmtId="0" xfId="0" applyAlignment="1" applyFont="1">
      <alignment horizontal="center" readingOrder="0" shrinkToFit="0" vertical="center" wrapText="0"/>
    </xf>
    <xf borderId="0" fillId="6" fontId="2" numFmtId="0" xfId="0" applyAlignment="1" applyFont="1">
      <alignment horizontal="left" readingOrder="0" shrinkToFit="0" vertical="center" wrapText="0"/>
    </xf>
    <xf borderId="0" fillId="6" fontId="2" numFmtId="0" xfId="0" applyAlignment="1" applyFont="1">
      <alignment horizontal="center" readingOrder="0" vertical="center"/>
    </xf>
    <xf borderId="0" fillId="6" fontId="2" numFmtId="0" xfId="0" applyAlignment="1" applyFont="1">
      <alignment horizontal="right" readingOrder="0" vertical="center"/>
    </xf>
    <xf borderId="0" fillId="6" fontId="2" numFmtId="0" xfId="0" applyAlignment="1" applyFont="1">
      <alignment horizontal="center" readingOrder="0" vertical="center"/>
    </xf>
    <xf borderId="0" fillId="4" fontId="16" numFmtId="0" xfId="0" applyAlignment="1" applyFont="1">
      <alignment horizontal="right" readingOrder="0" vertical="center"/>
    </xf>
    <xf borderId="0" fillId="4" fontId="16" numFmtId="0" xfId="0" applyAlignment="1" applyFont="1">
      <alignment horizontal="left" readingOrder="0" vertical="center"/>
    </xf>
    <xf borderId="0" fillId="4" fontId="11" numFmtId="0" xfId="0" applyAlignment="1" applyFont="1">
      <alignment horizontal="left" readingOrder="0" vertical="center"/>
    </xf>
    <xf borderId="0" fillId="7" fontId="17" numFmtId="164" xfId="0" applyAlignment="1" applyFill="1" applyFont="1" applyNumberFormat="1">
      <alignment horizontal="center" readingOrder="0" shrinkToFit="0" vertical="center" wrapText="0"/>
    </xf>
    <xf borderId="0" fillId="7" fontId="17" numFmtId="0" xfId="0" applyAlignment="1" applyFont="1">
      <alignment horizontal="center" readingOrder="0" shrinkToFit="0" vertical="center" wrapText="0"/>
    </xf>
    <xf borderId="0" fillId="7" fontId="17" numFmtId="0" xfId="0" applyAlignment="1" applyFont="1">
      <alignment horizontal="center" readingOrder="0" vertical="center"/>
    </xf>
    <xf borderId="0" fillId="4" fontId="9" numFmtId="0" xfId="0" applyAlignment="1" applyFont="1">
      <alignment horizontal="right" readingOrder="0" vertical="center"/>
    </xf>
    <xf borderId="0" fillId="4" fontId="9" numFmtId="0" xfId="0" applyAlignment="1" applyFont="1">
      <alignment horizontal="center" readingOrder="0" vertical="center"/>
    </xf>
    <xf borderId="0" fillId="8" fontId="9" numFmtId="0" xfId="0" applyAlignment="1" applyFill="1" applyFont="1">
      <alignment horizontal="center" readingOrder="0" vertical="center"/>
    </xf>
    <xf borderId="0" fillId="9" fontId="9" numFmtId="0" xfId="0" applyAlignment="1" applyFill="1" applyFont="1">
      <alignment horizontal="center" readingOrder="0" vertical="center"/>
    </xf>
    <xf borderId="0" fillId="4" fontId="18" numFmtId="0" xfId="0" applyAlignment="1" applyFont="1">
      <alignment horizontal="center" readingOrder="0" vertical="center"/>
    </xf>
    <xf borderId="0" fillId="8" fontId="19" numFmtId="0" xfId="0" applyAlignment="1" applyFont="1">
      <alignment horizontal="center" readingOrder="0" vertical="center"/>
    </xf>
    <xf borderId="0" fillId="9" fontId="19" numFmtId="0" xfId="0" applyAlignment="1" applyFont="1">
      <alignment horizontal="center" readingOrder="0" vertical="center"/>
    </xf>
    <xf borderId="3" fillId="4" fontId="18" numFmtId="0" xfId="0" applyAlignment="1" applyBorder="1" applyFont="1">
      <alignment horizontal="left" readingOrder="0" vertical="center"/>
    </xf>
    <xf borderId="0" fillId="4" fontId="5" numFmtId="0" xfId="0" applyAlignment="1" applyFont="1">
      <alignment horizontal="center" readingOrder="0" vertical="center"/>
    </xf>
    <xf borderId="0" fillId="4" fontId="5" numFmtId="0" xfId="0" applyAlignment="1" applyFont="1">
      <alignment horizontal="left" vertical="center"/>
    </xf>
    <xf borderId="0" fillId="4" fontId="5" numFmtId="0" xfId="0" applyAlignment="1" applyFont="1">
      <alignment horizontal="center" vertical="center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00B6FF"/>
          <bgColor rgb="FF00B6FF"/>
        </patternFill>
      </fill>
      <border/>
    </dxf>
    <dxf>
      <font>
        <b/>
        <color rgb="FF37003C"/>
      </font>
      <fill>
        <patternFill patternType="solid">
          <fgColor rgb="FFF8F8F8"/>
          <bgColor rgb="FFF8F8F8"/>
        </patternFill>
      </fill>
      <border/>
    </dxf>
    <dxf>
      <font>
        <b/>
      </font>
      <fill>
        <patternFill patternType="none"/>
      </fill>
      <border/>
    </dxf>
    <dxf>
      <font>
        <b/>
      </font>
      <fill>
        <patternFill patternType="solid">
          <fgColor rgb="FF02FF88"/>
          <bgColor rgb="FF02FF8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6F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0.14"/>
    <col customWidth="1" min="2" max="3" width="4.14"/>
    <col customWidth="1" min="4" max="4" width="2.71"/>
    <col customWidth="1" min="5" max="6" width="4.14"/>
    <col customWidth="1" min="7" max="7" width="22.29"/>
    <col customWidth="1" min="8" max="8" width="4.0"/>
    <col customWidth="1" min="9" max="9" width="6.71"/>
    <col customWidth="1" min="10" max="11" width="1.29"/>
    <col customWidth="1" min="12" max="12" width="6.71"/>
    <col customWidth="1" min="13" max="13" width="4.0"/>
    <col customWidth="1" min="14" max="14" width="22.29"/>
    <col customWidth="1" min="15" max="16" width="4.14"/>
    <col customWidth="1" min="17" max="17" width="2.71"/>
    <col customWidth="1" min="18" max="19" width="4.14"/>
    <col customWidth="1" min="20" max="20" width="30.14"/>
    <col customWidth="1" min="21" max="21" width="2.43"/>
    <col customWidth="1" min="22" max="22" width="38.57"/>
    <col customWidth="1" min="23" max="24" width="4.14"/>
    <col customWidth="1" min="25" max="25" width="2.71"/>
    <col customWidth="1" min="26" max="27" width="4.14"/>
    <col customWidth="1" min="28" max="28" width="30.14"/>
  </cols>
  <sheetData>
    <row r="1" ht="15.0" customHeight="1">
      <c r="A1" s="1" t="s">
        <v>0</v>
      </c>
    </row>
    <row r="2" ht="18.75" customHeight="1">
      <c r="A2" s="2">
        <v>43927.0</v>
      </c>
      <c r="B2" s="3" t="str">
        <f>HYPERLINK("http://unfortunate-maps.jukejuice.com/show/67910","Haste")</f>
        <v>Haste</v>
      </c>
      <c r="G2" s="4"/>
      <c r="H2" s="5"/>
      <c r="I2" s="5" t="s">
        <v>1</v>
      </c>
      <c r="M2" s="5"/>
      <c r="N2" s="6"/>
      <c r="O2" s="3" t="str">
        <f>HYPERLINK("http://unfortunate-maps.jukejuice.com/show/60096","Pilot 2")</f>
        <v>Pilot 2</v>
      </c>
      <c r="T2" s="7"/>
      <c r="U2" s="7"/>
      <c r="V2" s="7"/>
      <c r="W2" s="8" t="s">
        <v>2</v>
      </c>
      <c r="AB2" s="7"/>
    </row>
    <row r="3" ht="9.0" customHeight="1">
      <c r="A3" s="9"/>
      <c r="B3" s="9"/>
      <c r="C3" s="10"/>
      <c r="D3" s="9"/>
      <c r="E3" s="11"/>
      <c r="F3" s="9"/>
      <c r="G3" s="9"/>
      <c r="H3" s="11"/>
      <c r="I3" s="10"/>
      <c r="J3" s="10"/>
      <c r="K3" s="9"/>
      <c r="L3" s="9"/>
      <c r="M3" s="11"/>
      <c r="N3" s="10"/>
      <c r="O3" s="9"/>
      <c r="P3" s="11"/>
      <c r="Q3" s="10"/>
      <c r="R3" s="9"/>
      <c r="S3" s="11"/>
      <c r="T3" s="10"/>
      <c r="U3" s="10"/>
      <c r="V3" s="10"/>
      <c r="W3" s="10"/>
      <c r="X3" s="10"/>
      <c r="Y3" s="10"/>
      <c r="Z3" s="10"/>
      <c r="AA3" s="10"/>
      <c r="AB3" s="10"/>
    </row>
    <row r="4" ht="18.75" customHeight="1">
      <c r="A4" s="12" t="s">
        <v>3</v>
      </c>
      <c r="B4" s="13" t="str">
        <f t="shared" ref="B4:B7" si="1">IF(A4="",,IFERROR(INDEX(Source!K:K,MATCH(A4,Source!I:I,0),0),"-"))</f>
        <v/>
      </c>
      <c r="C4" s="14">
        <v>6.0</v>
      </c>
      <c r="D4" s="13" t="s">
        <v>4</v>
      </c>
      <c r="E4" s="15">
        <v>7.0</v>
      </c>
      <c r="F4" s="13" t="str">
        <f t="shared" ref="F4:F7" si="2">IF(G4="",,IFERROR(INDEX(Source!K:K,MATCH(G4,Source!I:I,0),0),"-"))</f>
        <v/>
      </c>
      <c r="G4" s="16" t="s">
        <v>5</v>
      </c>
      <c r="H4" s="17"/>
      <c r="I4" s="17"/>
      <c r="J4" s="18"/>
      <c r="K4" s="19"/>
      <c r="L4" s="20" t="s">
        <v>5</v>
      </c>
      <c r="M4" s="17"/>
      <c r="N4" s="17"/>
      <c r="O4" s="13" t="str">
        <f t="shared" ref="O4:O7" si="3">IF(L4="",,IFERROR(INDEX(Source!K:K,MATCH(L4,Source!I:I,0),0),"-"))</f>
        <v/>
      </c>
      <c r="P4" s="14">
        <v>4.0</v>
      </c>
      <c r="Q4" s="13" t="s">
        <v>4</v>
      </c>
      <c r="R4" s="14">
        <v>10.0</v>
      </c>
      <c r="S4" s="13" t="str">
        <f t="shared" ref="S4:S7" si="4">IF(T4="",,IFERROR(INDEX(Source!K:K,MATCH(T4,Source!I:I,0),0),"-"))</f>
        <v/>
      </c>
      <c r="T4" s="21" t="s">
        <v>3</v>
      </c>
      <c r="U4" s="18"/>
      <c r="V4" s="22" t="s">
        <v>3</v>
      </c>
      <c r="W4" s="13" t="str">
        <f t="shared" ref="W4:W7" si="5">IF(L4="",,IFERROR(INDEX(Source!K:K,MATCH(V4,Source!I:I,0),0),"-"))</f>
        <v/>
      </c>
      <c r="X4" s="14">
        <v>9.0</v>
      </c>
      <c r="Y4" s="13" t="s">
        <v>4</v>
      </c>
      <c r="Z4" s="15">
        <v>2.0</v>
      </c>
      <c r="AA4" s="13" t="str">
        <f t="shared" ref="AA4:AA7" si="6">IF(T4="",,IFERROR(INDEX(Source!K:K,MATCH(AB4,Source!I:I,0),0),"-"))</f>
        <v/>
      </c>
      <c r="AB4" s="23" t="s">
        <v>5</v>
      </c>
    </row>
    <row r="5" ht="18.75" customHeight="1">
      <c r="A5" s="24" t="s">
        <v>6</v>
      </c>
      <c r="B5" s="13" t="str">
        <f t="shared" si="1"/>
        <v/>
      </c>
      <c r="C5" s="14">
        <v>15.0</v>
      </c>
      <c r="D5" s="13" t="s">
        <v>4</v>
      </c>
      <c r="E5" s="25">
        <v>2.0</v>
      </c>
      <c r="F5" s="13" t="str">
        <f t="shared" si="2"/>
        <v/>
      </c>
      <c r="G5" s="26" t="s">
        <v>7</v>
      </c>
      <c r="H5" s="27"/>
      <c r="I5" s="27"/>
      <c r="J5" s="18"/>
      <c r="K5" s="19"/>
      <c r="L5" s="28" t="s">
        <v>7</v>
      </c>
      <c r="M5" s="27"/>
      <c r="N5" s="27"/>
      <c r="O5" s="13" t="str">
        <f t="shared" si="3"/>
        <v/>
      </c>
      <c r="P5" s="14">
        <v>11.0</v>
      </c>
      <c r="Q5" s="13" t="s">
        <v>4</v>
      </c>
      <c r="R5" s="14">
        <v>10.0</v>
      </c>
      <c r="S5" s="13" t="str">
        <f t="shared" si="4"/>
        <v/>
      </c>
      <c r="T5" s="29" t="s">
        <v>6</v>
      </c>
      <c r="U5" s="18"/>
      <c r="V5" s="30" t="s">
        <v>6</v>
      </c>
      <c r="W5" s="13" t="str">
        <f t="shared" si="5"/>
        <v/>
      </c>
      <c r="X5" s="14">
        <v>6.0</v>
      </c>
      <c r="Y5" s="13" t="s">
        <v>4</v>
      </c>
      <c r="Z5" s="14">
        <v>7.0</v>
      </c>
      <c r="AA5" s="13" t="str">
        <f t="shared" si="6"/>
        <v/>
      </c>
      <c r="AB5" s="31" t="s">
        <v>7</v>
      </c>
    </row>
    <row r="6" ht="18.75" customHeight="1">
      <c r="A6" s="30" t="s">
        <v>8</v>
      </c>
      <c r="B6" s="13" t="str">
        <f t="shared" si="1"/>
        <v/>
      </c>
      <c r="C6" s="15">
        <v>3.0</v>
      </c>
      <c r="D6" s="13" t="s">
        <v>4</v>
      </c>
      <c r="E6" s="14">
        <v>6.0</v>
      </c>
      <c r="F6" s="13" t="str">
        <f t="shared" si="2"/>
        <v/>
      </c>
      <c r="G6" s="31" t="s">
        <v>9</v>
      </c>
      <c r="H6" s="26"/>
      <c r="I6" s="26"/>
      <c r="J6" s="32"/>
      <c r="K6" s="19"/>
      <c r="L6" s="33" t="s">
        <v>9</v>
      </c>
      <c r="M6" s="27"/>
      <c r="N6" s="27"/>
      <c r="O6" s="13" t="str">
        <f t="shared" si="3"/>
        <v/>
      </c>
      <c r="P6" s="14">
        <v>1.0</v>
      </c>
      <c r="Q6" s="13" t="s">
        <v>4</v>
      </c>
      <c r="R6" s="14">
        <v>5.0</v>
      </c>
      <c r="S6" s="13" t="str">
        <f t="shared" si="4"/>
        <v/>
      </c>
      <c r="T6" s="34" t="s">
        <v>8</v>
      </c>
      <c r="U6" s="18"/>
      <c r="V6" s="24" t="s">
        <v>8</v>
      </c>
      <c r="W6" s="13" t="str">
        <f t="shared" si="5"/>
        <v/>
      </c>
      <c r="X6" s="14">
        <v>5.0</v>
      </c>
      <c r="Y6" s="13" t="s">
        <v>4</v>
      </c>
      <c r="Z6" s="15">
        <v>4.0</v>
      </c>
      <c r="AA6" s="13" t="str">
        <f t="shared" si="6"/>
        <v/>
      </c>
      <c r="AB6" s="26" t="s">
        <v>9</v>
      </c>
    </row>
    <row r="7" ht="18.75" customHeight="1">
      <c r="A7" s="35" t="s">
        <v>10</v>
      </c>
      <c r="B7" s="13" t="str">
        <f t="shared" si="1"/>
        <v/>
      </c>
      <c r="C7" s="14">
        <v>3.0</v>
      </c>
      <c r="D7" s="13" t="s">
        <v>4</v>
      </c>
      <c r="E7" s="15">
        <v>9.0</v>
      </c>
      <c r="F7" s="13" t="str">
        <f t="shared" si="2"/>
        <v/>
      </c>
      <c r="G7" s="36" t="s">
        <v>11</v>
      </c>
      <c r="H7" s="37"/>
      <c r="I7" s="37"/>
      <c r="J7" s="32"/>
      <c r="K7" s="19"/>
      <c r="L7" s="38" t="s">
        <v>11</v>
      </c>
      <c r="M7" s="39"/>
      <c r="N7" s="39"/>
      <c r="O7" s="13" t="str">
        <f t="shared" si="3"/>
        <v/>
      </c>
      <c r="P7" s="14">
        <v>7.0</v>
      </c>
      <c r="Q7" s="13" t="s">
        <v>4</v>
      </c>
      <c r="R7" s="15">
        <v>5.0</v>
      </c>
      <c r="S7" s="13" t="str">
        <f t="shared" si="4"/>
        <v/>
      </c>
      <c r="T7" s="40" t="s">
        <v>10</v>
      </c>
      <c r="U7" s="18"/>
      <c r="V7" s="41" t="s">
        <v>10</v>
      </c>
      <c r="W7" s="13" t="str">
        <f t="shared" si="5"/>
        <v/>
      </c>
      <c r="X7" s="14">
        <v>11.0</v>
      </c>
      <c r="Y7" s="13" t="s">
        <v>4</v>
      </c>
      <c r="Z7" s="14">
        <v>6.0</v>
      </c>
      <c r="AA7" s="13" t="str">
        <f t="shared" si="6"/>
        <v/>
      </c>
      <c r="AB7" s="37" t="s">
        <v>11</v>
      </c>
    </row>
    <row r="8" ht="9.0" customHeight="1">
      <c r="A8" s="9"/>
      <c r="B8" s="13"/>
      <c r="C8" s="11"/>
      <c r="D8" s="10"/>
      <c r="E8" s="10"/>
      <c r="F8" s="13"/>
      <c r="G8" s="10"/>
      <c r="H8" s="10"/>
      <c r="I8" s="10"/>
      <c r="J8" s="10"/>
      <c r="K8" s="10"/>
      <c r="L8" s="10"/>
      <c r="M8" s="10"/>
      <c r="N8" s="10"/>
      <c r="O8" s="13"/>
      <c r="P8" s="10"/>
      <c r="Q8" s="10"/>
      <c r="R8" s="10"/>
      <c r="S8" s="13"/>
      <c r="T8" s="10"/>
      <c r="U8" s="10"/>
      <c r="V8" s="10"/>
      <c r="W8" s="10"/>
      <c r="X8" s="10"/>
      <c r="Y8" s="10"/>
      <c r="Z8" s="10"/>
      <c r="AA8" s="10"/>
      <c r="AB8" s="10"/>
    </row>
    <row r="9" ht="18.75" customHeight="1">
      <c r="A9" s="2">
        <f>A2+7</f>
        <v>43934</v>
      </c>
      <c r="B9" s="3" t="str">
        <f>HYPERLINK("http://unfortunate-maps.jukejuice.com/show/60096","Pilot 2")</f>
        <v>Pilot 2</v>
      </c>
      <c r="G9" s="4"/>
      <c r="H9" s="5"/>
      <c r="I9" s="5" t="s">
        <v>12</v>
      </c>
      <c r="M9" s="5"/>
      <c r="N9" s="6"/>
      <c r="O9" s="42" t="s">
        <v>13</v>
      </c>
      <c r="T9" s="7"/>
      <c r="U9" s="7"/>
      <c r="V9" s="7"/>
      <c r="W9" s="43" t="s">
        <v>14</v>
      </c>
      <c r="AB9" s="7"/>
    </row>
    <row r="10" ht="7.5" customHeight="1">
      <c r="A10" s="9"/>
      <c r="B10" s="9"/>
      <c r="C10" s="10"/>
      <c r="D10" s="9"/>
      <c r="E10" s="11"/>
      <c r="F10" s="9"/>
      <c r="G10" s="9"/>
      <c r="H10" s="11"/>
      <c r="I10" s="10"/>
      <c r="J10" s="10"/>
      <c r="K10" s="9"/>
      <c r="L10" s="9"/>
      <c r="M10" s="11"/>
      <c r="N10" s="10"/>
      <c r="O10" s="9"/>
      <c r="P10" s="11"/>
      <c r="Q10" s="10"/>
      <c r="R10" s="9"/>
      <c r="S10" s="9"/>
      <c r="T10" s="10"/>
      <c r="U10" s="10"/>
      <c r="V10" s="10"/>
      <c r="W10" s="10"/>
      <c r="X10" s="10"/>
      <c r="Y10" s="10"/>
      <c r="Z10" s="10"/>
      <c r="AA10" s="10"/>
      <c r="AB10" s="10"/>
    </row>
    <row r="11" ht="18.75" customHeight="1">
      <c r="A11" s="44" t="s">
        <v>7</v>
      </c>
      <c r="B11" s="13" t="str">
        <f t="shared" ref="B11:B14" si="7">IF(A11="",,IFERROR(INDEX(Source!K:K,MATCH(A11,Source!I:I,0),0),"-"))</f>
        <v/>
      </c>
      <c r="C11" s="14">
        <v>1.0</v>
      </c>
      <c r="D11" s="13" t="s">
        <v>4</v>
      </c>
      <c r="E11" s="15">
        <v>4.0</v>
      </c>
      <c r="F11" s="13" t="str">
        <f t="shared" ref="F11:F14" si="8">IF(G11="",,IFERROR(INDEX(Source!K:K,MATCH(G11,Source!I:I,0),0),"-"))</f>
        <v/>
      </c>
      <c r="G11" s="16" t="s">
        <v>3</v>
      </c>
      <c r="H11" s="17"/>
      <c r="I11" s="17"/>
      <c r="J11" s="18"/>
      <c r="K11" s="19"/>
      <c r="L11" s="45" t="s">
        <v>3</v>
      </c>
      <c r="M11" s="17"/>
      <c r="N11" s="17"/>
      <c r="O11" s="13" t="str">
        <f t="shared" ref="O11:O14" si="9">IF(L11="",,IFERROR(INDEX(Source!K:K,MATCH(L11,Source!I:I,0),0),"-"))</f>
        <v/>
      </c>
      <c r="P11" s="14">
        <v>12.0</v>
      </c>
      <c r="Q11" s="13" t="s">
        <v>4</v>
      </c>
      <c r="R11" s="14">
        <v>5.0</v>
      </c>
      <c r="S11" s="13" t="str">
        <f t="shared" ref="S11:S14" si="10">IF(T11="",,IFERROR(INDEX(Source!K:K,MATCH(T11,Source!I:I,0),0),"-"))</f>
        <v/>
      </c>
      <c r="T11" s="46" t="s">
        <v>7</v>
      </c>
      <c r="U11" s="18"/>
      <c r="V11" s="44" t="s">
        <v>7</v>
      </c>
      <c r="W11" s="13" t="str">
        <f t="shared" ref="W11:W14" si="11">IF(L11="",,IFERROR(INDEX(Source!K:K,MATCH(V11,Source!I:I,0),0),"-"))</f>
        <v/>
      </c>
      <c r="X11" s="25">
        <v>3.0</v>
      </c>
      <c r="Y11" s="13" t="s">
        <v>4</v>
      </c>
      <c r="Z11" s="14">
        <v>8.0</v>
      </c>
      <c r="AA11" s="13" t="str">
        <f t="shared" ref="AA11:AA14" si="12">IF(T11="",,IFERROR(INDEX(Source!K:K,MATCH(AB11,Source!I:I,0),0),"-"))</f>
        <v/>
      </c>
      <c r="AB11" s="16" t="s">
        <v>3</v>
      </c>
    </row>
    <row r="12" ht="18.75" customHeight="1">
      <c r="A12" s="24" t="s">
        <v>9</v>
      </c>
      <c r="B12" s="13" t="str">
        <f t="shared" si="7"/>
        <v/>
      </c>
      <c r="C12" s="14">
        <v>6.0</v>
      </c>
      <c r="D12" s="13" t="s">
        <v>4</v>
      </c>
      <c r="E12" s="15">
        <v>3.0</v>
      </c>
      <c r="F12" s="13" t="str">
        <f t="shared" si="8"/>
        <v/>
      </c>
      <c r="G12" s="26" t="s">
        <v>5</v>
      </c>
      <c r="H12" s="27"/>
      <c r="I12" s="27"/>
      <c r="J12" s="18"/>
      <c r="K12" s="19"/>
      <c r="L12" s="33" t="s">
        <v>5</v>
      </c>
      <c r="M12" s="27"/>
      <c r="N12" s="27"/>
      <c r="O12" s="13" t="str">
        <f t="shared" si="9"/>
        <v/>
      </c>
      <c r="P12" s="14">
        <v>3.0</v>
      </c>
      <c r="Q12" s="13" t="s">
        <v>4</v>
      </c>
      <c r="R12" s="14">
        <v>8.0</v>
      </c>
      <c r="S12" s="13" t="str">
        <f t="shared" si="10"/>
        <v/>
      </c>
      <c r="T12" s="34" t="s">
        <v>9</v>
      </c>
      <c r="U12" s="18"/>
      <c r="V12" s="24" t="s">
        <v>9</v>
      </c>
      <c r="W12" s="13" t="str">
        <f t="shared" si="11"/>
        <v/>
      </c>
      <c r="X12" s="14">
        <v>9.0</v>
      </c>
      <c r="Y12" s="13" t="s">
        <v>4</v>
      </c>
      <c r="Z12" s="14">
        <v>4.0</v>
      </c>
      <c r="AA12" s="13" t="str">
        <f t="shared" si="12"/>
        <v/>
      </c>
      <c r="AB12" s="26" t="s">
        <v>5</v>
      </c>
    </row>
    <row r="13" ht="18.75" customHeight="1">
      <c r="A13" s="24" t="s">
        <v>11</v>
      </c>
      <c r="B13" s="13" t="str">
        <f t="shared" si="7"/>
        <v/>
      </c>
      <c r="C13" s="14">
        <v>4.0</v>
      </c>
      <c r="D13" s="13" t="s">
        <v>4</v>
      </c>
      <c r="E13" s="15">
        <v>3.0</v>
      </c>
      <c r="F13" s="13" t="str">
        <f t="shared" si="8"/>
        <v/>
      </c>
      <c r="G13" s="26" t="s">
        <v>6</v>
      </c>
      <c r="H13" s="26"/>
      <c r="I13" s="26"/>
      <c r="J13" s="32"/>
      <c r="K13" s="19"/>
      <c r="L13" s="33" t="s">
        <v>6</v>
      </c>
      <c r="M13" s="27"/>
      <c r="N13" s="27"/>
      <c r="O13" s="13" t="str">
        <f t="shared" si="9"/>
        <v/>
      </c>
      <c r="P13" s="14">
        <v>3.0</v>
      </c>
      <c r="Q13" s="13" t="s">
        <v>4</v>
      </c>
      <c r="R13" s="14">
        <v>6.0</v>
      </c>
      <c r="S13" s="13" t="str">
        <f t="shared" si="10"/>
        <v/>
      </c>
      <c r="T13" s="34" t="s">
        <v>11</v>
      </c>
      <c r="U13" s="18"/>
      <c r="V13" s="30" t="s">
        <v>11</v>
      </c>
      <c r="W13" s="13" t="str">
        <f t="shared" si="11"/>
        <v/>
      </c>
      <c r="X13" s="14">
        <v>6.0</v>
      </c>
      <c r="Y13" s="13" t="s">
        <v>4</v>
      </c>
      <c r="Z13" s="14">
        <v>7.0</v>
      </c>
      <c r="AA13" s="13" t="str">
        <f t="shared" si="12"/>
        <v/>
      </c>
      <c r="AB13" s="31" t="s">
        <v>6</v>
      </c>
    </row>
    <row r="14" ht="18.75" customHeight="1">
      <c r="A14" s="35" t="s">
        <v>10</v>
      </c>
      <c r="B14" s="13" t="str">
        <f t="shared" si="7"/>
        <v/>
      </c>
      <c r="C14" s="15">
        <v>4.0</v>
      </c>
      <c r="D14" s="13" t="s">
        <v>4</v>
      </c>
      <c r="E14" s="15">
        <v>6.0</v>
      </c>
      <c r="F14" s="13" t="str">
        <f t="shared" si="8"/>
        <v/>
      </c>
      <c r="G14" s="36" t="s">
        <v>8</v>
      </c>
      <c r="H14" s="37"/>
      <c r="I14" s="37"/>
      <c r="J14" s="32"/>
      <c r="K14" s="19"/>
      <c r="L14" s="38" t="s">
        <v>8</v>
      </c>
      <c r="M14" s="39"/>
      <c r="N14" s="39"/>
      <c r="O14" s="13" t="str">
        <f t="shared" si="9"/>
        <v/>
      </c>
      <c r="P14" s="14">
        <v>8.0</v>
      </c>
      <c r="Q14" s="13" t="s">
        <v>4</v>
      </c>
      <c r="R14" s="15">
        <v>7.0</v>
      </c>
      <c r="S14" s="13" t="str">
        <f t="shared" si="10"/>
        <v/>
      </c>
      <c r="T14" s="40" t="s">
        <v>10</v>
      </c>
      <c r="U14" s="18"/>
      <c r="V14" s="35" t="s">
        <v>10</v>
      </c>
      <c r="W14" s="13" t="str">
        <f t="shared" si="11"/>
        <v/>
      </c>
      <c r="X14" s="14">
        <v>8.0</v>
      </c>
      <c r="Y14" s="13" t="s">
        <v>4</v>
      </c>
      <c r="Z14" s="14">
        <v>11.0</v>
      </c>
      <c r="AA14" s="13" t="str">
        <f t="shared" si="12"/>
        <v/>
      </c>
      <c r="AB14" s="36" t="s">
        <v>8</v>
      </c>
    </row>
    <row r="15" ht="7.5" customHeight="1">
      <c r="A15" s="9"/>
      <c r="B15" s="13"/>
      <c r="C15" s="11"/>
      <c r="D15" s="10"/>
      <c r="E15" s="10"/>
      <c r="F15" s="13"/>
      <c r="G15" s="10"/>
      <c r="H15" s="10"/>
      <c r="I15" s="10"/>
      <c r="J15" s="10"/>
      <c r="K15" s="10"/>
      <c r="L15" s="10"/>
      <c r="M15" s="10"/>
      <c r="N15" s="10"/>
      <c r="O15" s="13"/>
      <c r="P15" s="10"/>
      <c r="Q15" s="10"/>
      <c r="R15" s="10"/>
      <c r="S15" s="13"/>
      <c r="T15" s="10"/>
      <c r="U15" s="10"/>
      <c r="V15" s="10"/>
      <c r="W15" s="10"/>
      <c r="X15" s="10"/>
      <c r="Y15" s="10"/>
      <c r="Z15" s="10"/>
      <c r="AA15" s="10"/>
      <c r="AB15" s="10"/>
    </row>
    <row r="16" ht="18.75" customHeight="1">
      <c r="A16" s="2">
        <f>A9+7</f>
        <v>43941</v>
      </c>
      <c r="B16" s="42" t="s">
        <v>13</v>
      </c>
      <c r="G16" s="4"/>
      <c r="H16" s="5"/>
      <c r="I16" s="5" t="s">
        <v>15</v>
      </c>
      <c r="M16" s="5"/>
      <c r="N16" s="6"/>
      <c r="O16" s="47" t="str">
        <f>HYPERLINK("http://unfortunate-maps.jukejuice.com/show/67148","Transilio 2020")</f>
        <v>Transilio 2020</v>
      </c>
      <c r="T16" s="7"/>
      <c r="U16" s="7"/>
      <c r="V16" s="7"/>
      <c r="W16" s="7" t="str">
        <f>HYPERLINK("http://unfortunate-maps.jukejuice.com/show/66857","Cache 2.0")</f>
        <v>Cache 2.0</v>
      </c>
      <c r="AB16" s="7"/>
    </row>
    <row r="17" ht="7.5" customHeight="1">
      <c r="A17" s="9"/>
      <c r="B17" s="9"/>
      <c r="C17" s="10"/>
      <c r="D17" s="9"/>
      <c r="E17" s="11"/>
      <c r="F17" s="9"/>
      <c r="G17" s="9"/>
      <c r="H17" s="11"/>
      <c r="I17" s="10"/>
      <c r="J17" s="10"/>
      <c r="K17" s="9"/>
      <c r="L17" s="9"/>
      <c r="M17" s="11"/>
      <c r="N17" s="10"/>
      <c r="O17" s="9"/>
      <c r="P17" s="11"/>
      <c r="Q17" s="10"/>
      <c r="R17" s="9"/>
      <c r="S17" s="9"/>
      <c r="T17" s="10"/>
      <c r="U17" s="10"/>
      <c r="V17" s="10"/>
      <c r="W17" s="10"/>
      <c r="X17" s="10"/>
      <c r="Y17" s="10"/>
      <c r="Z17" s="10"/>
      <c r="AA17" s="10"/>
      <c r="AB17" s="10"/>
    </row>
    <row r="18" ht="18.75" customHeight="1">
      <c r="A18" s="44" t="s">
        <v>3</v>
      </c>
      <c r="B18" s="13" t="str">
        <f t="shared" ref="B18:B21" si="13">IF(A18="",,IFERROR(INDEX(Source!K:K,MATCH(A18,Source!I:I,0),0),"-"))</f>
        <v/>
      </c>
      <c r="C18" s="14">
        <v>4.0</v>
      </c>
      <c r="D18" s="13" t="s">
        <v>4</v>
      </c>
      <c r="E18" s="15">
        <v>18.0</v>
      </c>
      <c r="F18" s="13" t="str">
        <f t="shared" ref="F18:F21" si="14">IF(G18="",,IFERROR(INDEX(Source!K:K,MATCH(G18,Source!I:I,0),0),"-"))</f>
        <v/>
      </c>
      <c r="G18" s="16" t="s">
        <v>9</v>
      </c>
      <c r="H18" s="17"/>
      <c r="I18" s="17"/>
      <c r="J18" s="18"/>
      <c r="K18" s="19"/>
      <c r="L18" s="20" t="s">
        <v>9</v>
      </c>
      <c r="M18" s="17"/>
      <c r="N18" s="17"/>
      <c r="O18" s="13" t="str">
        <f t="shared" ref="O18:O21" si="15">IF(L18="",,IFERROR(INDEX(Source!K:K,MATCH(L18,Source!I:I,0),0),"-"))</f>
        <v/>
      </c>
      <c r="P18" s="14">
        <v>4.0</v>
      </c>
      <c r="Q18" s="13" t="s">
        <v>4</v>
      </c>
      <c r="R18" s="14">
        <v>9.0</v>
      </c>
      <c r="S18" s="13" t="str">
        <f t="shared" ref="S18:S21" si="16">IF(T18="",,IFERROR(INDEX(Source!K:K,MATCH(T18,Source!I:I,0),0),"-"))</f>
        <v/>
      </c>
      <c r="T18" s="21" t="s">
        <v>3</v>
      </c>
      <c r="U18" s="18"/>
      <c r="V18" s="44" t="s">
        <v>3</v>
      </c>
      <c r="W18" s="13" t="str">
        <f t="shared" ref="W18:W21" si="17">IF(L18="",,IFERROR(INDEX(Source!K:K,MATCH(V18,Source!I:I,0),0),"-"))</f>
        <v/>
      </c>
      <c r="X18" s="14">
        <v>6.0</v>
      </c>
      <c r="Y18" s="13" t="s">
        <v>4</v>
      </c>
      <c r="Z18" s="14">
        <v>9.0</v>
      </c>
      <c r="AA18" s="13" t="str">
        <f t="shared" ref="AA18:AA21" si="18">IF(T18="",,IFERROR(INDEX(Source!K:K,MATCH(AB18,Source!I:I,0),0),"-"))</f>
        <v/>
      </c>
      <c r="AB18" s="16" t="s">
        <v>9</v>
      </c>
    </row>
    <row r="19" ht="18.75" customHeight="1">
      <c r="A19" s="30" t="s">
        <v>7</v>
      </c>
      <c r="B19" s="13" t="str">
        <f t="shared" si="13"/>
        <v/>
      </c>
      <c r="C19" s="14">
        <v>5.0</v>
      </c>
      <c r="D19" s="13" t="s">
        <v>4</v>
      </c>
      <c r="E19" s="15">
        <v>13.0</v>
      </c>
      <c r="F19" s="13" t="str">
        <f t="shared" si="14"/>
        <v/>
      </c>
      <c r="G19" s="31" t="s">
        <v>11</v>
      </c>
      <c r="H19" s="27"/>
      <c r="I19" s="27"/>
      <c r="J19" s="18"/>
      <c r="K19" s="19"/>
      <c r="L19" s="28" t="s">
        <v>11</v>
      </c>
      <c r="M19" s="27"/>
      <c r="N19" s="27"/>
      <c r="O19" s="13" t="str">
        <f t="shared" si="15"/>
        <v/>
      </c>
      <c r="P19" s="14">
        <v>5.0</v>
      </c>
      <c r="Q19" s="13" t="s">
        <v>4</v>
      </c>
      <c r="R19" s="14">
        <v>3.0</v>
      </c>
      <c r="S19" s="13" t="str">
        <f t="shared" si="16"/>
        <v/>
      </c>
      <c r="T19" s="29" t="s">
        <v>7</v>
      </c>
      <c r="U19" s="18"/>
      <c r="V19" s="30" t="s">
        <v>7</v>
      </c>
      <c r="W19" s="13" t="str">
        <f t="shared" si="17"/>
        <v/>
      </c>
      <c r="X19" s="14">
        <v>8.0</v>
      </c>
      <c r="Y19" s="13" t="s">
        <v>4</v>
      </c>
      <c r="Z19" s="14">
        <v>9.0</v>
      </c>
      <c r="AA19" s="13" t="str">
        <f t="shared" si="18"/>
        <v/>
      </c>
      <c r="AB19" s="31" t="s">
        <v>11</v>
      </c>
    </row>
    <row r="20" ht="18.75" customHeight="1">
      <c r="A20" s="24" t="s">
        <v>5</v>
      </c>
      <c r="B20" s="13" t="str">
        <f t="shared" si="13"/>
        <v/>
      </c>
      <c r="C20" s="14">
        <v>9.0</v>
      </c>
      <c r="D20" s="13" t="s">
        <v>4</v>
      </c>
      <c r="E20" s="15">
        <v>4.0</v>
      </c>
      <c r="F20" s="13" t="str">
        <f t="shared" si="14"/>
        <v/>
      </c>
      <c r="G20" s="26" t="s">
        <v>10</v>
      </c>
      <c r="H20" s="26"/>
      <c r="I20" s="26"/>
      <c r="J20" s="32"/>
      <c r="K20" s="19"/>
      <c r="L20" s="33" t="s">
        <v>10</v>
      </c>
      <c r="M20" s="27"/>
      <c r="N20" s="27"/>
      <c r="O20" s="13" t="str">
        <f t="shared" si="15"/>
        <v/>
      </c>
      <c r="P20" s="14">
        <v>3.0</v>
      </c>
      <c r="Q20" s="13" t="s">
        <v>4</v>
      </c>
      <c r="R20" s="14">
        <v>16.0</v>
      </c>
      <c r="S20" s="13" t="str">
        <f t="shared" si="16"/>
        <v/>
      </c>
      <c r="T20" s="34" t="s">
        <v>5</v>
      </c>
      <c r="U20" s="18"/>
      <c r="V20" s="30" t="s">
        <v>5</v>
      </c>
      <c r="W20" s="13" t="str">
        <f t="shared" si="17"/>
        <v/>
      </c>
      <c r="X20" s="14">
        <v>3.0</v>
      </c>
      <c r="Y20" s="13" t="s">
        <v>4</v>
      </c>
      <c r="Z20" s="14">
        <v>5.0</v>
      </c>
      <c r="AA20" s="13" t="str">
        <f t="shared" si="18"/>
        <v/>
      </c>
      <c r="AB20" s="31" t="s">
        <v>10</v>
      </c>
    </row>
    <row r="21" ht="18.75" customHeight="1">
      <c r="A21" s="35" t="s">
        <v>6</v>
      </c>
      <c r="B21" s="13" t="str">
        <f t="shared" si="13"/>
        <v/>
      </c>
      <c r="C21" s="14">
        <v>7.0</v>
      </c>
      <c r="D21" s="13" t="s">
        <v>4</v>
      </c>
      <c r="E21" s="15">
        <v>10.0</v>
      </c>
      <c r="F21" s="13" t="str">
        <f t="shared" si="14"/>
        <v/>
      </c>
      <c r="G21" s="36" t="s">
        <v>8</v>
      </c>
      <c r="H21" s="37"/>
      <c r="I21" s="37"/>
      <c r="J21" s="32"/>
      <c r="K21" s="19"/>
      <c r="L21" s="38" t="s">
        <v>8</v>
      </c>
      <c r="M21" s="39"/>
      <c r="N21" s="39"/>
      <c r="O21" s="13" t="str">
        <f t="shared" si="15"/>
        <v/>
      </c>
      <c r="P21" s="14">
        <v>5.0</v>
      </c>
      <c r="Q21" s="13" t="s">
        <v>4</v>
      </c>
      <c r="R21" s="14">
        <v>3.0</v>
      </c>
      <c r="S21" s="13" t="str">
        <f t="shared" si="16"/>
        <v/>
      </c>
      <c r="T21" s="40" t="s">
        <v>6</v>
      </c>
      <c r="U21" s="18"/>
      <c r="V21" s="35" t="s">
        <v>6</v>
      </c>
      <c r="W21" s="13" t="str">
        <f t="shared" si="17"/>
        <v/>
      </c>
      <c r="X21" s="14">
        <v>2.0</v>
      </c>
      <c r="Y21" s="13" t="s">
        <v>4</v>
      </c>
      <c r="Z21" s="14">
        <v>10.0</v>
      </c>
      <c r="AA21" s="13" t="str">
        <f t="shared" si="18"/>
        <v/>
      </c>
      <c r="AB21" s="36" t="s">
        <v>8</v>
      </c>
    </row>
    <row r="22" ht="7.5" customHeight="1">
      <c r="A22" s="9"/>
      <c r="B22" s="13"/>
      <c r="C22" s="11"/>
      <c r="D22" s="10"/>
      <c r="E22" s="10"/>
      <c r="F22" s="13"/>
      <c r="G22" s="10"/>
      <c r="H22" s="10"/>
      <c r="I22" s="10"/>
      <c r="J22" s="10"/>
      <c r="K22" s="10"/>
      <c r="L22" s="10"/>
      <c r="M22" s="10"/>
      <c r="N22" s="10"/>
      <c r="O22" s="13"/>
      <c r="P22" s="10"/>
      <c r="Q22" s="10"/>
      <c r="R22" s="10"/>
      <c r="S22" s="13"/>
      <c r="T22" s="10"/>
      <c r="U22" s="10"/>
      <c r="V22" s="10"/>
      <c r="W22" s="10"/>
      <c r="X22" s="10"/>
      <c r="Y22" s="10"/>
      <c r="Z22" s="10"/>
      <c r="AA22" s="10"/>
      <c r="AB22" s="10"/>
    </row>
    <row r="23" ht="18.75" customHeight="1">
      <c r="A23" s="2">
        <f>A16+7</f>
        <v>43948</v>
      </c>
      <c r="B23" s="47" t="str">
        <f>HYPERLINK("http://unfortunate-maps.jukejuice.com/show/67148","Transilio 2020")</f>
        <v>Transilio 2020</v>
      </c>
      <c r="G23" s="4"/>
      <c r="H23" s="5"/>
      <c r="I23" s="5" t="s">
        <v>16</v>
      </c>
      <c r="M23" s="5"/>
      <c r="N23" s="6"/>
      <c r="O23" s="47" t="str">
        <f>HYPERLINK("http://unfortunate-maps.jukejuice.com/show/69217","Copper")</f>
        <v>Copper</v>
      </c>
      <c r="T23" s="7"/>
      <c r="U23" s="7"/>
      <c r="V23" s="7"/>
      <c r="W23" s="8" t="s">
        <v>17</v>
      </c>
      <c r="AB23" s="7"/>
    </row>
    <row r="24" ht="7.5" customHeight="1">
      <c r="A24" s="9"/>
      <c r="B24" s="9"/>
      <c r="C24" s="10"/>
      <c r="D24" s="9"/>
      <c r="E24" s="11"/>
      <c r="F24" s="9"/>
      <c r="G24" s="9"/>
      <c r="H24" s="11"/>
      <c r="I24" s="10"/>
      <c r="J24" s="10"/>
      <c r="K24" s="9"/>
      <c r="L24" s="9"/>
      <c r="M24" s="11"/>
      <c r="N24" s="10"/>
      <c r="O24" s="9"/>
      <c r="P24" s="11"/>
      <c r="Q24" s="10"/>
      <c r="R24" s="9"/>
      <c r="S24" s="9"/>
      <c r="T24" s="10"/>
      <c r="U24" s="10"/>
      <c r="V24" s="10"/>
      <c r="W24" s="10"/>
      <c r="X24" s="10"/>
      <c r="Y24" s="10"/>
      <c r="Z24" s="10"/>
      <c r="AA24" s="10"/>
      <c r="AB24" s="10"/>
    </row>
    <row r="25" ht="18.75" customHeight="1">
      <c r="A25" s="48" t="s">
        <v>11</v>
      </c>
      <c r="B25" s="13" t="str">
        <f t="shared" ref="B25:B28" si="19">IF(A25="",,IFERROR(INDEX(Source!K:K,MATCH(A25,Source!I:I,0),0),"-"))</f>
        <v/>
      </c>
      <c r="C25" s="14">
        <v>6.0</v>
      </c>
      <c r="D25" s="13" t="s">
        <v>4</v>
      </c>
      <c r="E25" s="14">
        <v>5.0</v>
      </c>
      <c r="F25" s="13" t="str">
        <f t="shared" ref="F25:F28" si="20">IF(G25="",,IFERROR(INDEX(Source!K:K,MATCH(G25,Source!I:I,0),0),"-"))</f>
        <v/>
      </c>
      <c r="G25" s="23" t="s">
        <v>3</v>
      </c>
      <c r="H25" s="17"/>
      <c r="I25" s="17"/>
      <c r="J25" s="18"/>
      <c r="K25" s="19"/>
      <c r="L25" s="45" t="s">
        <v>3</v>
      </c>
      <c r="M25" s="17"/>
      <c r="N25" s="17"/>
      <c r="O25" s="13" t="str">
        <f t="shared" ref="O25:O28" si="21">IF(L25="",,IFERROR(INDEX(Source!K:K,MATCH(L25,Source!I:I,0),0),"-"))</f>
        <v/>
      </c>
      <c r="P25" s="15">
        <v>7.0</v>
      </c>
      <c r="Q25" s="13" t="s">
        <v>4</v>
      </c>
      <c r="R25" s="14">
        <v>4.0</v>
      </c>
      <c r="S25" s="13" t="str">
        <f t="shared" ref="S25:S28" si="22">IF(T25="",,IFERROR(INDEX(Source!K:K,MATCH(T25,Source!I:I,0),0),"-"))</f>
        <v/>
      </c>
      <c r="T25" s="46" t="s">
        <v>11</v>
      </c>
      <c r="U25" s="18"/>
      <c r="V25" s="44" t="s">
        <v>11</v>
      </c>
      <c r="W25" s="13" t="str">
        <f t="shared" ref="W25:W28" si="23">IF(L25="",,IFERROR(INDEX(Source!K:K,MATCH(V25,Source!I:I,0),0),"-"))</f>
        <v/>
      </c>
      <c r="X25" s="14">
        <v>9.0</v>
      </c>
      <c r="Y25" s="13" t="s">
        <v>4</v>
      </c>
      <c r="Z25" s="14">
        <v>14.0</v>
      </c>
      <c r="AA25" s="13" t="str">
        <f t="shared" ref="AA25:AA28" si="24">IF(T25="",,IFERROR(INDEX(Source!K:K,MATCH(AB25,Source!I:I,0),0),"-"))</f>
        <v/>
      </c>
      <c r="AB25" s="16" t="s">
        <v>3</v>
      </c>
    </row>
    <row r="26" ht="18.75" customHeight="1">
      <c r="A26" s="30" t="s">
        <v>10</v>
      </c>
      <c r="B26" s="13" t="str">
        <f t="shared" si="19"/>
        <v/>
      </c>
      <c r="C26" s="15">
        <v>3.0</v>
      </c>
      <c r="D26" s="13" t="s">
        <v>4</v>
      </c>
      <c r="E26" s="14">
        <v>5.0</v>
      </c>
      <c r="F26" s="13" t="str">
        <f t="shared" si="20"/>
        <v/>
      </c>
      <c r="G26" s="31" t="s">
        <v>9</v>
      </c>
      <c r="H26" s="27"/>
      <c r="I26" s="27"/>
      <c r="J26" s="18"/>
      <c r="K26" s="19"/>
      <c r="L26" s="28" t="s">
        <v>9</v>
      </c>
      <c r="M26" s="27"/>
      <c r="N26" s="27"/>
      <c r="O26" s="13" t="str">
        <f t="shared" si="21"/>
        <v/>
      </c>
      <c r="P26" s="14">
        <v>10.0</v>
      </c>
      <c r="Q26" s="13" t="s">
        <v>4</v>
      </c>
      <c r="R26" s="14">
        <v>6.0</v>
      </c>
      <c r="S26" s="13" t="str">
        <f t="shared" si="22"/>
        <v/>
      </c>
      <c r="T26" s="29" t="s">
        <v>10</v>
      </c>
      <c r="U26" s="18"/>
      <c r="V26" s="30" t="s">
        <v>10</v>
      </c>
      <c r="W26" s="13" t="str">
        <f t="shared" si="23"/>
        <v/>
      </c>
      <c r="X26" s="15">
        <v>7.0</v>
      </c>
      <c r="Y26" s="13" t="s">
        <v>4</v>
      </c>
      <c r="Z26" s="14">
        <v>16.0</v>
      </c>
      <c r="AA26" s="13" t="str">
        <f t="shared" si="24"/>
        <v/>
      </c>
      <c r="AB26" s="31" t="s">
        <v>9</v>
      </c>
    </row>
    <row r="27" ht="18.75" customHeight="1">
      <c r="A27" s="24" t="s">
        <v>8</v>
      </c>
      <c r="B27" s="13" t="str">
        <f t="shared" si="19"/>
        <v/>
      </c>
      <c r="C27" s="14">
        <v>16.0</v>
      </c>
      <c r="D27" s="13" t="s">
        <v>4</v>
      </c>
      <c r="E27" s="14">
        <v>3.0</v>
      </c>
      <c r="F27" s="13" t="str">
        <f t="shared" si="20"/>
        <v/>
      </c>
      <c r="G27" s="26" t="s">
        <v>7</v>
      </c>
      <c r="H27" s="26"/>
      <c r="I27" s="26"/>
      <c r="J27" s="32"/>
      <c r="K27" s="19"/>
      <c r="L27" s="28" t="s">
        <v>7</v>
      </c>
      <c r="M27" s="27"/>
      <c r="N27" s="27"/>
      <c r="O27" s="13" t="str">
        <f t="shared" si="21"/>
        <v/>
      </c>
      <c r="P27" s="49">
        <v>11.0</v>
      </c>
      <c r="Q27" s="13" t="s">
        <v>4</v>
      </c>
      <c r="R27" s="14">
        <v>7.0</v>
      </c>
      <c r="S27" s="13" t="str">
        <f t="shared" si="22"/>
        <v/>
      </c>
      <c r="T27" s="29" t="s">
        <v>8</v>
      </c>
      <c r="U27" s="18"/>
      <c r="V27" s="24" t="s">
        <v>8</v>
      </c>
      <c r="W27" s="13" t="str">
        <f t="shared" si="23"/>
        <v/>
      </c>
      <c r="X27" s="14">
        <v>12.0</v>
      </c>
      <c r="Y27" s="13" t="s">
        <v>4</v>
      </c>
      <c r="Z27" s="14">
        <v>5.0</v>
      </c>
      <c r="AA27" s="13" t="str">
        <f t="shared" si="24"/>
        <v/>
      </c>
      <c r="AB27" s="26" t="s">
        <v>7</v>
      </c>
    </row>
    <row r="28" ht="18.75" customHeight="1">
      <c r="A28" s="35" t="s">
        <v>6</v>
      </c>
      <c r="B28" s="13" t="str">
        <f t="shared" si="19"/>
        <v/>
      </c>
      <c r="C28" s="15">
        <v>1.0</v>
      </c>
      <c r="D28" s="13" t="s">
        <v>4</v>
      </c>
      <c r="E28" s="14">
        <v>15.0</v>
      </c>
      <c r="F28" s="13" t="str">
        <f t="shared" si="20"/>
        <v/>
      </c>
      <c r="G28" s="36" t="s">
        <v>5</v>
      </c>
      <c r="H28" s="37"/>
      <c r="I28" s="37"/>
      <c r="J28" s="32"/>
      <c r="K28" s="19"/>
      <c r="L28" s="38" t="s">
        <v>5</v>
      </c>
      <c r="M28" s="39"/>
      <c r="N28" s="39"/>
      <c r="O28" s="13" t="str">
        <f t="shared" si="21"/>
        <v/>
      </c>
      <c r="P28" s="14">
        <v>5.0</v>
      </c>
      <c r="Q28" s="13" t="s">
        <v>4</v>
      </c>
      <c r="R28" s="14">
        <v>4.0</v>
      </c>
      <c r="S28" s="13" t="str">
        <f t="shared" si="22"/>
        <v/>
      </c>
      <c r="T28" s="40" t="s">
        <v>6</v>
      </c>
      <c r="U28" s="18"/>
      <c r="V28" s="41" t="s">
        <v>6</v>
      </c>
      <c r="W28" s="13" t="str">
        <f t="shared" si="23"/>
        <v/>
      </c>
      <c r="X28" s="14">
        <v>12.0</v>
      </c>
      <c r="Y28" s="13" t="s">
        <v>4</v>
      </c>
      <c r="Z28" s="14">
        <v>6.0</v>
      </c>
      <c r="AA28" s="13" t="str">
        <f t="shared" si="24"/>
        <v/>
      </c>
      <c r="AB28" s="37" t="s">
        <v>5</v>
      </c>
    </row>
    <row r="29" ht="7.5" customHeight="1">
      <c r="A29" s="9"/>
      <c r="B29" s="13"/>
      <c r="C29" s="11"/>
      <c r="D29" s="10"/>
      <c r="E29" s="10"/>
      <c r="F29" s="13"/>
      <c r="G29" s="10"/>
      <c r="H29" s="10"/>
      <c r="I29" s="10"/>
      <c r="J29" s="10"/>
      <c r="K29" s="10"/>
      <c r="L29" s="10"/>
      <c r="M29" s="10"/>
      <c r="N29" s="10"/>
      <c r="O29" s="13"/>
      <c r="P29" s="10"/>
      <c r="Q29" s="10"/>
      <c r="R29" s="10"/>
      <c r="S29" s="13"/>
      <c r="T29" s="10"/>
      <c r="U29" s="10"/>
      <c r="V29" s="10"/>
      <c r="W29" s="10"/>
      <c r="X29" s="10"/>
      <c r="Y29" s="10"/>
      <c r="Z29" s="10"/>
      <c r="AA29" s="10"/>
      <c r="AB29" s="10"/>
    </row>
    <row r="30" ht="18.75" customHeight="1">
      <c r="A30" s="2">
        <f>A23+7</f>
        <v>43955</v>
      </c>
      <c r="B30" s="47" t="str">
        <f>HYPERLINK("http://unfortunate-maps.jukejuice.com/show/69217","Copper")</f>
        <v>Copper</v>
      </c>
      <c r="G30" s="4"/>
      <c r="H30" s="5"/>
      <c r="I30" s="5" t="s">
        <v>18</v>
      </c>
      <c r="M30" s="5"/>
      <c r="N30" s="6"/>
      <c r="O30" s="50" t="s">
        <v>19</v>
      </c>
      <c r="T30" s="7"/>
      <c r="U30" s="7"/>
      <c r="V30" s="7"/>
      <c r="W30" s="8" t="s">
        <v>2</v>
      </c>
      <c r="AB30" s="7"/>
    </row>
    <row r="31" ht="7.5" customHeight="1">
      <c r="A31" s="9"/>
      <c r="B31" s="9"/>
      <c r="C31" s="10"/>
      <c r="D31" s="9"/>
      <c r="E31" s="11"/>
      <c r="F31" s="9"/>
      <c r="G31" s="9"/>
      <c r="H31" s="11"/>
      <c r="I31" s="10"/>
      <c r="J31" s="10"/>
      <c r="K31" s="9"/>
      <c r="L31" s="9"/>
      <c r="M31" s="11"/>
      <c r="N31" s="10"/>
      <c r="O31" s="9"/>
      <c r="P31" s="11"/>
      <c r="Q31" s="10"/>
      <c r="R31" s="9"/>
      <c r="S31" s="9"/>
      <c r="T31" s="10"/>
      <c r="U31" s="10"/>
      <c r="V31" s="10"/>
      <c r="W31" s="10"/>
      <c r="X31" s="10"/>
      <c r="Y31" s="10"/>
      <c r="Z31" s="10"/>
      <c r="AA31" s="10"/>
      <c r="AB31" s="10"/>
    </row>
    <row r="32" ht="18.75" customHeight="1">
      <c r="A32" s="48" t="s">
        <v>3</v>
      </c>
      <c r="B32" s="13" t="str">
        <f t="shared" ref="B32:B35" si="25">IF(A32="",,IFERROR(INDEX(Source!K:K,MATCH(A32,Source!I:I,0),0),"-"))</f>
        <v/>
      </c>
      <c r="C32" s="14">
        <v>5.0</v>
      </c>
      <c r="D32" s="13" t="s">
        <v>4</v>
      </c>
      <c r="E32" s="14">
        <v>4.0</v>
      </c>
      <c r="F32" s="13" t="str">
        <f t="shared" ref="F32:F35" si="26">IF(G32="",,IFERROR(INDEX(Source!K:K,MATCH(G32,Source!I:I,0),0),"-"))</f>
        <v/>
      </c>
      <c r="G32" s="23" t="s">
        <v>10</v>
      </c>
      <c r="H32" s="17"/>
      <c r="I32" s="17"/>
      <c r="J32" s="18"/>
      <c r="K32" s="19"/>
      <c r="L32" s="20" t="s">
        <v>10</v>
      </c>
      <c r="M32" s="17"/>
      <c r="N32" s="17"/>
      <c r="O32" s="13" t="str">
        <f t="shared" ref="O32:O35" si="27">IF(L32="",,IFERROR(INDEX(Source!K:K,MATCH(L32,Source!I:I,0),0),"-"))</f>
        <v/>
      </c>
      <c r="P32" s="14">
        <v>8.0</v>
      </c>
      <c r="Q32" s="13" t="s">
        <v>4</v>
      </c>
      <c r="R32" s="14">
        <v>14.0</v>
      </c>
      <c r="S32" s="13" t="str">
        <f t="shared" ref="S32:S35" si="28">IF(T32="",,IFERROR(INDEX(Source!K:K,MATCH(T32,Source!I:I,0),0),"-"))</f>
        <v/>
      </c>
      <c r="T32" s="21" t="s">
        <v>3</v>
      </c>
      <c r="U32" s="18"/>
      <c r="V32" s="48" t="s">
        <v>3</v>
      </c>
      <c r="W32" s="13" t="str">
        <f t="shared" ref="W32:W35" si="29">IF(L32="",,IFERROR(INDEX(Source!K:K,MATCH(V32,Source!I:I,0),0),"-"))</f>
        <v/>
      </c>
      <c r="X32" s="14">
        <v>9.0</v>
      </c>
      <c r="Y32" s="13" t="s">
        <v>4</v>
      </c>
      <c r="Z32" s="15">
        <v>5.0</v>
      </c>
      <c r="AA32" s="13" t="str">
        <f t="shared" ref="AA32:AA35" si="30">IF(T32="",,IFERROR(INDEX(Source!K:K,MATCH(AB32,Source!I:I,0),0),"-"))</f>
        <v/>
      </c>
      <c r="AB32" s="23" t="s">
        <v>10</v>
      </c>
    </row>
    <row r="33" ht="18.75" customHeight="1">
      <c r="A33" s="24" t="s">
        <v>11</v>
      </c>
      <c r="B33" s="13" t="str">
        <f t="shared" si="25"/>
        <v/>
      </c>
      <c r="C33" s="14">
        <v>10.0</v>
      </c>
      <c r="D33" s="13" t="s">
        <v>4</v>
      </c>
      <c r="E33" s="15">
        <v>1.0</v>
      </c>
      <c r="F33" s="13" t="str">
        <f t="shared" si="26"/>
        <v/>
      </c>
      <c r="G33" s="26" t="s">
        <v>8</v>
      </c>
      <c r="H33" s="27"/>
      <c r="I33" s="27"/>
      <c r="J33" s="18"/>
      <c r="K33" s="19"/>
      <c r="L33" s="33" t="s">
        <v>8</v>
      </c>
      <c r="M33" s="27"/>
      <c r="N33" s="27"/>
      <c r="O33" s="13" t="str">
        <f t="shared" si="27"/>
        <v/>
      </c>
      <c r="P33" s="14">
        <v>7.0</v>
      </c>
      <c r="Q33" s="13" t="s">
        <v>4</v>
      </c>
      <c r="R33" s="15">
        <v>12.0</v>
      </c>
      <c r="S33" s="13" t="str">
        <f t="shared" si="28"/>
        <v/>
      </c>
      <c r="T33" s="34" t="s">
        <v>11</v>
      </c>
      <c r="U33" s="18"/>
      <c r="V33" s="30" t="s">
        <v>11</v>
      </c>
      <c r="W33" s="13" t="str">
        <f t="shared" si="29"/>
        <v/>
      </c>
      <c r="X33" s="14">
        <v>3.0</v>
      </c>
      <c r="Y33" s="13" t="s">
        <v>4</v>
      </c>
      <c r="Z33" s="15">
        <v>11.0</v>
      </c>
      <c r="AA33" s="13" t="str">
        <f t="shared" si="30"/>
        <v/>
      </c>
      <c r="AB33" s="31" t="s">
        <v>8</v>
      </c>
    </row>
    <row r="34" ht="18.75" customHeight="1">
      <c r="A34" s="30" t="s">
        <v>9</v>
      </c>
      <c r="B34" s="13" t="str">
        <f t="shared" si="25"/>
        <v/>
      </c>
      <c r="C34" s="14">
        <v>7.0</v>
      </c>
      <c r="D34" s="13" t="s">
        <v>4</v>
      </c>
      <c r="E34" s="15">
        <v>7.0</v>
      </c>
      <c r="F34" s="13" t="str">
        <f t="shared" si="26"/>
        <v/>
      </c>
      <c r="G34" s="26" t="s">
        <v>6</v>
      </c>
      <c r="H34" s="26"/>
      <c r="I34" s="26"/>
      <c r="J34" s="32"/>
      <c r="K34" s="19"/>
      <c r="L34" s="28" t="s">
        <v>6</v>
      </c>
      <c r="M34" s="27"/>
      <c r="N34" s="27"/>
      <c r="O34" s="13" t="str">
        <f t="shared" si="27"/>
        <v/>
      </c>
      <c r="P34" s="14">
        <v>9.0</v>
      </c>
      <c r="Q34" s="13" t="s">
        <v>4</v>
      </c>
      <c r="R34" s="14">
        <v>7.0</v>
      </c>
      <c r="S34" s="13" t="str">
        <f t="shared" si="28"/>
        <v/>
      </c>
      <c r="T34" s="29" t="s">
        <v>9</v>
      </c>
      <c r="U34" s="18"/>
      <c r="V34" s="24" t="s">
        <v>9</v>
      </c>
      <c r="W34" s="13" t="str">
        <f t="shared" si="29"/>
        <v/>
      </c>
      <c r="X34" s="14">
        <v>10.0</v>
      </c>
      <c r="Y34" s="13" t="s">
        <v>4</v>
      </c>
      <c r="Z34" s="14">
        <v>7.0</v>
      </c>
      <c r="AA34" s="13" t="str">
        <f t="shared" si="30"/>
        <v/>
      </c>
      <c r="AB34" s="26" t="s">
        <v>6</v>
      </c>
    </row>
    <row r="35" ht="18.75" customHeight="1">
      <c r="A35" s="35" t="s">
        <v>7</v>
      </c>
      <c r="B35" s="13" t="str">
        <f t="shared" si="25"/>
        <v/>
      </c>
      <c r="C35" s="14">
        <v>4.0</v>
      </c>
      <c r="D35" s="13" t="s">
        <v>4</v>
      </c>
      <c r="E35" s="14">
        <v>13.0</v>
      </c>
      <c r="F35" s="13" t="str">
        <f t="shared" si="26"/>
        <v/>
      </c>
      <c r="G35" s="37" t="s">
        <v>5</v>
      </c>
      <c r="H35" s="37"/>
      <c r="I35" s="37"/>
      <c r="J35" s="32"/>
      <c r="K35" s="19"/>
      <c r="L35" s="38" t="s">
        <v>5</v>
      </c>
      <c r="M35" s="39"/>
      <c r="N35" s="39"/>
      <c r="O35" s="13" t="str">
        <f t="shared" si="27"/>
        <v/>
      </c>
      <c r="P35" s="14">
        <v>12.0</v>
      </c>
      <c r="Q35" s="13" t="s">
        <v>4</v>
      </c>
      <c r="R35" s="14">
        <v>4.0</v>
      </c>
      <c r="S35" s="13" t="str">
        <f t="shared" si="28"/>
        <v/>
      </c>
      <c r="T35" s="40" t="s">
        <v>7</v>
      </c>
      <c r="U35" s="18"/>
      <c r="V35" s="41" t="s">
        <v>7</v>
      </c>
      <c r="W35" s="13" t="str">
        <f t="shared" si="29"/>
        <v/>
      </c>
      <c r="X35" s="14">
        <v>12.0</v>
      </c>
      <c r="Y35" s="13" t="s">
        <v>4</v>
      </c>
      <c r="Z35" s="14">
        <v>3.0</v>
      </c>
      <c r="AA35" s="13" t="str">
        <f t="shared" si="30"/>
        <v/>
      </c>
      <c r="AB35" s="37" t="s">
        <v>5</v>
      </c>
    </row>
    <row r="36" ht="7.5" customHeight="1">
      <c r="A36" s="9"/>
      <c r="B36" s="13"/>
      <c r="C36" s="11"/>
      <c r="D36" s="10"/>
      <c r="E36" s="10"/>
      <c r="F36" s="13"/>
      <c r="G36" s="10"/>
      <c r="H36" s="10"/>
      <c r="I36" s="10"/>
      <c r="J36" s="10"/>
      <c r="K36" s="10"/>
      <c r="L36" s="10"/>
      <c r="M36" s="10"/>
      <c r="N36" s="10"/>
      <c r="O36" s="13"/>
      <c r="P36" s="10"/>
      <c r="Q36" s="10"/>
      <c r="R36" s="10"/>
      <c r="S36" s="13"/>
      <c r="T36" s="10"/>
      <c r="U36" s="10"/>
      <c r="V36" s="10"/>
      <c r="W36" s="10"/>
      <c r="X36" s="10"/>
      <c r="Y36" s="10"/>
      <c r="Z36" s="10"/>
      <c r="AA36" s="10"/>
      <c r="AB36" s="10"/>
    </row>
    <row r="37" ht="18.75" customHeight="1">
      <c r="A37" s="2">
        <f>A30+7</f>
        <v>43962</v>
      </c>
      <c r="B37" s="50" t="s">
        <v>19</v>
      </c>
      <c r="G37" s="4"/>
      <c r="H37" s="5"/>
      <c r="I37" s="5" t="s">
        <v>20</v>
      </c>
      <c r="M37" s="5"/>
      <c r="N37" s="6"/>
      <c r="O37" s="51" t="str">
        <f>HYPERLINK("http://unfortunate-maps.jukejuice.com/show/68338","Worm")</f>
        <v>Worm</v>
      </c>
      <c r="T37" s="7"/>
      <c r="U37" s="7"/>
      <c r="V37" s="7"/>
      <c r="W37" s="8" t="s">
        <v>14</v>
      </c>
      <c r="AB37" s="7"/>
    </row>
    <row r="38" ht="7.5" customHeight="1">
      <c r="A38" s="9"/>
      <c r="B38" s="9"/>
      <c r="C38" s="10"/>
      <c r="D38" s="9"/>
      <c r="E38" s="11"/>
      <c r="F38" s="9"/>
      <c r="G38" s="9"/>
      <c r="H38" s="11"/>
      <c r="I38" s="10"/>
      <c r="J38" s="10"/>
      <c r="K38" s="9"/>
      <c r="L38" s="9"/>
      <c r="M38" s="11"/>
      <c r="N38" s="10"/>
      <c r="O38" s="9"/>
      <c r="P38" s="11"/>
      <c r="Q38" s="10"/>
      <c r="R38" s="9"/>
      <c r="S38" s="9"/>
      <c r="T38" s="10"/>
      <c r="U38" s="10"/>
      <c r="V38" s="10"/>
      <c r="W38" s="10"/>
      <c r="X38" s="10"/>
      <c r="Y38" s="10"/>
      <c r="Z38" s="10"/>
      <c r="AA38" s="10"/>
      <c r="AB38" s="10"/>
    </row>
    <row r="39" ht="18.75" customHeight="1">
      <c r="A39" s="44" t="s">
        <v>8</v>
      </c>
      <c r="B39" s="13" t="str">
        <f t="shared" ref="B39:B42" si="31">IF(A39="",,IFERROR(INDEX(Source!K:K,MATCH(A39,Source!I:I,0),0),"-"))</f>
        <v/>
      </c>
      <c r="C39" s="14">
        <v>7.0</v>
      </c>
      <c r="D39" s="13" t="s">
        <v>4</v>
      </c>
      <c r="E39" s="15">
        <v>3.0</v>
      </c>
      <c r="F39" s="13" t="str">
        <f t="shared" ref="F39:F42" si="32">IF(G39="",,IFERROR(INDEX(Source!K:K,MATCH(G39,Source!I:I,0),0),"-"))</f>
        <v/>
      </c>
      <c r="G39" s="23" t="s">
        <v>3</v>
      </c>
      <c r="H39" s="17"/>
      <c r="I39" s="17"/>
      <c r="J39" s="18"/>
      <c r="K39" s="19"/>
      <c r="L39" s="20" t="s">
        <v>3</v>
      </c>
      <c r="M39" s="17"/>
      <c r="N39" s="17"/>
      <c r="O39" s="13" t="str">
        <f t="shared" ref="O39:O42" si="33">IF(L39="",,IFERROR(INDEX(Source!K:K,MATCH(L39,Source!I:I,0),0),"-"))</f>
        <v/>
      </c>
      <c r="P39" s="14">
        <v>10.0</v>
      </c>
      <c r="Q39" s="13" t="s">
        <v>4</v>
      </c>
      <c r="R39" s="14">
        <v>3.0</v>
      </c>
      <c r="S39" s="13" t="str">
        <f t="shared" ref="S39:S42" si="34">IF(T39="",,IFERROR(INDEX(Source!K:K,MATCH(T39,Source!I:I,0),0),"-"))</f>
        <v/>
      </c>
      <c r="T39" s="46" t="s">
        <v>8</v>
      </c>
      <c r="U39" s="18"/>
      <c r="V39" s="44" t="s">
        <v>8</v>
      </c>
      <c r="W39" s="13" t="str">
        <f t="shared" ref="W39:W42" si="35">IF(L39="",,IFERROR(INDEX(Source!K:K,MATCH(V39,Source!I:I,0),0),"-"))</f>
        <v/>
      </c>
      <c r="X39" s="14">
        <v>5.0</v>
      </c>
      <c r="Y39" s="13" t="s">
        <v>4</v>
      </c>
      <c r="Z39" s="14">
        <v>13.0</v>
      </c>
      <c r="AA39" s="13" t="str">
        <f t="shared" ref="AA39:AA42" si="36">IF(T39="",,IFERROR(INDEX(Source!K:K,MATCH(AB39,Source!I:I,0),0),"-"))</f>
        <v/>
      </c>
      <c r="AB39" s="23" t="s">
        <v>3</v>
      </c>
    </row>
    <row r="40" ht="18.75" customHeight="1">
      <c r="A40" s="30" t="s">
        <v>6</v>
      </c>
      <c r="B40" s="13" t="str">
        <f t="shared" si="31"/>
        <v/>
      </c>
      <c r="C40" s="14">
        <v>13.0</v>
      </c>
      <c r="D40" s="13" t="s">
        <v>4</v>
      </c>
      <c r="E40" s="14">
        <v>6.0</v>
      </c>
      <c r="F40" s="13" t="str">
        <f t="shared" si="32"/>
        <v/>
      </c>
      <c r="G40" s="26" t="s">
        <v>10</v>
      </c>
      <c r="H40" s="27"/>
      <c r="I40" s="27"/>
      <c r="J40" s="18"/>
      <c r="K40" s="19"/>
      <c r="L40" s="33" t="s">
        <v>10</v>
      </c>
      <c r="M40" s="27"/>
      <c r="N40" s="27"/>
      <c r="O40" s="13" t="str">
        <f t="shared" si="33"/>
        <v/>
      </c>
      <c r="P40" s="14">
        <v>3.0</v>
      </c>
      <c r="Q40" s="13" t="s">
        <v>4</v>
      </c>
      <c r="R40" s="14">
        <v>10.0</v>
      </c>
      <c r="S40" s="13" t="str">
        <f t="shared" si="34"/>
        <v/>
      </c>
      <c r="T40" s="29" t="s">
        <v>6</v>
      </c>
      <c r="U40" s="18"/>
      <c r="V40" s="30" t="s">
        <v>6</v>
      </c>
      <c r="W40" s="13" t="str">
        <f t="shared" si="35"/>
        <v/>
      </c>
      <c r="X40" s="14">
        <v>2.0</v>
      </c>
      <c r="Y40" s="13" t="s">
        <v>4</v>
      </c>
      <c r="Z40" s="15">
        <v>4.0</v>
      </c>
      <c r="AA40" s="13" t="str">
        <f t="shared" si="36"/>
        <v/>
      </c>
      <c r="AB40" s="26" t="s">
        <v>10</v>
      </c>
    </row>
    <row r="41" ht="18.75" customHeight="1">
      <c r="A41" s="30" t="s">
        <v>5</v>
      </c>
      <c r="B41" s="13" t="str">
        <f t="shared" si="31"/>
        <v/>
      </c>
      <c r="C41" s="14">
        <v>9.0</v>
      </c>
      <c r="D41" s="13" t="s">
        <v>4</v>
      </c>
      <c r="E41" s="14">
        <v>8.0</v>
      </c>
      <c r="F41" s="13" t="str">
        <f t="shared" si="32"/>
        <v/>
      </c>
      <c r="G41" s="26" t="s">
        <v>11</v>
      </c>
      <c r="H41" s="26"/>
      <c r="I41" s="26"/>
      <c r="J41" s="32"/>
      <c r="K41" s="19"/>
      <c r="L41" s="33" t="s">
        <v>11</v>
      </c>
      <c r="M41" s="27"/>
      <c r="N41" s="27"/>
      <c r="O41" s="13" t="str">
        <f t="shared" si="33"/>
        <v/>
      </c>
      <c r="P41" s="14">
        <v>1.0</v>
      </c>
      <c r="Q41" s="13" t="s">
        <v>4</v>
      </c>
      <c r="R41" s="14">
        <v>7.0</v>
      </c>
      <c r="S41" s="13" t="str">
        <f t="shared" si="34"/>
        <v/>
      </c>
      <c r="T41" s="29" t="s">
        <v>5</v>
      </c>
      <c r="U41" s="18"/>
      <c r="V41" s="30" t="s">
        <v>5</v>
      </c>
      <c r="W41" s="13" t="str">
        <f t="shared" si="35"/>
        <v/>
      </c>
      <c r="X41" s="14">
        <v>4.0</v>
      </c>
      <c r="Y41" s="13" t="s">
        <v>4</v>
      </c>
      <c r="Z41" s="14">
        <v>9.0</v>
      </c>
      <c r="AA41" s="13" t="str">
        <f t="shared" si="36"/>
        <v/>
      </c>
      <c r="AB41" s="26" t="s">
        <v>11</v>
      </c>
    </row>
    <row r="42" ht="18.75" customHeight="1">
      <c r="A42" s="35" t="s">
        <v>7</v>
      </c>
      <c r="B42" s="13" t="str">
        <f t="shared" si="31"/>
        <v/>
      </c>
      <c r="C42" s="14">
        <v>5.0</v>
      </c>
      <c r="D42" s="13" t="s">
        <v>4</v>
      </c>
      <c r="E42" s="14">
        <v>7.0</v>
      </c>
      <c r="F42" s="13" t="str">
        <f t="shared" si="32"/>
        <v/>
      </c>
      <c r="G42" s="37" t="s">
        <v>9</v>
      </c>
      <c r="H42" s="37"/>
      <c r="I42" s="37"/>
      <c r="J42" s="32"/>
      <c r="K42" s="19"/>
      <c r="L42" s="52" t="s">
        <v>9</v>
      </c>
      <c r="M42" s="39"/>
      <c r="N42" s="39"/>
      <c r="O42" s="13" t="str">
        <f t="shared" si="33"/>
        <v/>
      </c>
      <c r="P42" s="14">
        <v>8.0</v>
      </c>
      <c r="Q42" s="13" t="s">
        <v>4</v>
      </c>
      <c r="R42" s="14">
        <v>7.0</v>
      </c>
      <c r="S42" s="13" t="str">
        <f t="shared" si="34"/>
        <v/>
      </c>
      <c r="T42" s="40" t="s">
        <v>7</v>
      </c>
      <c r="U42" s="18"/>
      <c r="V42" s="35" t="s">
        <v>7</v>
      </c>
      <c r="W42" s="13" t="str">
        <f t="shared" si="35"/>
        <v/>
      </c>
      <c r="X42" s="14">
        <v>10.0</v>
      </c>
      <c r="Y42" s="13" t="s">
        <v>4</v>
      </c>
      <c r="Z42" s="15">
        <v>4.0</v>
      </c>
      <c r="AA42" s="13" t="str">
        <f t="shared" si="36"/>
        <v/>
      </c>
      <c r="AB42" s="37" t="s">
        <v>9</v>
      </c>
    </row>
    <row r="43" ht="7.5" customHeight="1">
      <c r="A43" s="9"/>
      <c r="B43" s="13"/>
      <c r="C43" s="11"/>
      <c r="D43" s="10"/>
      <c r="E43" s="10"/>
      <c r="F43" s="13"/>
      <c r="G43" s="10"/>
      <c r="H43" s="10"/>
      <c r="I43" s="10"/>
      <c r="J43" s="10"/>
      <c r="K43" s="10"/>
      <c r="L43" s="10"/>
      <c r="M43" s="10"/>
      <c r="N43" s="10"/>
      <c r="O43" s="13"/>
      <c r="P43" s="10"/>
      <c r="Q43" s="10"/>
      <c r="R43" s="10"/>
      <c r="S43" s="13"/>
      <c r="T43" s="10"/>
      <c r="U43" s="10"/>
      <c r="V43" s="10"/>
      <c r="W43" s="10"/>
      <c r="X43" s="10"/>
      <c r="Y43" s="10"/>
      <c r="Z43" s="10"/>
      <c r="AA43" s="10"/>
      <c r="AB43" s="10"/>
    </row>
    <row r="44" ht="18.75" customHeight="1">
      <c r="A44" s="2">
        <f>A37+7</f>
        <v>43969</v>
      </c>
      <c r="B44" s="51" t="str">
        <f>HYPERLINK("http://unfortunate-maps.jukejuice.com/show/68338","Worm")</f>
        <v>Worm</v>
      </c>
      <c r="G44" s="4"/>
      <c r="H44" s="5"/>
      <c r="I44" s="5" t="s">
        <v>21</v>
      </c>
      <c r="M44" s="5"/>
      <c r="N44" s="6"/>
      <c r="O44" s="3" t="str">
        <f>HYPERLINK("http://unfortunate-maps.jukejuice.com/show/67910","Haste")</f>
        <v>Haste</v>
      </c>
      <c r="T44" s="7"/>
      <c r="U44" s="7"/>
      <c r="V44" s="7"/>
      <c r="W44" s="7" t="str">
        <f>HYPERLINK("http://unfortunate-maps.jukejuice.com/show/66857","Cache 2.0")</f>
        <v>Cache 2.0</v>
      </c>
      <c r="AB44" s="7"/>
    </row>
    <row r="45" ht="7.5" customHeight="1">
      <c r="A45" s="9"/>
      <c r="B45" s="9"/>
      <c r="C45" s="10"/>
      <c r="D45" s="9"/>
      <c r="E45" s="11"/>
      <c r="F45" s="9"/>
      <c r="G45" s="9"/>
      <c r="H45" s="11"/>
      <c r="I45" s="10"/>
      <c r="J45" s="10"/>
      <c r="K45" s="9"/>
      <c r="L45" s="9"/>
      <c r="M45" s="11"/>
      <c r="N45" s="10"/>
      <c r="O45" s="9"/>
      <c r="P45" s="11"/>
      <c r="Q45" s="10"/>
      <c r="R45" s="9"/>
      <c r="S45" s="9"/>
      <c r="T45" s="10"/>
      <c r="U45" s="10"/>
      <c r="V45" s="10"/>
      <c r="W45" s="10"/>
      <c r="X45" s="10"/>
      <c r="Y45" s="10"/>
      <c r="Z45" s="10"/>
      <c r="AA45" s="10"/>
      <c r="AB45" s="10"/>
    </row>
    <row r="46" ht="18.75" customHeight="1">
      <c r="A46" s="44" t="s">
        <v>3</v>
      </c>
      <c r="B46" s="13" t="str">
        <f t="shared" ref="B46:B49" si="37">IF(A46="",,IFERROR(INDEX(Source!K:K,MATCH(A46,Source!I:I,0),0),"-"))</f>
        <v/>
      </c>
      <c r="C46" s="14">
        <v>6.0</v>
      </c>
      <c r="D46" s="13" t="s">
        <v>4</v>
      </c>
      <c r="E46" s="14">
        <v>4.0</v>
      </c>
      <c r="F46" s="13" t="str">
        <f t="shared" ref="F46:F49" si="38">IF(G46="",,IFERROR(INDEX(Source!K:K,MATCH(G46,Source!I:I,0),0),"-"))</f>
        <v/>
      </c>
      <c r="G46" s="23" t="s">
        <v>6</v>
      </c>
      <c r="H46" s="17"/>
      <c r="I46" s="17"/>
      <c r="J46" s="18"/>
      <c r="K46" s="19"/>
      <c r="L46" s="20" t="s">
        <v>6</v>
      </c>
      <c r="M46" s="17"/>
      <c r="N46" s="17"/>
      <c r="O46" s="13" t="str">
        <f t="shared" ref="O46:O49" si="39">IF(L46="",,IFERROR(INDEX(Source!K:K,MATCH(L46,Source!I:I,0),0),"-"))</f>
        <v/>
      </c>
      <c r="P46" s="14">
        <v>13.0</v>
      </c>
      <c r="Q46" s="13" t="s">
        <v>4</v>
      </c>
      <c r="R46" s="14">
        <v>6.0</v>
      </c>
      <c r="S46" s="13" t="str">
        <f t="shared" ref="S46:S49" si="40">IF(T46="",,IFERROR(INDEX(Source!K:K,MATCH(T46,Source!I:I,0),0),"-"))</f>
        <v/>
      </c>
      <c r="T46" s="46" t="s">
        <v>3</v>
      </c>
      <c r="U46" s="18"/>
      <c r="V46" s="44" t="s">
        <v>3</v>
      </c>
      <c r="W46" s="13" t="str">
        <f t="shared" ref="W46:W49" si="41">IF(L46="",,IFERROR(INDEX(Source!K:K,MATCH(V46,Source!I:I,0),0),"-"))</f>
        <v/>
      </c>
      <c r="X46" s="14">
        <v>7.0</v>
      </c>
      <c r="Y46" s="13" t="s">
        <v>4</v>
      </c>
      <c r="Z46" s="14">
        <v>1.0</v>
      </c>
      <c r="AA46" s="13" t="str">
        <f t="shared" ref="AA46:AA49" si="42">IF(T46="",,IFERROR(INDEX(Source!K:K,MATCH(AB46,Source!I:I,0),0),"-"))</f>
        <v/>
      </c>
      <c r="AB46" s="23" t="s">
        <v>6</v>
      </c>
    </row>
    <row r="47" ht="18.75" customHeight="1">
      <c r="A47" s="30" t="s">
        <v>8</v>
      </c>
      <c r="B47" s="13" t="str">
        <f t="shared" si="37"/>
        <v/>
      </c>
      <c r="C47" s="14">
        <v>4.0</v>
      </c>
      <c r="D47" s="13" t="s">
        <v>4</v>
      </c>
      <c r="E47" s="14">
        <v>7.0</v>
      </c>
      <c r="F47" s="13" t="str">
        <f t="shared" si="38"/>
        <v/>
      </c>
      <c r="G47" s="26" t="s">
        <v>5</v>
      </c>
      <c r="H47" s="27"/>
      <c r="I47" s="27"/>
      <c r="J47" s="18"/>
      <c r="K47" s="19"/>
      <c r="L47" s="33" t="s">
        <v>5</v>
      </c>
      <c r="M47" s="27"/>
      <c r="N47" s="27"/>
      <c r="O47" s="13" t="str">
        <f t="shared" si="39"/>
        <v/>
      </c>
      <c r="P47" s="14">
        <v>15.0</v>
      </c>
      <c r="Q47" s="13" t="s">
        <v>4</v>
      </c>
      <c r="R47" s="14">
        <v>5.0</v>
      </c>
      <c r="S47" s="13" t="str">
        <f t="shared" si="40"/>
        <v/>
      </c>
      <c r="T47" s="53" t="s">
        <v>8</v>
      </c>
      <c r="U47" s="53"/>
      <c r="V47" s="30" t="s">
        <v>8</v>
      </c>
      <c r="W47" s="13" t="str">
        <f t="shared" si="41"/>
        <v/>
      </c>
      <c r="X47" s="14">
        <v>7.0</v>
      </c>
      <c r="Y47" s="13" t="s">
        <v>4</v>
      </c>
      <c r="Z47" s="14">
        <v>7.0</v>
      </c>
      <c r="AA47" s="13" t="str">
        <f t="shared" si="42"/>
        <v/>
      </c>
      <c r="AB47" s="26" t="s">
        <v>5</v>
      </c>
    </row>
    <row r="48" ht="18.75" customHeight="1">
      <c r="A48" s="30" t="s">
        <v>10</v>
      </c>
      <c r="B48" s="13" t="str">
        <f t="shared" si="37"/>
        <v/>
      </c>
      <c r="C48" s="14">
        <v>5.0</v>
      </c>
      <c r="D48" s="13" t="s">
        <v>4</v>
      </c>
      <c r="E48" s="15">
        <v>9.0</v>
      </c>
      <c r="F48" s="13" t="str">
        <f t="shared" si="38"/>
        <v/>
      </c>
      <c r="G48" s="26" t="s">
        <v>7</v>
      </c>
      <c r="H48" s="26"/>
      <c r="I48" s="26"/>
      <c r="J48" s="32"/>
      <c r="K48" s="19"/>
      <c r="L48" s="33" t="s">
        <v>7</v>
      </c>
      <c r="M48" s="27"/>
      <c r="N48" s="27"/>
      <c r="O48" s="13" t="str">
        <f t="shared" si="39"/>
        <v/>
      </c>
      <c r="P48" s="14">
        <v>6.0</v>
      </c>
      <c r="Q48" s="13" t="s">
        <v>4</v>
      </c>
      <c r="R48" s="14">
        <v>6.0</v>
      </c>
      <c r="S48" s="13" t="str">
        <f t="shared" si="40"/>
        <v/>
      </c>
      <c r="T48" s="29" t="s">
        <v>10</v>
      </c>
      <c r="U48" s="18"/>
      <c r="V48" s="30" t="s">
        <v>10</v>
      </c>
      <c r="W48" s="13" t="str">
        <f t="shared" si="41"/>
        <v/>
      </c>
      <c r="X48" s="14">
        <v>8.0</v>
      </c>
      <c r="Y48" s="13" t="s">
        <v>4</v>
      </c>
      <c r="Z48" s="14">
        <v>6.0</v>
      </c>
      <c r="AA48" s="13" t="str">
        <f t="shared" si="42"/>
        <v/>
      </c>
      <c r="AB48" s="26" t="s">
        <v>7</v>
      </c>
    </row>
    <row r="49" ht="18.75" customHeight="1">
      <c r="A49" s="35" t="s">
        <v>11</v>
      </c>
      <c r="B49" s="13" t="str">
        <f t="shared" si="37"/>
        <v/>
      </c>
      <c r="C49" s="14">
        <v>5.0</v>
      </c>
      <c r="D49" s="13" t="s">
        <v>4</v>
      </c>
      <c r="E49" s="14">
        <v>7.0</v>
      </c>
      <c r="F49" s="13" t="str">
        <f t="shared" si="38"/>
        <v/>
      </c>
      <c r="G49" s="37" t="s">
        <v>9</v>
      </c>
      <c r="H49" s="37"/>
      <c r="I49" s="37"/>
      <c r="J49" s="32"/>
      <c r="K49" s="19"/>
      <c r="L49" s="52" t="s">
        <v>9</v>
      </c>
      <c r="M49" s="39"/>
      <c r="N49" s="39"/>
      <c r="O49" s="13" t="str">
        <f t="shared" si="39"/>
        <v/>
      </c>
      <c r="P49" s="14">
        <v>5.0</v>
      </c>
      <c r="Q49" s="13" t="s">
        <v>4</v>
      </c>
      <c r="R49" s="14">
        <v>3.0</v>
      </c>
      <c r="S49" s="13" t="str">
        <f t="shared" si="40"/>
        <v/>
      </c>
      <c r="T49" s="40" t="s">
        <v>11</v>
      </c>
      <c r="U49" s="18"/>
      <c r="V49" s="35" t="s">
        <v>11</v>
      </c>
      <c r="W49" s="13" t="str">
        <f t="shared" si="41"/>
        <v/>
      </c>
      <c r="X49" s="14">
        <v>3.0</v>
      </c>
      <c r="Y49" s="13" t="s">
        <v>4</v>
      </c>
      <c r="Z49" s="14">
        <v>7.0</v>
      </c>
      <c r="AA49" s="13" t="str">
        <f t="shared" si="42"/>
        <v/>
      </c>
      <c r="AB49" s="37" t="s">
        <v>9</v>
      </c>
    </row>
    <row r="50" ht="7.5" customHeight="1">
      <c r="A50" s="9"/>
      <c r="B50" s="9"/>
      <c r="C50" s="11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8.75" customHeight="1">
      <c r="A51" s="54">
        <f>A44+7</f>
        <v>43976</v>
      </c>
      <c r="B51" s="55" t="s">
        <v>22</v>
      </c>
      <c r="G51" s="56"/>
      <c r="H51" s="57"/>
      <c r="I51" s="57" t="s">
        <v>23</v>
      </c>
      <c r="M51" s="57"/>
      <c r="N51" s="58"/>
      <c r="O51" s="55" t="s">
        <v>22</v>
      </c>
      <c r="T51" s="59"/>
      <c r="U51" s="59"/>
      <c r="V51" s="59"/>
      <c r="W51" s="59"/>
      <c r="X51" s="59"/>
      <c r="Y51" s="59"/>
      <c r="Z51" s="59"/>
      <c r="AA51" s="59"/>
      <c r="AB51" s="59"/>
    </row>
    <row r="52" ht="18.75" customHeight="1">
      <c r="A52" s="9"/>
      <c r="B52" s="11"/>
      <c r="C52" s="10"/>
      <c r="D52" s="9"/>
      <c r="E52" s="11"/>
      <c r="F52" s="10"/>
      <c r="G52" s="9"/>
      <c r="H52" s="11"/>
      <c r="I52" s="10"/>
      <c r="J52" s="10"/>
      <c r="K52" s="9"/>
      <c r="L52" s="9"/>
      <c r="M52" s="11"/>
      <c r="N52" s="10"/>
      <c r="O52" s="9"/>
      <c r="P52" s="11"/>
      <c r="Q52" s="10"/>
      <c r="R52" s="9"/>
      <c r="S52" s="11"/>
      <c r="T52" s="10"/>
      <c r="U52" s="10"/>
      <c r="V52" s="10"/>
      <c r="W52" s="10"/>
      <c r="X52" s="10"/>
      <c r="Y52" s="10"/>
      <c r="Z52" s="10"/>
      <c r="AA52" s="10"/>
      <c r="AB52" s="10"/>
    </row>
    <row r="53" ht="18.75" customHeight="1">
      <c r="A53" s="30" t="s">
        <v>8</v>
      </c>
      <c r="B53" s="13" t="str">
        <f t="shared" ref="B53:B54" si="43">IF(A53="",,IFERROR(INDEX(Source!K:K,MATCH(A53,Source!I:I,0),0),""))</f>
        <v/>
      </c>
      <c r="C53" s="14"/>
      <c r="D53" s="13" t="s">
        <v>4</v>
      </c>
      <c r="E53" s="14"/>
      <c r="F53" s="13" t="str">
        <f t="shared" ref="F53:F54" si="44">IF(G53="",,IFERROR(INDEX(Source!K:K,MATCH(G53,Source!I:I,0),0),""))</f>
        <v/>
      </c>
      <c r="G53" s="46" t="s">
        <v>6</v>
      </c>
      <c r="H53" s="60" t="s">
        <v>22</v>
      </c>
      <c r="J53" s="61"/>
      <c r="K53" s="61"/>
      <c r="L53" s="61" t="s">
        <v>22</v>
      </c>
      <c r="N53" s="20" t="s">
        <v>5</v>
      </c>
      <c r="O53" s="13" t="str">
        <f t="shared" ref="O53:O54" si="45">IF(N53="",,IFERROR(INDEX(Source!K:K,MATCH(N53,Source!I:I,0),0),""))</f>
        <v/>
      </c>
      <c r="P53" s="14"/>
      <c r="Q53" s="13" t="s">
        <v>4</v>
      </c>
      <c r="R53" s="15"/>
      <c r="S53" s="13" t="str">
        <f t="shared" ref="S53:S54" si="46">IF(T53="",,IFERROR(INDEX(Source!K:K,MATCH(T53,Source!I:I,0),0),""))</f>
        <v/>
      </c>
      <c r="T53" s="40" t="s">
        <v>11</v>
      </c>
      <c r="U53" s="18"/>
      <c r="V53" s="18"/>
      <c r="W53" s="18"/>
      <c r="X53" s="18"/>
      <c r="Y53" s="18"/>
      <c r="Z53" s="18"/>
      <c r="AA53" s="18"/>
      <c r="AB53" s="18"/>
    </row>
    <row r="54" ht="18.75" customHeight="1">
      <c r="A54" s="52" t="s">
        <v>6</v>
      </c>
      <c r="B54" s="13" t="str">
        <f t="shared" si="43"/>
        <v/>
      </c>
      <c r="C54" s="14"/>
      <c r="D54" s="13" t="s">
        <v>4</v>
      </c>
      <c r="E54" s="14"/>
      <c r="F54" s="13" t="str">
        <f t="shared" si="44"/>
        <v/>
      </c>
      <c r="G54" s="53" t="s">
        <v>8</v>
      </c>
      <c r="H54" s="60" t="s">
        <v>22</v>
      </c>
      <c r="J54" s="61"/>
      <c r="K54" s="61"/>
      <c r="L54" s="61" t="s">
        <v>22</v>
      </c>
      <c r="N54" s="35" t="s">
        <v>11</v>
      </c>
      <c r="O54" s="13" t="str">
        <f t="shared" si="45"/>
        <v/>
      </c>
      <c r="P54" s="14"/>
      <c r="Q54" s="13" t="s">
        <v>4</v>
      </c>
      <c r="R54" s="14"/>
      <c r="S54" s="13" t="str">
        <f t="shared" si="46"/>
        <v/>
      </c>
      <c r="T54" s="26" t="s">
        <v>5</v>
      </c>
      <c r="U54" s="26"/>
      <c r="V54" s="62"/>
      <c r="W54" s="18"/>
      <c r="X54" s="18"/>
      <c r="Y54" s="18"/>
      <c r="Z54" s="18"/>
      <c r="AA54" s="18"/>
      <c r="AB54" s="18"/>
    </row>
    <row r="55" ht="18.75" customHeight="1">
      <c r="A55" s="9"/>
      <c r="B55" s="9"/>
      <c r="C55" s="11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8.75" customHeight="1">
      <c r="A56" s="54">
        <f>A51+7</f>
        <v>43983</v>
      </c>
      <c r="B56" s="55" t="s">
        <v>22</v>
      </c>
      <c r="G56" s="56"/>
      <c r="H56" s="57"/>
      <c r="I56" s="57" t="s">
        <v>24</v>
      </c>
      <c r="M56" s="57"/>
      <c r="N56" s="58"/>
      <c r="O56" s="55" t="s">
        <v>22</v>
      </c>
      <c r="T56" s="59"/>
      <c r="U56" s="59"/>
      <c r="V56" s="59"/>
      <c r="W56" s="59"/>
      <c r="X56" s="59"/>
      <c r="Y56" s="59"/>
      <c r="Z56" s="59"/>
      <c r="AA56" s="59"/>
      <c r="AB56" s="59"/>
    </row>
    <row r="57" ht="7.5" customHeight="1">
      <c r="A57" s="9"/>
      <c r="B57" s="11"/>
      <c r="C57" s="10"/>
      <c r="D57" s="9"/>
      <c r="E57" s="11"/>
      <c r="F57" s="10"/>
      <c r="G57" s="9"/>
      <c r="H57" s="11"/>
      <c r="I57" s="10"/>
      <c r="J57" s="10"/>
      <c r="K57" s="9"/>
      <c r="L57" s="9"/>
      <c r="M57" s="11"/>
      <c r="N57" s="10"/>
      <c r="O57" s="9"/>
      <c r="P57" s="11"/>
      <c r="Q57" s="10"/>
      <c r="R57" s="9"/>
      <c r="S57" s="11"/>
      <c r="T57" s="10"/>
      <c r="U57" s="10"/>
      <c r="V57" s="10"/>
      <c r="W57" s="10"/>
      <c r="X57" s="10"/>
      <c r="Y57" s="10"/>
      <c r="Z57" s="10"/>
      <c r="AA57" s="10"/>
      <c r="AB57" s="10"/>
    </row>
    <row r="58" ht="18.75" customHeight="1">
      <c r="A58" s="20"/>
      <c r="B58" s="13" t="str">
        <f t="shared" ref="B58:B59" si="47">IF(A58="",,IFERROR(INDEX(Source!K:K,MATCH(A58,Source!I:I,0),0),""))</f>
        <v/>
      </c>
      <c r="C58" s="14"/>
      <c r="D58" s="13" t="s">
        <v>4</v>
      </c>
      <c r="E58" s="14"/>
      <c r="F58" s="13" t="str">
        <f t="shared" ref="F58:F59" si="48">IF(G58="",,IFERROR(INDEX(Source!K:K,MATCH(G58,Source!I:I,0),0),""))</f>
        <v/>
      </c>
      <c r="G58" s="46"/>
      <c r="H58" s="60" t="s">
        <v>22</v>
      </c>
      <c r="J58" s="61"/>
      <c r="K58" s="61"/>
      <c r="L58" s="61" t="s">
        <v>22</v>
      </c>
      <c r="N58" s="20"/>
      <c r="O58" s="13" t="str">
        <f t="shared" ref="O58:O59" si="49">IF(N58="",,IFERROR(INDEX(Source!K:K,MATCH(N58,Source!I:I,0),0),""))</f>
        <v/>
      </c>
      <c r="P58" s="14"/>
      <c r="Q58" s="13" t="s">
        <v>4</v>
      </c>
      <c r="R58" s="15"/>
      <c r="S58" s="13" t="str">
        <f t="shared" ref="S58:S59" si="50">IF(T58="",,IFERROR(INDEX(Source!K:K,MATCH(T58,Source!I:I,0),0),""))</f>
        <v/>
      </c>
      <c r="T58" s="46"/>
      <c r="U58" s="18"/>
      <c r="V58" s="18"/>
      <c r="W58" s="18"/>
      <c r="X58" s="18"/>
      <c r="Y58" s="18"/>
      <c r="Z58" s="18"/>
      <c r="AA58" s="18"/>
      <c r="AB58" s="18"/>
    </row>
    <row r="59" ht="18.75" customHeight="1">
      <c r="A59" s="52"/>
      <c r="B59" s="13" t="str">
        <f t="shared" si="47"/>
        <v/>
      </c>
      <c r="C59" s="14"/>
      <c r="D59" s="13" t="s">
        <v>4</v>
      </c>
      <c r="E59" s="14"/>
      <c r="F59" s="13" t="str">
        <f t="shared" si="48"/>
        <v/>
      </c>
      <c r="G59" s="40"/>
      <c r="H59" s="60" t="s">
        <v>22</v>
      </c>
      <c r="J59" s="61"/>
      <c r="K59" s="61"/>
      <c r="L59" s="61" t="s">
        <v>22</v>
      </c>
      <c r="N59" s="52"/>
      <c r="O59" s="13" t="str">
        <f t="shared" si="49"/>
        <v/>
      </c>
      <c r="P59" s="14"/>
      <c r="Q59" s="13" t="s">
        <v>4</v>
      </c>
      <c r="R59" s="14"/>
      <c r="S59" s="13" t="str">
        <f t="shared" si="50"/>
        <v/>
      </c>
      <c r="T59" s="40"/>
      <c r="U59" s="18"/>
      <c r="V59" s="18"/>
      <c r="W59" s="18"/>
      <c r="X59" s="18"/>
      <c r="Y59" s="18"/>
      <c r="Z59" s="18"/>
      <c r="AA59" s="18"/>
      <c r="AB59" s="18"/>
    </row>
    <row r="60" ht="7.5" customHeight="1">
      <c r="A60" s="9"/>
      <c r="B60" s="9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21.75" customHeight="1">
      <c r="A61" s="63">
        <f>A56+7</f>
        <v>43990</v>
      </c>
      <c r="B61" s="64"/>
      <c r="G61" s="65"/>
      <c r="H61" s="65"/>
      <c r="I61" s="65" t="s">
        <v>25</v>
      </c>
      <c r="M61" s="65"/>
      <c r="N61" s="65"/>
      <c r="O61" s="64"/>
      <c r="T61" s="65"/>
      <c r="U61" s="65"/>
      <c r="V61" s="65"/>
      <c r="W61" s="65"/>
      <c r="X61" s="65"/>
      <c r="Y61" s="65"/>
      <c r="Z61" s="65"/>
      <c r="AA61" s="65"/>
      <c r="AB61" s="65"/>
    </row>
    <row r="62" ht="7.5" customHeight="1">
      <c r="A62" s="9"/>
      <c r="B62" s="11"/>
      <c r="C62" s="10"/>
      <c r="D62" s="9"/>
      <c r="E62" s="11"/>
      <c r="F62" s="10"/>
      <c r="G62" s="9"/>
      <c r="H62" s="11"/>
      <c r="I62" s="10"/>
      <c r="J62" s="10"/>
      <c r="K62" s="9"/>
      <c r="L62" s="9"/>
      <c r="M62" s="11"/>
      <c r="N62" s="10"/>
      <c r="O62" s="9"/>
      <c r="P62" s="11"/>
      <c r="Q62" s="10"/>
      <c r="R62" s="9"/>
      <c r="S62" s="11"/>
      <c r="T62" s="10"/>
      <c r="U62" s="10"/>
      <c r="V62" s="10"/>
      <c r="W62" s="10"/>
      <c r="X62" s="10"/>
      <c r="Y62" s="10"/>
      <c r="Z62" s="10"/>
      <c r="AA62" s="10"/>
      <c r="AB62" s="10"/>
    </row>
    <row r="63" ht="21.75" customHeight="1">
      <c r="A63" s="66"/>
      <c r="B63" s="67" t="s">
        <v>22</v>
      </c>
      <c r="G63" s="20"/>
      <c r="H63" s="67" t="str">
        <f t="shared" ref="H63:H65" si="51">IF(G63="",,IFERROR(INDEX(Source!K:K,MATCH(G63,Source!I:I,0),0),""))</f>
        <v/>
      </c>
      <c r="I63" s="68"/>
      <c r="J63" s="13" t="s">
        <v>4</v>
      </c>
      <c r="L63" s="69"/>
      <c r="M63" s="67" t="str">
        <f t="shared" ref="M63:M65" si="52">IF(N63="",,IFERROR(INDEX(Source!K:K,MATCH(N63,Source!I:I,0),0),""))</f>
        <v/>
      </c>
      <c r="N63" s="46"/>
      <c r="O63" s="67" t="s">
        <v>22</v>
      </c>
      <c r="T63" s="18"/>
      <c r="U63" s="18"/>
      <c r="V63" s="18"/>
      <c r="W63" s="18"/>
      <c r="X63" s="18"/>
      <c r="Y63" s="18"/>
      <c r="Z63" s="18"/>
      <c r="AA63" s="18"/>
      <c r="AB63" s="18"/>
    </row>
    <row r="64" ht="21.75" customHeight="1">
      <c r="A64" s="66"/>
      <c r="B64" s="67" t="s">
        <v>22</v>
      </c>
      <c r="G64" s="33"/>
      <c r="H64" s="67" t="str">
        <f t="shared" si="51"/>
        <v/>
      </c>
      <c r="I64" s="68"/>
      <c r="J64" s="13" t="s">
        <v>4</v>
      </c>
      <c r="L64" s="69"/>
      <c r="M64" s="67" t="str">
        <f t="shared" si="52"/>
        <v/>
      </c>
      <c r="N64" s="29"/>
      <c r="O64" s="67" t="s">
        <v>22</v>
      </c>
      <c r="T64" s="18"/>
      <c r="U64" s="18"/>
      <c r="V64" s="18"/>
      <c r="W64" s="18"/>
      <c r="X64" s="18"/>
      <c r="Y64" s="18"/>
      <c r="Z64" s="18"/>
      <c r="AA64" s="18"/>
      <c r="AB64" s="18"/>
    </row>
    <row r="65" ht="21.75" customHeight="1">
      <c r="A65" s="66"/>
      <c r="B65" s="70" t="s">
        <v>22</v>
      </c>
      <c r="G65" s="52"/>
      <c r="H65" s="67" t="str">
        <f t="shared" si="51"/>
        <v/>
      </c>
      <c r="I65" s="71"/>
      <c r="J65" s="70" t="s">
        <v>4</v>
      </c>
      <c r="L65" s="72"/>
      <c r="M65" s="67" t="str">
        <f t="shared" si="52"/>
        <v/>
      </c>
      <c r="N65" s="73"/>
      <c r="O65" s="70" t="s">
        <v>22</v>
      </c>
      <c r="T65" s="18"/>
      <c r="U65" s="18"/>
      <c r="V65" s="18"/>
      <c r="W65" s="18"/>
      <c r="X65" s="18"/>
      <c r="Y65" s="18"/>
      <c r="Z65" s="18"/>
      <c r="AA65" s="18"/>
      <c r="AB65" s="18"/>
    </row>
    <row r="66" ht="7.5" customHeight="1">
      <c r="A66" s="74"/>
      <c r="B66" s="74"/>
      <c r="C66" s="75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</row>
  </sheetData>
  <mergeCells count="97">
    <mergeCell ref="G18:I18"/>
    <mergeCell ref="L18:N18"/>
    <mergeCell ref="G19:I19"/>
    <mergeCell ref="L19:N19"/>
    <mergeCell ref="L20:N20"/>
    <mergeCell ref="L21:N21"/>
    <mergeCell ref="B23:F23"/>
    <mergeCell ref="G25:I25"/>
    <mergeCell ref="L25:N25"/>
    <mergeCell ref="G26:I26"/>
    <mergeCell ref="L26:N26"/>
    <mergeCell ref="L27:N27"/>
    <mergeCell ref="L28:N28"/>
    <mergeCell ref="B30:F30"/>
    <mergeCell ref="A1:AB1"/>
    <mergeCell ref="B2:F2"/>
    <mergeCell ref="I2:L2"/>
    <mergeCell ref="O2:S2"/>
    <mergeCell ref="W2:AA2"/>
    <mergeCell ref="G4:I4"/>
    <mergeCell ref="G5:I5"/>
    <mergeCell ref="L4:N4"/>
    <mergeCell ref="L5:N5"/>
    <mergeCell ref="L6:N6"/>
    <mergeCell ref="L7:N7"/>
    <mergeCell ref="B9:F9"/>
    <mergeCell ref="O9:S9"/>
    <mergeCell ref="W9:AA9"/>
    <mergeCell ref="B16:F16"/>
    <mergeCell ref="I16:L16"/>
    <mergeCell ref="O16:S16"/>
    <mergeCell ref="W16:AA16"/>
    <mergeCell ref="I9:L9"/>
    <mergeCell ref="G11:I11"/>
    <mergeCell ref="L11:N11"/>
    <mergeCell ref="G12:I12"/>
    <mergeCell ref="L12:N12"/>
    <mergeCell ref="L13:N13"/>
    <mergeCell ref="L14:N14"/>
    <mergeCell ref="I23:L23"/>
    <mergeCell ref="O23:S23"/>
    <mergeCell ref="W23:AA23"/>
    <mergeCell ref="I30:L30"/>
    <mergeCell ref="O30:S30"/>
    <mergeCell ref="W30:AA30"/>
    <mergeCell ref="I37:L37"/>
    <mergeCell ref="O37:S37"/>
    <mergeCell ref="W37:AA37"/>
    <mergeCell ref="O64:S64"/>
    <mergeCell ref="O65:S65"/>
    <mergeCell ref="B63:F63"/>
    <mergeCell ref="J63:K63"/>
    <mergeCell ref="O63:S63"/>
    <mergeCell ref="B64:F64"/>
    <mergeCell ref="J64:K64"/>
    <mergeCell ref="B65:F65"/>
    <mergeCell ref="J65:K65"/>
    <mergeCell ref="G32:I32"/>
    <mergeCell ref="L32:N32"/>
    <mergeCell ref="G33:I33"/>
    <mergeCell ref="L33:N33"/>
    <mergeCell ref="L34:N34"/>
    <mergeCell ref="L35:N35"/>
    <mergeCell ref="B37:F37"/>
    <mergeCell ref="I44:L44"/>
    <mergeCell ref="O44:S44"/>
    <mergeCell ref="W44:AA44"/>
    <mergeCell ref="G39:I39"/>
    <mergeCell ref="L39:N39"/>
    <mergeCell ref="G40:I40"/>
    <mergeCell ref="L40:N40"/>
    <mergeCell ref="L41:N41"/>
    <mergeCell ref="L42:N42"/>
    <mergeCell ref="B44:F44"/>
    <mergeCell ref="G46:I46"/>
    <mergeCell ref="L46:N46"/>
    <mergeCell ref="G47:I47"/>
    <mergeCell ref="L47:N47"/>
    <mergeCell ref="L48:N48"/>
    <mergeCell ref="L49:N49"/>
    <mergeCell ref="B51:F51"/>
    <mergeCell ref="I51:L51"/>
    <mergeCell ref="O51:S51"/>
    <mergeCell ref="H53:I53"/>
    <mergeCell ref="L53:M53"/>
    <mergeCell ref="H54:I54"/>
    <mergeCell ref="L54:M54"/>
    <mergeCell ref="B56:F56"/>
    <mergeCell ref="I61:L61"/>
    <mergeCell ref="O61:S61"/>
    <mergeCell ref="I56:L56"/>
    <mergeCell ref="O56:S56"/>
    <mergeCell ref="H58:I58"/>
    <mergeCell ref="L58:M58"/>
    <mergeCell ref="H59:I59"/>
    <mergeCell ref="L59:M59"/>
    <mergeCell ref="B61:F61"/>
  </mergeCells>
  <conditionalFormatting sqref="C4:C7 P4:P7 X4:X7 C11:C14 P11:P14 X11:X14 C18:C21 P18:P21 X18:X21 C25:C28 P25:P28 X25:X28 C32:C35 P32:P35 X32:X35 C39:C42 P39:P42 X39:X42 C46:C49 P46:P49 X46:X49 C53:C54 P53:P54 C58:C59 P58:P59">
    <cfRule type="expression" dxfId="0" priority="1">
      <formula>C4&gt;E4</formula>
    </cfRule>
  </conditionalFormatting>
  <conditionalFormatting sqref="C4:C7 P4:P7 X4:X7 C11:C14 P11:P14 X11:X14 C18:C21 P18:P21 X18:X21 C25:C28 P25:P28 X25:X28 C32:C35 P32:P35 X32:X35 C39:C42 P39:P42 X39:X42 C46:C49 P46:P49 X46:X49 C53:C54 P53:P54 C58:C59 P58:P59">
    <cfRule type="expression" dxfId="1" priority="2">
      <formula>C4&lt;E4</formula>
    </cfRule>
  </conditionalFormatting>
  <conditionalFormatting sqref="C4:C7 P4:P7 X4:X7 C11:C14 P11:P14 X11:X14 C18:C21 P18:P21 X18:X21 C25:C28 P25:P28 X25:X28 C32:C35 P32:P35 X32:X35 C39:C42 P39:P42 X39:X42 C46:C49 P46:P49 X46:X49 C53:C54 P53:P54 C58:C59 P58:P59">
    <cfRule type="expression" dxfId="1" priority="3">
      <formula>IF(C4&lt;&gt;"",C4=E4,)</formula>
    </cfRule>
  </conditionalFormatting>
  <conditionalFormatting sqref="E4:E7 R4:R7 Z4:Z7 E11:E14 R11:R14 Z11:Z14 E18:E21 R18:R21 Z18:Z21 E25:E28 R25:R28 Z25:Z28 E32:E35 R32:R35 Z32:Z35 E39:E42 R39:R42 Z39:Z42 E46:E49 R46:R49 Z46:Z49 E53:E54 R53:R54 E58:E59 R58:R59">
    <cfRule type="expression" dxfId="0" priority="4">
      <formula>E4&gt;C4</formula>
    </cfRule>
  </conditionalFormatting>
  <conditionalFormatting sqref="E4:E7 R4:R7 Z4:Z7 E11:E14 R11:R14 Z11:Z14 E18:E21 R18:R21 Z18:Z21 E25:E28 R25:R28 Z25:Z28 E32:E35 R32:R35 Z32:Z35 E39:E42 R39:R42 Z39:Z42 E46:E49 R46:R49 Z46:Z49 E53:E54 R53:R54 E58:E59 R58:R59">
    <cfRule type="expression" dxfId="1" priority="5">
      <formula>E4&lt;C4</formula>
    </cfRule>
  </conditionalFormatting>
  <conditionalFormatting sqref="E4:E7 R4:R7 Z4:Z7 E11:E14 R11:R14 Z11:Z14 E18:E21 R18:R21 Z18:Z21 E25:E28 R25:R28 Z25:Z28 E32:E35 R32:R35 Z32:Z35 E39:E42 R39:R42 Z39:Z42 E46:E49 R46:R49 Z46:Z49 E53:E54 R53:R54 E58:E59 R58:R59">
    <cfRule type="expression" dxfId="1" priority="6">
      <formula>IF(E4&lt;&gt;"",E4=C4,)</formula>
    </cfRule>
  </conditionalFormatting>
  <conditionalFormatting sqref="G63:G65">
    <cfRule type="expression" dxfId="2" priority="7">
      <formula>I63&gt;L63</formula>
    </cfRule>
  </conditionalFormatting>
  <conditionalFormatting sqref="I63:I65">
    <cfRule type="expression" dxfId="3" priority="8">
      <formula>I63&gt;L63</formula>
    </cfRule>
  </conditionalFormatting>
  <conditionalFormatting sqref="N63:N65">
    <cfRule type="expression" dxfId="2" priority="9">
      <formula>I63&lt;L63</formula>
    </cfRule>
  </conditionalFormatting>
  <conditionalFormatting sqref="L63:L65">
    <cfRule type="expression" dxfId="3" priority="10">
      <formula>I63&lt;L63</formula>
    </cfRule>
  </conditionalFormatting>
  <drawing r:id="rId1"/>
</worksheet>
</file>