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576" windowHeight="9816"/>
  </bookViews>
  <sheets>
    <sheet name="Database estimate" sheetId="1" r:id="rId1"/>
    <sheet name="Formulas" sheetId="4" r:id="rId2"/>
    <sheet name="Sheet2" sheetId="2" r:id="rId3"/>
    <sheet name="Sheet3" sheetId="3" r:id="rId4"/>
  </sheets>
  <definedNames>
    <definedName name="DB_Estimates" localSheetId="1">Formulas!$A$1:$H$12</definedName>
    <definedName name="DB_Estimates">'Database estimate'!$A$1:$H$12</definedName>
  </definedNames>
  <calcPr calcId="145621"/>
</workbook>
</file>

<file path=xl/calcChain.xml><?xml version="1.0" encoding="utf-8"?>
<calcChain xmlns="http://schemas.openxmlformats.org/spreadsheetml/2006/main">
  <c r="E9" i="4" l="1"/>
  <c r="B7" i="4"/>
  <c r="G3" i="4"/>
  <c r="E3" i="4"/>
  <c r="E2" i="4"/>
  <c r="E4" i="4" s="1"/>
  <c r="E5" i="4" s="1"/>
  <c r="B2" i="4"/>
  <c r="B7" i="1"/>
  <c r="F2" i="4" l="1"/>
  <c r="F4" i="4" s="1"/>
  <c r="G2" i="4"/>
  <c r="E9" i="1"/>
  <c r="G3" i="1"/>
  <c r="E3" i="1"/>
  <c r="B2" i="1"/>
  <c r="E2" i="1" s="1"/>
  <c r="H2" i="4" l="1"/>
  <c r="H4" i="4" s="1"/>
  <c r="G4" i="4"/>
  <c r="E4" i="1"/>
  <c r="E5" i="1" s="1"/>
  <c r="F2" i="1"/>
  <c r="F4" i="1" s="1"/>
  <c r="G2" i="1"/>
  <c r="H2" i="1" s="1"/>
  <c r="H4" i="1" s="1"/>
  <c r="G4" i="1" l="1"/>
</calcChain>
</file>

<file path=xl/sharedStrings.xml><?xml version="1.0" encoding="utf-8"?>
<sst xmlns="http://schemas.openxmlformats.org/spreadsheetml/2006/main" count="36" uniqueCount="20">
  <si>
    <t># Clients</t>
  </si>
  <si>
    <t>Initial size</t>
  </si>
  <si>
    <t># processors</t>
  </si>
  <si>
    <t># cores</t>
  </si>
  <si>
    <t>Size</t>
  </si>
  <si>
    <t>ConfigMgr Log</t>
  </si>
  <si>
    <t>TempDB log</t>
  </si>
  <si>
    <t>TempDB DB</t>
  </si>
  <si>
    <t>Number of files</t>
  </si>
  <si>
    <t>DB size pr. client</t>
  </si>
  <si>
    <t>Size pr. file</t>
  </si>
  <si>
    <t>ConfigMgr DB</t>
  </si>
  <si>
    <t>Memory</t>
  </si>
  <si>
    <t>Autogrowth</t>
  </si>
  <si>
    <t>Minimum memory</t>
  </si>
  <si>
    <t>Maximum memoy</t>
  </si>
  <si>
    <t># RAID 10 volumes</t>
  </si>
  <si>
    <t>Value</t>
  </si>
  <si>
    <t>Max memory</t>
  </si>
  <si>
    <t>Min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</si>
</sst>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2" fillId="2" borderId="0" xfId="0" applyFont="1" applyFill="1"/>
    <xf numFmtId="164" fontId="0" fillId="0" borderId="1" xfId="0" applyNumberFormat="1" applyBorder="1"/>
    <xf numFmtId="164" fontId="0" fillId="0" borderId="1" xfId="1" applyNumberFormat="1" applyFont="1" applyBorder="1"/>
    <xf numFmtId="0" fontId="0" fillId="3" borderId="1" xfId="0" applyFill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167640</xdr:rowOff>
    </xdr:from>
    <xdr:to>
      <xdr:col>3</xdr:col>
      <xdr:colOff>419100</xdr:colOff>
      <xdr:row>14</xdr:row>
      <xdr:rowOff>83820</xdr:rowOff>
    </xdr:to>
    <xdr:sp macro="" textlink="">
      <xdr:nvSpPr>
        <xdr:cNvPr id="2" name="TextBox 1"/>
        <xdr:cNvSpPr txBox="1"/>
      </xdr:nvSpPr>
      <xdr:spPr>
        <a:xfrm>
          <a:off x="0" y="1813560"/>
          <a:ext cx="2903220" cy="83058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 few notes</a:t>
          </a:r>
        </a:p>
        <a:p>
          <a:r>
            <a:rPr lang="en-US" sz="1100"/>
            <a:t>Size = mb</a:t>
          </a:r>
        </a:p>
        <a:p>
          <a:r>
            <a:rPr lang="en-US" sz="1100"/>
            <a:t>Change the numbers in the Blue cells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167640</xdr:rowOff>
    </xdr:from>
    <xdr:to>
      <xdr:col>3</xdr:col>
      <xdr:colOff>419100</xdr:colOff>
      <xdr:row>14</xdr:row>
      <xdr:rowOff>83820</xdr:rowOff>
    </xdr:to>
    <xdr:sp macro="" textlink="">
      <xdr:nvSpPr>
        <xdr:cNvPr id="2" name="TextBox 1"/>
        <xdr:cNvSpPr txBox="1"/>
      </xdr:nvSpPr>
      <xdr:spPr>
        <a:xfrm>
          <a:off x="0" y="1813560"/>
          <a:ext cx="2903220" cy="83058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 few notes</a:t>
          </a:r>
        </a:p>
        <a:p>
          <a:r>
            <a:rPr lang="en-US" sz="1100"/>
            <a:t>Size = mb</a:t>
          </a:r>
        </a:p>
        <a:p>
          <a:r>
            <a:rPr lang="en-US" sz="1100"/>
            <a:t>Change the numbers in the Blue cells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9" sqref="D9"/>
    </sheetView>
  </sheetViews>
  <sheetFormatPr defaultRowHeight="14.4" x14ac:dyDescent="0.3"/>
  <cols>
    <col min="1" max="1" width="15" customWidth="1"/>
    <col min="2" max="2" width="14.21875" customWidth="1"/>
    <col min="3" max="3" width="7" customWidth="1"/>
    <col min="4" max="4" width="18.21875" customWidth="1"/>
    <col min="5" max="8" width="15.6640625" customWidth="1"/>
  </cols>
  <sheetData>
    <row r="1" spans="1:9" x14ac:dyDescent="0.3">
      <c r="A1" s="8"/>
      <c r="B1" s="8" t="s">
        <v>17</v>
      </c>
      <c r="C1" s="1"/>
      <c r="D1" s="4"/>
      <c r="E1" s="4" t="s">
        <v>11</v>
      </c>
      <c r="F1" s="4" t="s">
        <v>5</v>
      </c>
      <c r="G1" s="4" t="s">
        <v>7</v>
      </c>
      <c r="H1" s="4" t="s">
        <v>6</v>
      </c>
      <c r="I1" s="3"/>
    </row>
    <row r="2" spans="1:9" x14ac:dyDescent="0.3">
      <c r="A2" s="2" t="s">
        <v>1</v>
      </c>
      <c r="B2" s="1">
        <f>5*1024</f>
        <v>5120</v>
      </c>
      <c r="C2" s="6"/>
      <c r="D2" s="2" t="s">
        <v>4</v>
      </c>
      <c r="E2" s="10">
        <f>B3*B4+(B2)</f>
        <v>80120</v>
      </c>
      <c r="F2" s="10">
        <f>E2*33%</f>
        <v>26439.600000000002</v>
      </c>
      <c r="G2" s="10">
        <f>E2*30%</f>
        <v>24036</v>
      </c>
      <c r="H2" s="9">
        <f>G2/2</f>
        <v>12018</v>
      </c>
      <c r="I2" s="3"/>
    </row>
    <row r="3" spans="1:9" x14ac:dyDescent="0.3">
      <c r="A3" s="2" t="s">
        <v>0</v>
      </c>
      <c r="B3" s="11">
        <v>15000</v>
      </c>
      <c r="C3" s="6"/>
      <c r="D3" s="2" t="s">
        <v>8</v>
      </c>
      <c r="E3" s="9">
        <f>B6</f>
        <v>16</v>
      </c>
      <c r="F3" s="9">
        <v>1</v>
      </c>
      <c r="G3" s="9">
        <f>B5/2</f>
        <v>1</v>
      </c>
      <c r="H3" s="9">
        <v>1</v>
      </c>
      <c r="I3" s="3"/>
    </row>
    <row r="4" spans="1:9" x14ac:dyDescent="0.3">
      <c r="A4" s="2" t="s">
        <v>9</v>
      </c>
      <c r="B4" s="6">
        <v>5</v>
      </c>
      <c r="C4" s="6"/>
      <c r="D4" s="2" t="s">
        <v>10</v>
      </c>
      <c r="E4" s="9">
        <f>E2/E3</f>
        <v>5007.5</v>
      </c>
      <c r="F4" s="9">
        <f t="shared" ref="F4:H4" si="0">F2/F3</f>
        <v>26439.600000000002</v>
      </c>
      <c r="G4" s="9">
        <f t="shared" si="0"/>
        <v>24036</v>
      </c>
      <c r="H4" s="9">
        <f t="shared" si="0"/>
        <v>12018</v>
      </c>
    </row>
    <row r="5" spans="1:9" x14ac:dyDescent="0.3">
      <c r="A5" s="2" t="s">
        <v>2</v>
      </c>
      <c r="B5" s="11">
        <v>2</v>
      </c>
      <c r="C5" s="6"/>
      <c r="D5" s="2" t="s">
        <v>13</v>
      </c>
      <c r="E5" s="9">
        <f>E4*33%</f>
        <v>1652.4750000000001</v>
      </c>
      <c r="F5" s="9">
        <v>512</v>
      </c>
      <c r="G5" s="9">
        <v>512</v>
      </c>
      <c r="H5" s="9">
        <v>512</v>
      </c>
    </row>
    <row r="6" spans="1:9" x14ac:dyDescent="0.3">
      <c r="A6" s="2" t="s">
        <v>3</v>
      </c>
      <c r="B6" s="11">
        <v>16</v>
      </c>
      <c r="C6" s="7"/>
      <c r="D6" s="5" t="s">
        <v>16</v>
      </c>
      <c r="E6" s="9">
        <v>2</v>
      </c>
      <c r="F6" s="9">
        <v>1</v>
      </c>
      <c r="G6" s="9">
        <v>1</v>
      </c>
      <c r="H6" s="9">
        <v>1</v>
      </c>
    </row>
    <row r="7" spans="1:9" x14ac:dyDescent="0.3">
      <c r="A7" s="5" t="s">
        <v>12</v>
      </c>
      <c r="B7" s="11">
        <f>24*1024</f>
        <v>24576</v>
      </c>
    </row>
    <row r="8" spans="1:9" x14ac:dyDescent="0.3">
      <c r="D8" s="5" t="s">
        <v>19</v>
      </c>
      <c r="E8" s="1">
        <v>8192</v>
      </c>
    </row>
    <row r="9" spans="1:9" x14ac:dyDescent="0.3">
      <c r="D9" s="5" t="s">
        <v>18</v>
      </c>
      <c r="E9" s="1">
        <f>B7-4192</f>
        <v>20384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Formulas="1" workbookViewId="0">
      <selection activeCell="E15" sqref="E15"/>
    </sheetView>
  </sheetViews>
  <sheetFormatPr defaultRowHeight="14.4" x14ac:dyDescent="0.3"/>
  <cols>
    <col min="1" max="1" width="7.77734375" customWidth="1"/>
    <col min="2" max="2" width="6.88671875" customWidth="1"/>
    <col min="3" max="3" width="3" customWidth="1"/>
    <col min="4" max="4" width="9.44140625" customWidth="1"/>
    <col min="5" max="5" width="7.44140625" customWidth="1"/>
    <col min="6" max="6" width="7.5546875" customWidth="1"/>
    <col min="7" max="7" width="6.88671875" customWidth="1"/>
    <col min="8" max="8" width="7" customWidth="1"/>
  </cols>
  <sheetData>
    <row r="1" spans="1:9" x14ac:dyDescent="0.3">
      <c r="A1" s="8"/>
      <c r="B1" s="8" t="s">
        <v>17</v>
      </c>
      <c r="C1" s="1"/>
      <c r="D1" s="4"/>
      <c r="E1" s="4" t="s">
        <v>11</v>
      </c>
      <c r="F1" s="4" t="s">
        <v>5</v>
      </c>
      <c r="G1" s="4" t="s">
        <v>7</v>
      </c>
      <c r="H1" s="4" t="s">
        <v>6</v>
      </c>
      <c r="I1" s="3"/>
    </row>
    <row r="2" spans="1:9" x14ac:dyDescent="0.3">
      <c r="A2" s="2" t="s">
        <v>1</v>
      </c>
      <c r="B2" s="1">
        <f>5*1024</f>
        <v>5120</v>
      </c>
      <c r="C2" s="6"/>
      <c r="D2" s="2" t="s">
        <v>4</v>
      </c>
      <c r="E2" s="10">
        <f>B3*B4+(B2)</f>
        <v>80120</v>
      </c>
      <c r="F2" s="10">
        <f>E2*33%</f>
        <v>26439.600000000002</v>
      </c>
      <c r="G2" s="10">
        <f>E2*30%</f>
        <v>24036</v>
      </c>
      <c r="H2" s="9">
        <f>G2/2</f>
        <v>12018</v>
      </c>
      <c r="I2" s="3"/>
    </row>
    <row r="3" spans="1:9" x14ac:dyDescent="0.3">
      <c r="A3" s="2" t="s">
        <v>0</v>
      </c>
      <c r="B3" s="11">
        <v>15000</v>
      </c>
      <c r="C3" s="6"/>
      <c r="D3" s="2" t="s">
        <v>8</v>
      </c>
      <c r="E3" s="9">
        <f>B6</f>
        <v>16</v>
      </c>
      <c r="F3" s="9">
        <v>1</v>
      </c>
      <c r="G3" s="9">
        <f>B5/2</f>
        <v>1</v>
      </c>
      <c r="H3" s="9">
        <v>1</v>
      </c>
      <c r="I3" s="3"/>
    </row>
    <row r="4" spans="1:9" x14ac:dyDescent="0.3">
      <c r="A4" s="2" t="s">
        <v>9</v>
      </c>
      <c r="B4" s="6">
        <v>5</v>
      </c>
      <c r="C4" s="6"/>
      <c r="D4" s="2" t="s">
        <v>10</v>
      </c>
      <c r="E4" s="9">
        <f>E2/E3</f>
        <v>5007.5</v>
      </c>
      <c r="F4" s="9">
        <f t="shared" ref="F4:H4" si="0">F2/F3</f>
        <v>26439.600000000002</v>
      </c>
      <c r="G4" s="9">
        <f t="shared" si="0"/>
        <v>24036</v>
      </c>
      <c r="H4" s="9">
        <f t="shared" si="0"/>
        <v>12018</v>
      </c>
    </row>
    <row r="5" spans="1:9" x14ac:dyDescent="0.3">
      <c r="A5" s="2" t="s">
        <v>2</v>
      </c>
      <c r="B5" s="11">
        <v>2</v>
      </c>
      <c r="C5" s="6"/>
      <c r="D5" s="2" t="s">
        <v>13</v>
      </c>
      <c r="E5" s="9">
        <f>E4*33%</f>
        <v>1652.4750000000001</v>
      </c>
      <c r="F5" s="9">
        <v>512</v>
      </c>
      <c r="G5" s="9">
        <v>512</v>
      </c>
      <c r="H5" s="9">
        <v>512</v>
      </c>
    </row>
    <row r="6" spans="1:9" x14ac:dyDescent="0.3">
      <c r="A6" s="2" t="s">
        <v>3</v>
      </c>
      <c r="B6" s="11">
        <v>16</v>
      </c>
      <c r="C6" s="7"/>
      <c r="D6" s="5" t="s">
        <v>16</v>
      </c>
      <c r="E6" s="9">
        <v>2</v>
      </c>
      <c r="F6" s="9">
        <v>1</v>
      </c>
      <c r="G6" s="9">
        <v>1</v>
      </c>
      <c r="H6" s="9">
        <v>1</v>
      </c>
    </row>
    <row r="7" spans="1:9" x14ac:dyDescent="0.3">
      <c r="A7" s="5" t="s">
        <v>12</v>
      </c>
      <c r="B7" s="11">
        <f>24*1024</f>
        <v>24576</v>
      </c>
    </row>
    <row r="8" spans="1:9" x14ac:dyDescent="0.3">
      <c r="D8" s="5" t="s">
        <v>14</v>
      </c>
      <c r="E8" s="1">
        <v>8192</v>
      </c>
    </row>
    <row r="9" spans="1:9" x14ac:dyDescent="0.3">
      <c r="D9" s="5" t="s">
        <v>15</v>
      </c>
      <c r="E9" s="1">
        <f>B7-4192</f>
        <v>20384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Database estimate</vt:lpstr>
      <vt:lpstr>Formulas</vt:lpstr>
      <vt:lpstr>Sheet2</vt:lpstr>
      <vt:lpstr>Sheet3</vt:lpstr>
      <vt:lpstr>Formulas!DB_Estimates</vt:lpstr>
      <vt:lpstr>DB_Estimates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Agerlund</dc:creator>
  <cp:lastModifiedBy>Kent Agerlund</cp:lastModifiedBy>
  <dcterms:created xsi:type="dcterms:W3CDTF">2012-08-14T09:51:38Z</dcterms:created>
  <dcterms:modified xsi:type="dcterms:W3CDTF">2012-08-15T12:35:44Z</dcterms:modified>
</cp:coreProperties>
</file>