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uk/SynologyDrive/Minsuk/DOC/Money/"/>
    </mc:Choice>
  </mc:AlternateContent>
  <xr:revisionPtr revIDLastSave="0" documentId="13_ncr:1_{1DD437F3-57CF-004B-9CB3-F4EFB23B109A}" xr6:coauthVersionLast="47" xr6:coauthVersionMax="47" xr10:uidLastSave="{00000000-0000-0000-0000-000000000000}"/>
  <bookViews>
    <workbookView xWindow="3420" yWindow="720" windowWidth="21960" windowHeight="16340" xr2:uid="{17542E88-0EAC-1A41-A495-190EA4D0E43E}"/>
  </bookViews>
  <sheets>
    <sheet name="예금 갈아타기 손익 계산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G13" i="1" l="1"/>
  <c r="C17" i="1" s="1"/>
  <c r="G14" i="1"/>
  <c r="E14" i="1"/>
  <c r="B14" i="1"/>
  <c r="E16" i="1" l="1"/>
  <c r="D16" i="1"/>
</calcChain>
</file>

<file path=xl/sharedStrings.xml><?xml version="1.0" encoding="utf-8"?>
<sst xmlns="http://schemas.openxmlformats.org/spreadsheetml/2006/main" count="28" uniqueCount="28">
  <si>
    <t>금리</t>
    <phoneticPr fontId="2" type="noConversion"/>
  </si>
  <si>
    <t>만기</t>
    <phoneticPr fontId="2" type="noConversion"/>
  </si>
  <si>
    <t>옮길 저축</t>
    <phoneticPr fontId="2" type="noConversion"/>
  </si>
  <si>
    <t>노란색 부분만 입력</t>
    <phoneticPr fontId="2" type="noConversion"/>
  </si>
  <si>
    <t>정기 예금을 지금이라도 갈아타야 하나?</t>
    <phoneticPr fontId="2" type="noConversion"/>
  </si>
  <si>
    <t>가입시점 - 옮길 저축: 해지하고 옮기는 날</t>
    <phoneticPr fontId="2" type="noConversion"/>
  </si>
  <si>
    <t>만기일 기준 
받을 이자</t>
    <phoneticPr fontId="2" type="noConversion"/>
  </si>
  <si>
    <t>현재 저축
원금</t>
    <phoneticPr fontId="2" type="noConversion"/>
  </si>
  <si>
    <t>가입시점,
옮기는날</t>
    <phoneticPr fontId="2" type="noConversion"/>
  </si>
  <si>
    <t>옮기는 것이</t>
    <phoneticPr fontId="2" type="noConversion"/>
  </si>
  <si>
    <t>결론 :</t>
    <phoneticPr fontId="2" type="noConversion"/>
  </si>
  <si>
    <t>모든 계산은 단리, 세전 기준</t>
    <phoneticPr fontId="2" type="noConversion"/>
  </si>
  <si>
    <t xml:space="preserve">                             월/년 이자지급식인 경우 : 가장 최근에 이자를 받은 날</t>
    <phoneticPr fontId="2" type="noConversion"/>
  </si>
  <si>
    <t>&lt;- 만기까지 두면 받을 이자</t>
    <phoneticPr fontId="2" type="noConversion"/>
  </si>
  <si>
    <t>&lt;- 옮기는 경우, 만기까지 이자</t>
    <phoneticPr fontId="2" type="noConversion"/>
  </si>
  <si>
    <t>정도는 되어야 옮기는 것이 남는 것임</t>
    <phoneticPr fontId="2" type="noConversion"/>
  </si>
  <si>
    <t>6개월 이전까지는 거의 0.5% 수준</t>
    <phoneticPr fontId="2" type="noConversion"/>
  </si>
  <si>
    <t xml:space="preserve">그 이후는 기간에 따라 </t>
    <phoneticPr fontId="2" type="noConversion"/>
  </si>
  <si>
    <t>원금 - 현재 옮길까 말까하는 기존 저축 통장에 저금한 금액</t>
    <phoneticPr fontId="2" type="noConversion"/>
  </si>
  <si>
    <t>금리 - 기존 저축, 옮길 저축의 약정 금리</t>
    <phoneticPr fontId="2" type="noConversion"/>
  </si>
  <si>
    <t xml:space="preserve">가입시점 - 기존 저축: 복리 정기예금일 경우 최초 가입 시점 </t>
    <phoneticPr fontId="2" type="noConversion"/>
  </si>
  <si>
    <t>중도해지 이율 : 기존 저축을 해지하고 옮기는 날 기준, 기존 저축의 중도해지 이율</t>
    <phoneticPr fontId="2" type="noConversion"/>
  </si>
  <si>
    <t>기존 저축</t>
    <phoneticPr fontId="2" type="noConversion"/>
  </si>
  <si>
    <t>통상적인 중도 해지 이율</t>
    <phoneticPr fontId="2" type="noConversion"/>
  </si>
  <si>
    <t>금리 * (70~90%) * 저축유지일수/365</t>
    <phoneticPr fontId="2" type="noConversion"/>
  </si>
  <si>
    <t>(기존 저축 만기일까지 이자를 계산)</t>
    <phoneticPr fontId="2" type="noConversion"/>
  </si>
  <si>
    <t>적어도 옮길 저축 금리가</t>
    <phoneticPr fontId="2" type="noConversion"/>
  </si>
  <si>
    <t>중도해지
이율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</si>
</sst>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6"/>
      <color rgb="FFFF0000"/>
      <name val="맑은 고딕"/>
      <family val="2"/>
      <charset val="129"/>
      <scheme val="minor"/>
    </font>
    <font>
      <sz val="16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0" fontId="0" fillId="0" borderId="0" xfId="2" applyNumberFormat="1" applyFont="1" applyProtection="1">
      <alignment vertical="center"/>
      <protection locked="0"/>
    </xf>
    <xf numFmtId="0" fontId="3" fillId="0" borderId="0" xfId="0" applyFont="1" applyProtection="1">
      <alignment vertical="center"/>
    </xf>
    <xf numFmtId="0" fontId="3" fillId="2" borderId="0" xfId="0" applyFont="1" applyFill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Protection="1">
      <alignment vertical="center"/>
    </xf>
    <xf numFmtId="41" fontId="3" fillId="2" borderId="1" xfId="1" applyFont="1" applyFill="1" applyBorder="1" applyProtection="1">
      <alignment vertical="center"/>
      <protection locked="0"/>
    </xf>
    <xf numFmtId="10" fontId="3" fillId="2" borderId="1" xfId="2" applyNumberFormat="1" applyFont="1" applyFill="1" applyBorder="1" applyProtection="1">
      <alignment vertical="center"/>
      <protection locked="0"/>
    </xf>
    <xf numFmtId="14" fontId="3" fillId="2" borderId="1" xfId="0" applyNumberFormat="1" applyFont="1" applyFill="1" applyBorder="1" applyProtection="1">
      <alignment vertical="center"/>
      <protection locked="0"/>
    </xf>
    <xf numFmtId="41" fontId="3" fillId="0" borderId="1" xfId="1" applyFont="1" applyBorder="1" applyProtection="1">
      <alignment vertical="center"/>
    </xf>
    <xf numFmtId="41" fontId="3" fillId="3" borderId="1" xfId="1" applyFont="1" applyFill="1" applyBorder="1" applyProtection="1">
      <alignment vertical="center"/>
    </xf>
    <xf numFmtId="14" fontId="3" fillId="3" borderId="1" xfId="0" applyNumberFormat="1" applyFont="1" applyFill="1" applyBorder="1" applyProtection="1">
      <alignment vertical="center"/>
    </xf>
    <xf numFmtId="0" fontId="3" fillId="3" borderId="1" xfId="0" applyFont="1" applyFill="1" applyBorder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right" vertical="center"/>
    </xf>
    <xf numFmtId="10" fontId="7" fillId="0" borderId="0" xfId="2" applyNumberFormat="1" applyFont="1" applyProtection="1">
      <alignment vertical="center"/>
    </xf>
    <xf numFmtId="0" fontId="4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right" vertical="center"/>
    </xf>
    <xf numFmtId="41" fontId="7" fillId="0" borderId="0" xfId="1" applyFont="1" applyProtection="1">
      <alignment vertical="center"/>
    </xf>
    <xf numFmtId="0" fontId="8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0" fontId="5" fillId="2" borderId="0" xfId="0" applyFont="1" applyFill="1" applyProtecti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573F-F84E-9A46-915E-57FF9BEA51D1}">
  <dimension ref="A1:H19"/>
  <sheetViews>
    <sheetView tabSelected="1" workbookViewId="0">
      <selection activeCell="D13" sqref="D13"/>
    </sheetView>
  </sheetViews>
  <sheetFormatPr baseColWidth="10" defaultRowHeight="18"/>
  <cols>
    <col min="1" max="1" width="10.7109375" style="2"/>
    <col min="2" max="2" width="15.5703125" style="2" customWidth="1"/>
    <col min="3" max="3" width="9.140625" style="2" customWidth="1"/>
    <col min="4" max="4" width="12.5703125" style="2" bestFit="1" customWidth="1"/>
    <col min="5" max="5" width="13" style="2" customWidth="1"/>
    <col min="6" max="6" width="11.140625" style="2" customWidth="1"/>
    <col min="7" max="7" width="15.28515625" style="2" customWidth="1"/>
    <col min="8" max="8" width="36.140625" style="2" customWidth="1"/>
    <col min="9" max="16384" width="10.7109375" style="2"/>
  </cols>
  <sheetData>
    <row r="1" spans="1:8" s="4" customFormat="1" ht="42" customHeight="1">
      <c r="A1" s="18" t="s">
        <v>4</v>
      </c>
      <c r="B1" s="18"/>
      <c r="C1" s="18"/>
      <c r="D1" s="18"/>
      <c r="E1" s="18"/>
      <c r="F1" s="18"/>
      <c r="G1" s="18"/>
      <c r="H1" s="18"/>
    </row>
    <row r="2" spans="1:8" s="4" customFormat="1" ht="27">
      <c r="A2" s="26" t="s">
        <v>3</v>
      </c>
      <c r="B2" s="5"/>
    </row>
    <row r="3" spans="1:8" s="4" customFormat="1" ht="20"/>
    <row r="4" spans="1:8" s="4" customFormat="1" ht="20">
      <c r="A4" s="4" t="s">
        <v>18</v>
      </c>
      <c r="H4" s="6" t="s">
        <v>23</v>
      </c>
    </row>
    <row r="5" spans="1:8" s="4" customFormat="1" ht="20">
      <c r="A5" s="4" t="s">
        <v>19</v>
      </c>
      <c r="H5" s="4" t="s">
        <v>16</v>
      </c>
    </row>
    <row r="6" spans="1:8" s="4" customFormat="1" ht="20">
      <c r="A6" s="4" t="s">
        <v>20</v>
      </c>
      <c r="H6" s="4" t="s">
        <v>17</v>
      </c>
    </row>
    <row r="7" spans="1:8" s="4" customFormat="1" ht="20">
      <c r="A7" s="4" t="s">
        <v>12</v>
      </c>
      <c r="H7" s="4" t="s">
        <v>24</v>
      </c>
    </row>
    <row r="8" spans="1:8" s="4" customFormat="1" ht="20">
      <c r="A8" s="4" t="s">
        <v>5</v>
      </c>
    </row>
    <row r="9" spans="1:8" s="4" customFormat="1" ht="20">
      <c r="A9" s="4" t="s">
        <v>21</v>
      </c>
    </row>
    <row r="10" spans="1:8" s="4" customFormat="1" ht="20">
      <c r="A10" s="4" t="s">
        <v>11</v>
      </c>
    </row>
    <row r="11" spans="1:8" s="4" customFormat="1" ht="20"/>
    <row r="12" spans="1:8" s="6" customFormat="1" ht="42">
      <c r="A12" s="8"/>
      <c r="B12" s="9" t="s">
        <v>7</v>
      </c>
      <c r="C12" s="8" t="s">
        <v>0</v>
      </c>
      <c r="D12" s="9" t="s">
        <v>8</v>
      </c>
      <c r="E12" s="8" t="s">
        <v>1</v>
      </c>
      <c r="F12" s="9" t="s">
        <v>27</v>
      </c>
      <c r="G12" s="9" t="s">
        <v>6</v>
      </c>
      <c r="H12" s="8"/>
    </row>
    <row r="13" spans="1:8" s="1" customFormat="1" ht="20">
      <c r="A13" s="8" t="s">
        <v>22</v>
      </c>
      <c r="B13" s="11">
        <v>10000000</v>
      </c>
      <c r="C13" s="12">
        <v>0.03</v>
      </c>
      <c r="D13" s="13">
        <v>44732</v>
      </c>
      <c r="E13" s="13">
        <v>45097</v>
      </c>
      <c r="F13" s="12">
        <v>1.0500000000000001E-2</v>
      </c>
      <c r="G13" s="14">
        <f>(_xlfn.DAYS(E13,D13)/365) *C13 *B13</f>
        <v>300000</v>
      </c>
      <c r="H13" s="10" t="s">
        <v>13</v>
      </c>
    </row>
    <row r="14" spans="1:8" s="1" customFormat="1" ht="20">
      <c r="A14" s="8" t="s">
        <v>2</v>
      </c>
      <c r="B14" s="15">
        <f>B13</f>
        <v>10000000</v>
      </c>
      <c r="C14" s="12">
        <v>4.8000000000000001E-2</v>
      </c>
      <c r="D14" s="13">
        <v>44916</v>
      </c>
      <c r="E14" s="16">
        <f>E13</f>
        <v>45097</v>
      </c>
      <c r="F14" s="17"/>
      <c r="G14" s="14">
        <f>(_xlfn.DAYS(D14,D13)/365) *F13 *B13+(_xlfn.DAYS(E13,D14)/365) *C14 *B13</f>
        <v>290958.90410958906</v>
      </c>
      <c r="H14" s="10" t="s">
        <v>14</v>
      </c>
    </row>
    <row r="15" spans="1:8" s="4" customFormat="1" ht="21" customHeight="1">
      <c r="H15" s="6" t="s">
        <v>25</v>
      </c>
    </row>
    <row r="16" spans="1:8" s="4" customFormat="1" ht="30">
      <c r="A16" s="19" t="s">
        <v>10</v>
      </c>
      <c r="B16" s="21" t="s">
        <v>9</v>
      </c>
      <c r="C16" s="22" t="str">
        <f>IF(G14&gt;G13," 좋음:", " 나쁨:")</f>
        <v xml:space="preserve"> 나쁨:</v>
      </c>
      <c r="D16" s="23">
        <f>ABS(G14-G13)</f>
        <v>9041.095890410943</v>
      </c>
      <c r="E16" s="24" t="str">
        <f>IF(G14&gt;G13,"원 이득","원 손해")</f>
        <v>원 손해</v>
      </c>
    </row>
    <row r="17" spans="1:4" s="25" customFormat="1" ht="28" customHeight="1">
      <c r="A17" s="4"/>
      <c r="B17" s="7" t="s">
        <v>26</v>
      </c>
      <c r="C17" s="20">
        <f>(G13 - (_xlfn.DAYS(D14,D13)/365) *F13 *B13)/((_xlfn.DAYS(E13,D14)/365)*B13) +0.0001</f>
        <v>4.9923204419889504E-2</v>
      </c>
      <c r="D17" s="4" t="s">
        <v>15</v>
      </c>
    </row>
    <row r="19" spans="1:4">
      <c r="C19" s="3"/>
    </row>
  </sheetData>
  <sheetProtection sheet="1" objects="1" scenarios="1" selectLockedCells="1"/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예금 갈아타기 손익 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이민석</dc:creator>
  <cp:lastModifiedBy>이민석</cp:lastModifiedBy>
  <dcterms:created xsi:type="dcterms:W3CDTF">2022-11-25T13:48:43Z</dcterms:created>
  <dcterms:modified xsi:type="dcterms:W3CDTF">2022-11-25T15:24:38Z</dcterms:modified>
</cp:coreProperties>
</file>