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<sst xmlns="http://schemas.openxmlformats.org/spreadsheetml/2006/main" count="173" uniqueCount="38">
  <si>
    <t>安徽乾坤建材科技有限公司 结算单</t>
  </si>
  <si>
    <t xml:space="preserve">客户名称：安徽亮庭建设工程有限公司      </t>
  </si>
  <si>
    <t>合同名称：王义宝 （聚贤2#厂房）                          时间：2020.5.29</t>
  </si>
  <si>
    <t>序号</t>
  </si>
  <si>
    <t>构件名称</t>
  </si>
  <si>
    <t>尺寸</t>
  </si>
  <si>
    <t>数量</t>
  </si>
  <si>
    <t>总量</t>
  </si>
  <si>
    <t>单价（元）</t>
  </si>
  <si>
    <t>合价</t>
  </si>
  <si>
    <t>0.426mm厚840型浅灰色彩钢瓦</t>
  </si>
  <si>
    <t>米</t>
  </si>
  <si>
    <t>块</t>
  </si>
  <si>
    <t>元/米</t>
  </si>
  <si>
    <t>尼龙头</t>
  </si>
  <si>
    <t>箱</t>
  </si>
  <si>
    <t>盒</t>
  </si>
  <si>
    <t>元/盒</t>
  </si>
  <si>
    <t>门梁门柱</t>
  </si>
  <si>
    <t>材料费</t>
  </si>
  <si>
    <t>根</t>
  </si>
  <si>
    <t>折制费</t>
  </si>
  <si>
    <t>刀</t>
  </si>
  <si>
    <t>元/刀</t>
  </si>
  <si>
    <t>上窗下包边</t>
  </si>
  <si>
    <t>下窗下包边</t>
  </si>
  <si>
    <t>窗侧包边</t>
  </si>
  <si>
    <t>四大角</t>
  </si>
  <si>
    <t>女儿墙压顶</t>
  </si>
  <si>
    <t>门柱包边</t>
  </si>
  <si>
    <t>门梁包边</t>
  </si>
  <si>
    <t>墙裙泛水</t>
  </si>
  <si>
    <t>合计</t>
  </si>
  <si>
    <t xml:space="preserve">电话： </t>
  </si>
  <si>
    <t>电话：137 0563 7192</t>
  </si>
  <si>
    <t xml:space="preserve">代办人： </t>
  </si>
  <si>
    <t>地址：安徽省宣城市经济技术开发区宣酒大道（铁山路）89号</t>
  </si>
  <si>
    <t xml:space="preserve">车牌：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</si>
</sst>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0" borderId="20" applyNumberFormat="0" applyAlignment="0" applyProtection="0">
      <alignment vertical="center"/>
    </xf>
    <xf numFmtId="0" fontId="19" fillId="20" borderId="17" applyNumberFormat="0" applyAlignment="0" applyProtection="0">
      <alignment vertical="center"/>
    </xf>
    <xf numFmtId="0" fontId="21" fillId="25" borderId="2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left" vertical="center"/>
    </xf>
    <xf numFmtId="177" fontId="1" fillId="0" borderId="12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right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right" vertical="center"/>
    </xf>
    <xf numFmtId="0" fontId="2" fillId="0" borderId="9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righ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workbookViewId="0">
      <selection activeCell="D15" sqref="D15"/>
    </sheetView>
  </sheetViews>
  <sheetFormatPr defaultColWidth="9" defaultRowHeight="14.25"/>
  <cols>
    <col min="1" max="1" width="5.125" style="1" customWidth="1"/>
    <col min="2" max="2" width="9" style="1" customWidth="1"/>
    <col min="3" max="3" width="7.625" style="1" customWidth="1"/>
    <col min="4" max="4" width="7.625" style="3" customWidth="1"/>
    <col min="5" max="5" width="4.25" style="4" customWidth="1"/>
    <col min="6" max="6" width="5.625" style="3" customWidth="1"/>
    <col min="7" max="7" width="3" style="4" customWidth="1"/>
    <col min="8" max="8" width="7.875" style="3" customWidth="1"/>
    <col min="9" max="9" width="3.625" style="4" customWidth="1"/>
    <col min="10" max="10" width="8" style="1" customWidth="1"/>
    <col min="11" max="11" width="7.375" style="1" customWidth="1"/>
    <col min="12" max="12" width="11.75" style="3" customWidth="1"/>
    <col min="13" max="13" width="9" style="1"/>
    <col min="14" max="17" width="12.625" style="1"/>
    <col min="18" max="18" width="9" style="1"/>
    <col min="19" max="19" width="9.375" style="1"/>
    <col min="20" max="16384" width="9" style="1"/>
  </cols>
  <sheetData>
    <row r="1" s="1" customFormat="1" ht="32" customHeight="1" spans="1:12">
      <c r="A1" s="5" t="s">
        <v>0</v>
      </c>
      <c r="B1" s="5"/>
      <c r="C1" s="5"/>
      <c r="D1" s="6"/>
      <c r="E1" s="7"/>
      <c r="F1" s="6"/>
      <c r="G1" s="7"/>
      <c r="H1" s="6"/>
      <c r="I1" s="7"/>
      <c r="J1" s="5"/>
      <c r="K1" s="5"/>
      <c r="L1" s="6"/>
    </row>
    <row r="2" s="1" customFormat="1" ht="18" customHeight="1" spans="1:12">
      <c r="A2" s="4" t="s">
        <v>1</v>
      </c>
      <c r="B2" s="4"/>
      <c r="C2" s="4"/>
      <c r="D2" s="3"/>
      <c r="E2" s="4"/>
      <c r="F2" s="3"/>
      <c r="G2" s="4"/>
      <c r="H2" s="3"/>
      <c r="I2" s="4"/>
      <c r="J2" s="4"/>
      <c r="K2" s="4"/>
      <c r="L2" s="3"/>
    </row>
    <row r="3" s="1" customFormat="1" ht="18" customHeight="1" spans="1:12">
      <c r="A3" s="4" t="s">
        <v>2</v>
      </c>
      <c r="B3" s="4"/>
      <c r="C3" s="4"/>
      <c r="D3" s="3"/>
      <c r="E3" s="4"/>
      <c r="F3" s="3"/>
      <c r="G3" s="4"/>
      <c r="H3" s="3"/>
      <c r="I3" s="4"/>
      <c r="J3" s="4"/>
      <c r="K3" s="4"/>
      <c r="L3" s="3"/>
    </row>
    <row r="4" s="1" customFormat="1" ht="18" customHeight="1" spans="1:12">
      <c r="A4" s="8" t="s">
        <v>3</v>
      </c>
      <c r="B4" s="8" t="s">
        <v>4</v>
      </c>
      <c r="C4" s="8"/>
      <c r="D4" s="9" t="s">
        <v>5</v>
      </c>
      <c r="E4" s="10"/>
      <c r="F4" s="11" t="s">
        <v>6</v>
      </c>
      <c r="G4" s="12"/>
      <c r="H4" s="11" t="s">
        <v>7</v>
      </c>
      <c r="I4" s="12"/>
      <c r="J4" s="8" t="s">
        <v>8</v>
      </c>
      <c r="K4" s="8"/>
      <c r="L4" s="8" t="s">
        <v>9</v>
      </c>
    </row>
    <row r="5" s="1" customFormat="1" ht="18" customHeight="1" spans="1:12">
      <c r="A5" s="13">
        <v>1</v>
      </c>
      <c r="B5" s="14" t="s">
        <v>10</v>
      </c>
      <c r="C5" s="15"/>
      <c r="D5" s="16">
        <v>8.34</v>
      </c>
      <c r="E5" s="17" t="s">
        <v>11</v>
      </c>
      <c r="F5" s="16">
        <v>156</v>
      </c>
      <c r="G5" s="17" t="s">
        <v>12</v>
      </c>
      <c r="H5" s="16">
        <f t="shared" ref="H5:H9" si="0">D5*F5</f>
        <v>1301.04</v>
      </c>
      <c r="I5" s="17" t="s">
        <v>11</v>
      </c>
      <c r="J5" s="52">
        <v>17</v>
      </c>
      <c r="K5" s="52" t="s">
        <v>13</v>
      </c>
      <c r="L5" s="53">
        <f t="shared" ref="L5:L11" si="1">J5*H5</f>
        <v>22117.68</v>
      </c>
    </row>
    <row r="6" s="1" customFormat="1" ht="18" customHeight="1" spans="1:12">
      <c r="A6" s="13">
        <v>2</v>
      </c>
      <c r="B6" s="18"/>
      <c r="C6" s="19"/>
      <c r="D6" s="16">
        <v>3.48</v>
      </c>
      <c r="E6" s="17" t="s">
        <v>11</v>
      </c>
      <c r="F6" s="16">
        <v>86</v>
      </c>
      <c r="G6" s="17" t="s">
        <v>12</v>
      </c>
      <c r="H6" s="16">
        <f t="shared" si="0"/>
        <v>299.28</v>
      </c>
      <c r="I6" s="17" t="s">
        <v>11</v>
      </c>
      <c r="J6" s="52">
        <v>17</v>
      </c>
      <c r="K6" s="52" t="s">
        <v>13</v>
      </c>
      <c r="L6" s="53">
        <f t="shared" si="1"/>
        <v>5087.76</v>
      </c>
    </row>
    <row r="7" s="1" customFormat="1" ht="18" customHeight="1" spans="1:12">
      <c r="A7" s="13">
        <v>3</v>
      </c>
      <c r="B7" s="18"/>
      <c r="C7" s="19"/>
      <c r="D7" s="16">
        <v>1.48</v>
      </c>
      <c r="E7" s="17" t="s">
        <v>11</v>
      </c>
      <c r="F7" s="16">
        <v>86</v>
      </c>
      <c r="G7" s="17" t="s">
        <v>12</v>
      </c>
      <c r="H7" s="16">
        <f t="shared" si="0"/>
        <v>127.28</v>
      </c>
      <c r="I7" s="17" t="s">
        <v>11</v>
      </c>
      <c r="J7" s="52">
        <v>17</v>
      </c>
      <c r="K7" s="52" t="s">
        <v>13</v>
      </c>
      <c r="L7" s="53">
        <f t="shared" si="1"/>
        <v>2163.76</v>
      </c>
    </row>
    <row r="8" s="1" customFormat="1" ht="18" customHeight="1" spans="1:12">
      <c r="A8" s="13">
        <v>4</v>
      </c>
      <c r="B8" s="18"/>
      <c r="C8" s="19"/>
      <c r="D8" s="16">
        <v>5.48</v>
      </c>
      <c r="E8" s="17" t="s">
        <v>11</v>
      </c>
      <c r="F8" s="16">
        <v>36</v>
      </c>
      <c r="G8" s="17" t="s">
        <v>12</v>
      </c>
      <c r="H8" s="16">
        <f t="shared" si="0"/>
        <v>197.28</v>
      </c>
      <c r="I8" s="17" t="s">
        <v>11</v>
      </c>
      <c r="J8" s="52">
        <v>17</v>
      </c>
      <c r="K8" s="52" t="s">
        <v>13</v>
      </c>
      <c r="L8" s="53">
        <f t="shared" si="1"/>
        <v>3353.76</v>
      </c>
    </row>
    <row r="9" s="1" customFormat="1" ht="18" customHeight="1" spans="1:12">
      <c r="A9" s="13">
        <v>5</v>
      </c>
      <c r="B9" s="20"/>
      <c r="C9" s="21"/>
      <c r="D9" s="16">
        <v>1.15</v>
      </c>
      <c r="E9" s="17" t="s">
        <v>11</v>
      </c>
      <c r="F9" s="16">
        <v>144</v>
      </c>
      <c r="G9" s="17" t="s">
        <v>12</v>
      </c>
      <c r="H9" s="16">
        <f t="shared" si="0"/>
        <v>165.6</v>
      </c>
      <c r="I9" s="17" t="s">
        <v>11</v>
      </c>
      <c r="J9" s="52">
        <v>17</v>
      </c>
      <c r="K9" s="52" t="s">
        <v>13</v>
      </c>
      <c r="L9" s="53">
        <f t="shared" si="1"/>
        <v>2815.2</v>
      </c>
    </row>
    <row r="10" s="1" customFormat="1" ht="18" customHeight="1" spans="1:12">
      <c r="A10" s="13">
        <v>6</v>
      </c>
      <c r="B10" s="22" t="s">
        <v>14</v>
      </c>
      <c r="C10" s="23"/>
      <c r="D10" s="22">
        <v>2.5</v>
      </c>
      <c r="E10" s="24"/>
      <c r="F10" s="16">
        <v>3</v>
      </c>
      <c r="G10" s="17" t="s">
        <v>15</v>
      </c>
      <c r="H10" s="16">
        <v>30</v>
      </c>
      <c r="I10" s="17" t="s">
        <v>16</v>
      </c>
      <c r="J10" s="52">
        <v>55</v>
      </c>
      <c r="K10" s="52" t="s">
        <v>17</v>
      </c>
      <c r="L10" s="53">
        <f t="shared" si="1"/>
        <v>1650</v>
      </c>
    </row>
    <row r="11" s="1" customFormat="1" ht="18" customHeight="1" spans="1:12">
      <c r="A11" s="25">
        <v>7</v>
      </c>
      <c r="B11" s="26" t="s">
        <v>18</v>
      </c>
      <c r="C11" s="27" t="s">
        <v>19</v>
      </c>
      <c r="D11" s="16">
        <v>5.15</v>
      </c>
      <c r="E11" s="17" t="s">
        <v>11</v>
      </c>
      <c r="F11" s="28">
        <v>2</v>
      </c>
      <c r="G11" s="29" t="s">
        <v>20</v>
      </c>
      <c r="H11" s="16">
        <v>5.15</v>
      </c>
      <c r="I11" s="17" t="s">
        <v>11</v>
      </c>
      <c r="J11" s="52">
        <v>17</v>
      </c>
      <c r="K11" s="52" t="s">
        <v>13</v>
      </c>
      <c r="L11" s="53">
        <f t="shared" si="1"/>
        <v>87.55</v>
      </c>
    </row>
    <row r="12" s="1" customFormat="1" ht="18" customHeight="1" spans="1:12">
      <c r="A12" s="30"/>
      <c r="B12" s="26"/>
      <c r="C12" s="27" t="s">
        <v>21</v>
      </c>
      <c r="D12" s="16">
        <v>5</v>
      </c>
      <c r="E12" s="17" t="s">
        <v>22</v>
      </c>
      <c r="F12" s="31"/>
      <c r="G12" s="32"/>
      <c r="H12" s="16">
        <f>F11*D12</f>
        <v>10</v>
      </c>
      <c r="I12" s="17" t="s">
        <v>22</v>
      </c>
      <c r="J12" s="52">
        <v>0.66</v>
      </c>
      <c r="K12" s="52" t="s">
        <v>23</v>
      </c>
      <c r="L12" s="53">
        <f t="shared" ref="L12:L36" si="2">J12*H12</f>
        <v>6.6</v>
      </c>
    </row>
    <row r="13" s="1" customFormat="1" ht="18" customHeight="1" spans="1:12">
      <c r="A13" s="25">
        <v>8</v>
      </c>
      <c r="B13" s="26" t="s">
        <v>24</v>
      </c>
      <c r="C13" s="27" t="s">
        <v>19</v>
      </c>
      <c r="D13" s="16">
        <v>3.75</v>
      </c>
      <c r="E13" s="17" t="s">
        <v>11</v>
      </c>
      <c r="F13" s="28">
        <v>22</v>
      </c>
      <c r="G13" s="29" t="s">
        <v>20</v>
      </c>
      <c r="H13" s="16">
        <f>3.75*6</f>
        <v>22.5</v>
      </c>
      <c r="I13" s="17" t="s">
        <v>11</v>
      </c>
      <c r="J13" s="52">
        <v>17</v>
      </c>
      <c r="K13" s="52" t="s">
        <v>13</v>
      </c>
      <c r="L13" s="53">
        <f t="shared" si="2"/>
        <v>382.5</v>
      </c>
    </row>
    <row r="14" s="1" customFormat="1" ht="18" customHeight="1" spans="1:12">
      <c r="A14" s="30"/>
      <c r="B14" s="26"/>
      <c r="C14" s="27" t="s">
        <v>21</v>
      </c>
      <c r="D14" s="16">
        <v>5</v>
      </c>
      <c r="E14" s="17" t="s">
        <v>22</v>
      </c>
      <c r="F14" s="31"/>
      <c r="G14" s="32"/>
      <c r="H14" s="16">
        <f>F13*D14</f>
        <v>110</v>
      </c>
      <c r="I14" s="17" t="s">
        <v>22</v>
      </c>
      <c r="J14" s="52">
        <v>0.66</v>
      </c>
      <c r="K14" s="52" t="s">
        <v>23</v>
      </c>
      <c r="L14" s="53">
        <f t="shared" si="2"/>
        <v>72.6</v>
      </c>
    </row>
    <row r="15" s="1" customFormat="1" ht="18" customHeight="1" spans="1:12">
      <c r="A15" s="25">
        <v>9</v>
      </c>
      <c r="B15" s="26" t="s">
        <v>25</v>
      </c>
      <c r="C15" s="27" t="s">
        <v>19</v>
      </c>
      <c r="D15" s="16">
        <v>3.75</v>
      </c>
      <c r="E15" s="17" t="s">
        <v>11</v>
      </c>
      <c r="F15" s="28">
        <v>22</v>
      </c>
      <c r="G15" s="29" t="s">
        <v>20</v>
      </c>
      <c r="H15" s="16">
        <f>3.75*6</f>
        <v>22.5</v>
      </c>
      <c r="I15" s="17" t="s">
        <v>11</v>
      </c>
      <c r="J15" s="52">
        <v>17</v>
      </c>
      <c r="K15" s="52" t="s">
        <v>13</v>
      </c>
      <c r="L15" s="53">
        <f t="shared" si="2"/>
        <v>382.5</v>
      </c>
    </row>
    <row r="16" s="1" customFormat="1" ht="18" customHeight="1" spans="1:12">
      <c r="A16" s="30"/>
      <c r="B16" s="26"/>
      <c r="C16" s="27" t="s">
        <v>21</v>
      </c>
      <c r="D16" s="16">
        <v>4</v>
      </c>
      <c r="E16" s="17" t="s">
        <v>22</v>
      </c>
      <c r="F16" s="31"/>
      <c r="G16" s="32"/>
      <c r="H16" s="16">
        <f>F15*D16</f>
        <v>88</v>
      </c>
      <c r="I16" s="17" t="s">
        <v>22</v>
      </c>
      <c r="J16" s="52">
        <v>0.66</v>
      </c>
      <c r="K16" s="52" t="s">
        <v>23</v>
      </c>
      <c r="L16" s="53">
        <f t="shared" si="2"/>
        <v>58.08</v>
      </c>
    </row>
    <row r="17" s="1" customFormat="1" ht="18" customHeight="1" spans="1:12">
      <c r="A17" s="25">
        <v>10</v>
      </c>
      <c r="B17" s="26" t="s">
        <v>26</v>
      </c>
      <c r="C17" s="27" t="s">
        <v>19</v>
      </c>
      <c r="D17" s="16">
        <v>1.35</v>
      </c>
      <c r="E17" s="17" t="s">
        <v>11</v>
      </c>
      <c r="F17" s="33">
        <v>44</v>
      </c>
      <c r="G17" s="34" t="s">
        <v>20</v>
      </c>
      <c r="H17" s="16">
        <f>1.35*15</f>
        <v>20.25</v>
      </c>
      <c r="I17" s="17" t="s">
        <v>11</v>
      </c>
      <c r="J17" s="52">
        <v>17</v>
      </c>
      <c r="K17" s="52" t="s">
        <v>13</v>
      </c>
      <c r="L17" s="53">
        <f t="shared" si="2"/>
        <v>344.25</v>
      </c>
    </row>
    <row r="18" s="1" customFormat="1" ht="18" customHeight="1" spans="1:12">
      <c r="A18" s="25"/>
      <c r="B18" s="26"/>
      <c r="C18" s="27" t="s">
        <v>19</v>
      </c>
      <c r="D18" s="16">
        <v>2.25</v>
      </c>
      <c r="E18" s="17" t="s">
        <v>11</v>
      </c>
      <c r="F18" s="33">
        <v>44</v>
      </c>
      <c r="G18" s="34" t="s">
        <v>20</v>
      </c>
      <c r="H18" s="16">
        <f>2.25*15</f>
        <v>33.75</v>
      </c>
      <c r="I18" s="17" t="s">
        <v>11</v>
      </c>
      <c r="J18" s="52">
        <v>17</v>
      </c>
      <c r="K18" s="52" t="s">
        <v>13</v>
      </c>
      <c r="L18" s="53">
        <f t="shared" si="2"/>
        <v>573.75</v>
      </c>
    </row>
    <row r="19" s="1" customFormat="1" ht="18" customHeight="1" spans="1:12">
      <c r="A19" s="30"/>
      <c r="B19" s="26"/>
      <c r="C19" s="27" t="s">
        <v>21</v>
      </c>
      <c r="D19" s="16">
        <v>5</v>
      </c>
      <c r="E19" s="17" t="s">
        <v>22</v>
      </c>
      <c r="F19" s="35">
        <v>88</v>
      </c>
      <c r="G19" s="36" t="s">
        <v>20</v>
      </c>
      <c r="H19" s="16">
        <f>D19*F19</f>
        <v>440</v>
      </c>
      <c r="I19" s="17" t="s">
        <v>22</v>
      </c>
      <c r="J19" s="52">
        <v>0.66</v>
      </c>
      <c r="K19" s="52" t="s">
        <v>23</v>
      </c>
      <c r="L19" s="53">
        <f t="shared" si="2"/>
        <v>290.4</v>
      </c>
    </row>
    <row r="20" s="1" customFormat="1" ht="18" customHeight="1" spans="1:12">
      <c r="A20" s="25">
        <v>11</v>
      </c>
      <c r="B20" s="26" t="s">
        <v>27</v>
      </c>
      <c r="C20" s="27" t="s">
        <v>19</v>
      </c>
      <c r="D20" s="16">
        <v>4.25</v>
      </c>
      <c r="E20" s="17" t="s">
        <v>11</v>
      </c>
      <c r="F20" s="28">
        <v>8</v>
      </c>
      <c r="G20" s="29" t="s">
        <v>20</v>
      </c>
      <c r="H20" s="16">
        <f>4.25*4</f>
        <v>17</v>
      </c>
      <c r="I20" s="17" t="s">
        <v>11</v>
      </c>
      <c r="J20" s="52">
        <v>17</v>
      </c>
      <c r="K20" s="52" t="s">
        <v>13</v>
      </c>
      <c r="L20" s="53">
        <f t="shared" si="2"/>
        <v>289</v>
      </c>
    </row>
    <row r="21" s="1" customFormat="1" ht="18" customHeight="1" spans="1:12">
      <c r="A21" s="30"/>
      <c r="B21" s="26"/>
      <c r="C21" s="27" t="s">
        <v>21</v>
      </c>
      <c r="D21" s="16">
        <v>6</v>
      </c>
      <c r="E21" s="17" t="s">
        <v>22</v>
      </c>
      <c r="F21" s="31"/>
      <c r="G21" s="32"/>
      <c r="H21" s="16">
        <f t="shared" ref="H21:H25" si="3">F20*D21</f>
        <v>48</v>
      </c>
      <c r="I21" s="17" t="s">
        <v>22</v>
      </c>
      <c r="J21" s="52">
        <v>0.66</v>
      </c>
      <c r="K21" s="52" t="s">
        <v>23</v>
      </c>
      <c r="L21" s="53">
        <f t="shared" si="2"/>
        <v>31.68</v>
      </c>
    </row>
    <row r="22" s="1" customFormat="1" ht="18" customHeight="1" spans="1:12">
      <c r="A22" s="25">
        <v>12</v>
      </c>
      <c r="B22" s="26" t="s">
        <v>28</v>
      </c>
      <c r="C22" s="27" t="s">
        <v>19</v>
      </c>
      <c r="D22" s="16">
        <v>4.88</v>
      </c>
      <c r="E22" s="17" t="s">
        <v>11</v>
      </c>
      <c r="F22" s="28">
        <v>25</v>
      </c>
      <c r="G22" s="29" t="s">
        <v>20</v>
      </c>
      <c r="H22" s="16">
        <v>122</v>
      </c>
      <c r="I22" s="17" t="s">
        <v>11</v>
      </c>
      <c r="J22" s="52">
        <v>17</v>
      </c>
      <c r="K22" s="52" t="s">
        <v>13</v>
      </c>
      <c r="L22" s="53">
        <f t="shared" si="2"/>
        <v>2074</v>
      </c>
    </row>
    <row r="23" s="1" customFormat="1" ht="18" customHeight="1" spans="1:12">
      <c r="A23" s="30"/>
      <c r="B23" s="26"/>
      <c r="C23" s="27" t="s">
        <v>21</v>
      </c>
      <c r="D23" s="16">
        <v>5</v>
      </c>
      <c r="E23" s="17" t="s">
        <v>22</v>
      </c>
      <c r="F23" s="31"/>
      <c r="G23" s="32"/>
      <c r="H23" s="16">
        <f t="shared" si="3"/>
        <v>125</v>
      </c>
      <c r="I23" s="17" t="s">
        <v>22</v>
      </c>
      <c r="J23" s="52">
        <v>0.66</v>
      </c>
      <c r="K23" s="52" t="s">
        <v>23</v>
      </c>
      <c r="L23" s="53">
        <f t="shared" si="2"/>
        <v>82.5</v>
      </c>
    </row>
    <row r="24" s="1" customFormat="1" ht="18" customHeight="1" spans="1:12">
      <c r="A24" s="25">
        <v>13</v>
      </c>
      <c r="B24" s="26" t="s">
        <v>28</v>
      </c>
      <c r="C24" s="27" t="s">
        <v>19</v>
      </c>
      <c r="D24" s="16">
        <v>4.9</v>
      </c>
      <c r="E24" s="17" t="s">
        <v>11</v>
      </c>
      <c r="F24" s="28">
        <v>20</v>
      </c>
      <c r="G24" s="29" t="s">
        <v>20</v>
      </c>
      <c r="H24" s="16">
        <v>98</v>
      </c>
      <c r="I24" s="17" t="s">
        <v>11</v>
      </c>
      <c r="J24" s="52">
        <v>17</v>
      </c>
      <c r="K24" s="52" t="s">
        <v>13</v>
      </c>
      <c r="L24" s="53">
        <f t="shared" si="2"/>
        <v>1666</v>
      </c>
    </row>
    <row r="25" s="1" customFormat="1" ht="18" customHeight="1" spans="1:12">
      <c r="A25" s="30"/>
      <c r="B25" s="26"/>
      <c r="C25" s="27" t="s">
        <v>21</v>
      </c>
      <c r="D25" s="16">
        <v>5</v>
      </c>
      <c r="E25" s="17" t="s">
        <v>22</v>
      </c>
      <c r="F25" s="31"/>
      <c r="G25" s="32"/>
      <c r="H25" s="16">
        <f t="shared" si="3"/>
        <v>100</v>
      </c>
      <c r="I25" s="17" t="s">
        <v>22</v>
      </c>
      <c r="J25" s="52">
        <v>0.66</v>
      </c>
      <c r="K25" s="52" t="s">
        <v>23</v>
      </c>
      <c r="L25" s="53">
        <f t="shared" si="2"/>
        <v>66</v>
      </c>
    </row>
    <row r="26" s="1" customFormat="1" ht="18" customHeight="1" spans="1:12">
      <c r="A26" s="25">
        <v>14</v>
      </c>
      <c r="B26" s="26" t="s">
        <v>29</v>
      </c>
      <c r="C26" s="27" t="s">
        <v>19</v>
      </c>
      <c r="D26" s="16">
        <v>4.2</v>
      </c>
      <c r="E26" s="17" t="s">
        <v>11</v>
      </c>
      <c r="F26" s="28">
        <v>8</v>
      </c>
      <c r="G26" s="29" t="s">
        <v>20</v>
      </c>
      <c r="H26" s="16">
        <f>4.2*4</f>
        <v>16.8</v>
      </c>
      <c r="I26" s="17" t="s">
        <v>11</v>
      </c>
      <c r="J26" s="52">
        <v>17</v>
      </c>
      <c r="K26" s="52" t="s">
        <v>13</v>
      </c>
      <c r="L26" s="53">
        <f t="shared" si="2"/>
        <v>285.6</v>
      </c>
    </row>
    <row r="27" s="1" customFormat="1" ht="18" customHeight="1" spans="1:12">
      <c r="A27" s="30"/>
      <c r="B27" s="26"/>
      <c r="C27" s="27" t="s">
        <v>21</v>
      </c>
      <c r="D27" s="16">
        <v>5</v>
      </c>
      <c r="E27" s="17" t="s">
        <v>22</v>
      </c>
      <c r="F27" s="31"/>
      <c r="G27" s="32"/>
      <c r="H27" s="16">
        <f>F26*D27</f>
        <v>40</v>
      </c>
      <c r="I27" s="17" t="s">
        <v>22</v>
      </c>
      <c r="J27" s="52">
        <v>0.66</v>
      </c>
      <c r="K27" s="52" t="s">
        <v>23</v>
      </c>
      <c r="L27" s="53">
        <f t="shared" si="2"/>
        <v>26.4</v>
      </c>
    </row>
    <row r="28" s="1" customFormat="1" ht="18" customHeight="1" spans="1:12">
      <c r="A28" s="25">
        <v>15</v>
      </c>
      <c r="B28" s="26" t="s">
        <v>29</v>
      </c>
      <c r="C28" s="27" t="s">
        <v>19</v>
      </c>
      <c r="D28" s="16">
        <v>4.2</v>
      </c>
      <c r="E28" s="17" t="s">
        <v>11</v>
      </c>
      <c r="F28" s="28">
        <v>4</v>
      </c>
      <c r="G28" s="29" t="s">
        <v>20</v>
      </c>
      <c r="H28" s="16">
        <f>4.2*2</f>
        <v>8.4</v>
      </c>
      <c r="I28" s="17" t="s">
        <v>11</v>
      </c>
      <c r="J28" s="52">
        <v>17</v>
      </c>
      <c r="K28" s="52" t="s">
        <v>13</v>
      </c>
      <c r="L28" s="53">
        <f t="shared" si="2"/>
        <v>142.8</v>
      </c>
    </row>
    <row r="29" s="1" customFormat="1" ht="18" customHeight="1" spans="1:12">
      <c r="A29" s="30"/>
      <c r="B29" s="26"/>
      <c r="C29" s="27" t="s">
        <v>21</v>
      </c>
      <c r="D29" s="16">
        <v>5</v>
      </c>
      <c r="E29" s="17" t="s">
        <v>22</v>
      </c>
      <c r="F29" s="31"/>
      <c r="G29" s="32"/>
      <c r="H29" s="16">
        <f>F28*D29</f>
        <v>20</v>
      </c>
      <c r="I29" s="17" t="s">
        <v>22</v>
      </c>
      <c r="J29" s="52">
        <v>0.66</v>
      </c>
      <c r="K29" s="52" t="s">
        <v>23</v>
      </c>
      <c r="L29" s="53">
        <f t="shared" si="2"/>
        <v>13.2</v>
      </c>
    </row>
    <row r="30" s="1" customFormat="1" ht="18" customHeight="1" spans="1:12">
      <c r="A30" s="25">
        <v>16</v>
      </c>
      <c r="B30" s="26" t="s">
        <v>30</v>
      </c>
      <c r="C30" s="27" t="s">
        <v>19</v>
      </c>
      <c r="D30" s="16">
        <v>4.65</v>
      </c>
      <c r="E30" s="17" t="s">
        <v>11</v>
      </c>
      <c r="F30" s="33">
        <v>4</v>
      </c>
      <c r="G30" s="34" t="s">
        <v>20</v>
      </c>
      <c r="H30" s="16">
        <f>4.65*2</f>
        <v>9.3</v>
      </c>
      <c r="I30" s="17" t="s">
        <v>11</v>
      </c>
      <c r="J30" s="52">
        <v>17</v>
      </c>
      <c r="K30" s="52" t="s">
        <v>13</v>
      </c>
      <c r="L30" s="53">
        <f t="shared" si="2"/>
        <v>158.1</v>
      </c>
    </row>
    <row r="31" s="1" customFormat="1" ht="18" customHeight="1" spans="1:12">
      <c r="A31" s="25"/>
      <c r="B31" s="26"/>
      <c r="C31" s="27" t="s">
        <v>19</v>
      </c>
      <c r="D31" s="16">
        <v>2.55</v>
      </c>
      <c r="E31" s="17" t="s">
        <v>11</v>
      </c>
      <c r="F31" s="33">
        <v>2</v>
      </c>
      <c r="G31" s="34" t="s">
        <v>20</v>
      </c>
      <c r="H31" s="16">
        <f>2.55</f>
        <v>2.55</v>
      </c>
      <c r="I31" s="17" t="s">
        <v>11</v>
      </c>
      <c r="J31" s="52">
        <v>17</v>
      </c>
      <c r="K31" s="52" t="s">
        <v>13</v>
      </c>
      <c r="L31" s="53">
        <f t="shared" si="2"/>
        <v>43.35</v>
      </c>
    </row>
    <row r="32" s="1" customFormat="1" ht="18" customHeight="1" spans="1:12">
      <c r="A32" s="25"/>
      <c r="B32" s="26"/>
      <c r="C32" s="27" t="s">
        <v>19</v>
      </c>
      <c r="D32" s="16">
        <v>4.65</v>
      </c>
      <c r="E32" s="17" t="s">
        <v>11</v>
      </c>
      <c r="F32" s="33">
        <v>2</v>
      </c>
      <c r="G32" s="34" t="s">
        <v>20</v>
      </c>
      <c r="H32" s="16">
        <f>4.65</f>
        <v>4.65</v>
      </c>
      <c r="I32" s="17" t="s">
        <v>11</v>
      </c>
      <c r="J32" s="52">
        <v>17</v>
      </c>
      <c r="K32" s="52" t="s">
        <v>13</v>
      </c>
      <c r="L32" s="53">
        <f t="shared" si="2"/>
        <v>79.05</v>
      </c>
    </row>
    <row r="33" s="1" customFormat="1" ht="18" customHeight="1" spans="1:12">
      <c r="A33" s="25"/>
      <c r="B33" s="26"/>
      <c r="C33" s="27" t="s">
        <v>19</v>
      </c>
      <c r="D33" s="16">
        <v>1.65</v>
      </c>
      <c r="E33" s="17" t="s">
        <v>11</v>
      </c>
      <c r="F33" s="33">
        <v>1</v>
      </c>
      <c r="G33" s="34" t="s">
        <v>20</v>
      </c>
      <c r="H33" s="16">
        <v>1.65</v>
      </c>
      <c r="I33" s="17" t="s">
        <v>11</v>
      </c>
      <c r="J33" s="52">
        <v>17</v>
      </c>
      <c r="K33" s="52" t="s">
        <v>13</v>
      </c>
      <c r="L33" s="53">
        <f t="shared" si="2"/>
        <v>28.05</v>
      </c>
    </row>
    <row r="34" s="1" customFormat="1" ht="18" customHeight="1" spans="1:12">
      <c r="A34" s="30"/>
      <c r="B34" s="26"/>
      <c r="C34" s="27" t="s">
        <v>21</v>
      </c>
      <c r="D34" s="16">
        <v>5</v>
      </c>
      <c r="E34" s="17" t="s">
        <v>22</v>
      </c>
      <c r="F34" s="35">
        <v>9</v>
      </c>
      <c r="G34" s="36" t="s">
        <v>20</v>
      </c>
      <c r="H34" s="16">
        <v>45</v>
      </c>
      <c r="I34" s="17" t="s">
        <v>22</v>
      </c>
      <c r="J34" s="52">
        <v>0.66</v>
      </c>
      <c r="K34" s="52" t="s">
        <v>23</v>
      </c>
      <c r="L34" s="53">
        <f t="shared" si="2"/>
        <v>29.7</v>
      </c>
    </row>
    <row r="35" s="1" customFormat="1" ht="18" customHeight="1" spans="1:12">
      <c r="A35" s="25">
        <v>17</v>
      </c>
      <c r="B35" s="26" t="s">
        <v>31</v>
      </c>
      <c r="C35" s="27" t="s">
        <v>19</v>
      </c>
      <c r="D35" s="16">
        <v>5.75</v>
      </c>
      <c r="E35" s="17" t="s">
        <v>11</v>
      </c>
      <c r="F35" s="28">
        <v>35</v>
      </c>
      <c r="G35" s="29" t="s">
        <v>20</v>
      </c>
      <c r="H35" s="16">
        <f>5.75*7</f>
        <v>40.25</v>
      </c>
      <c r="I35" s="17" t="s">
        <v>11</v>
      </c>
      <c r="J35" s="52">
        <v>21</v>
      </c>
      <c r="K35" s="52" t="s">
        <v>13</v>
      </c>
      <c r="L35" s="53">
        <f t="shared" si="2"/>
        <v>845.25</v>
      </c>
    </row>
    <row r="36" s="1" customFormat="1" ht="18" customHeight="1" spans="1:12">
      <c r="A36" s="30"/>
      <c r="B36" s="26"/>
      <c r="C36" s="27" t="s">
        <v>21</v>
      </c>
      <c r="D36" s="16">
        <v>5</v>
      </c>
      <c r="E36" s="17" t="s">
        <v>22</v>
      </c>
      <c r="F36" s="31"/>
      <c r="G36" s="32"/>
      <c r="H36" s="16">
        <f>F35*D36</f>
        <v>175</v>
      </c>
      <c r="I36" s="17" t="s">
        <v>22</v>
      </c>
      <c r="J36" s="52">
        <v>0.66</v>
      </c>
      <c r="K36" s="52" t="s">
        <v>23</v>
      </c>
      <c r="L36" s="53">
        <f t="shared" si="2"/>
        <v>115.5</v>
      </c>
    </row>
    <row r="37" s="2" customFormat="1" ht="18" customHeight="1" spans="1:12">
      <c r="A37" s="37"/>
      <c r="B37" s="38" t="s">
        <v>32</v>
      </c>
      <c r="C37" s="38"/>
      <c r="D37" s="39"/>
      <c r="E37" s="40"/>
      <c r="F37" s="41"/>
      <c r="G37" s="42"/>
      <c r="H37" s="41"/>
      <c r="I37" s="42"/>
      <c r="J37" s="54"/>
      <c r="K37" s="54"/>
      <c r="L37" s="55">
        <f>SUM(L5:L36)</f>
        <v>45362.57</v>
      </c>
    </row>
    <row r="38" s="1" customFormat="1" ht="18" customHeight="1" spans="1:12">
      <c r="A38" s="43" t="str">
        <f>"总价人民币（含税）：¥"&amp;L37&amp;"元"</f>
        <v>总价人民币（含税）：¥45362.57元</v>
      </c>
      <c r="B38" s="43"/>
      <c r="C38" s="43"/>
      <c r="D38" s="44"/>
      <c r="E38" s="45"/>
      <c r="F38" s="44"/>
      <c r="G38" s="45"/>
      <c r="H38" s="44"/>
      <c r="I38" s="45"/>
      <c r="J38" s="43"/>
      <c r="K38" s="43"/>
      <c r="L38" s="44"/>
    </row>
    <row r="39" s="1" customFormat="1" ht="18" customHeight="1" spans="1:12">
      <c r="A39" s="46" t="s">
        <v>33</v>
      </c>
      <c r="B39" s="47"/>
      <c r="C39" s="48"/>
      <c r="D39" s="49"/>
      <c r="E39" s="50"/>
      <c r="F39" s="51" t="s">
        <v>34</v>
      </c>
      <c r="G39" s="51"/>
      <c r="H39" s="49"/>
      <c r="I39" s="50"/>
      <c r="J39" s="51"/>
      <c r="K39" s="51"/>
      <c r="L39" s="49"/>
    </row>
    <row r="40" s="1" customFormat="1" ht="18" customHeight="1" spans="1:12">
      <c r="A40" s="46" t="s">
        <v>35</v>
      </c>
      <c r="B40" s="47"/>
      <c r="C40" s="48"/>
      <c r="D40" s="51" t="s">
        <v>36</v>
      </c>
      <c r="E40" s="51"/>
      <c r="F40" s="51"/>
      <c r="G40" s="51"/>
      <c r="H40" s="51"/>
      <c r="I40" s="51"/>
      <c r="J40" s="51"/>
      <c r="K40" s="51"/>
      <c r="L40" s="51"/>
    </row>
    <row r="41" s="1" customFormat="1" ht="18" customHeight="1" spans="1:12">
      <c r="A41" s="46" t="s">
        <v>37</v>
      </c>
      <c r="B41" s="47"/>
      <c r="C41" s="48"/>
      <c r="D41" s="49"/>
      <c r="E41" s="50"/>
      <c r="F41" s="49"/>
      <c r="G41" s="50"/>
      <c r="H41" s="49"/>
      <c r="I41" s="50"/>
      <c r="J41" s="51"/>
      <c r="K41" s="51"/>
      <c r="L41" s="49"/>
    </row>
  </sheetData>
  <mergeCells count="56">
    <mergeCell ref="A1:L1"/>
    <mergeCell ref="A2:L2"/>
    <mergeCell ref="A3:L3"/>
    <mergeCell ref="B4:C4"/>
    <mergeCell ref="D4:E4"/>
    <mergeCell ref="F4:G4"/>
    <mergeCell ref="H4:I4"/>
    <mergeCell ref="J4:K4"/>
    <mergeCell ref="B10:C10"/>
    <mergeCell ref="D10:E10"/>
    <mergeCell ref="B37:J37"/>
    <mergeCell ref="A38:L38"/>
    <mergeCell ref="F39:L39"/>
    <mergeCell ref="D40:L40"/>
    <mergeCell ref="F41:L41"/>
    <mergeCell ref="A11:A12"/>
    <mergeCell ref="A13:A14"/>
    <mergeCell ref="A15:A16"/>
    <mergeCell ref="A17:A19"/>
    <mergeCell ref="A20:A21"/>
    <mergeCell ref="A22:A23"/>
    <mergeCell ref="A24:A25"/>
    <mergeCell ref="A26:A27"/>
    <mergeCell ref="A28:A29"/>
    <mergeCell ref="A30:A34"/>
    <mergeCell ref="A35:A36"/>
    <mergeCell ref="B11:B12"/>
    <mergeCell ref="B13:B14"/>
    <mergeCell ref="B15:B16"/>
    <mergeCell ref="B17:B19"/>
    <mergeCell ref="B20:B21"/>
    <mergeCell ref="B22:B23"/>
    <mergeCell ref="B24:B25"/>
    <mergeCell ref="B26:B27"/>
    <mergeCell ref="B28:B29"/>
    <mergeCell ref="B30:B34"/>
    <mergeCell ref="B35:B36"/>
    <mergeCell ref="F11:F12"/>
    <mergeCell ref="F13:F14"/>
    <mergeCell ref="F15:F16"/>
    <mergeCell ref="F20:F21"/>
    <mergeCell ref="F22:F23"/>
    <mergeCell ref="F24:F25"/>
    <mergeCell ref="F26:F27"/>
    <mergeCell ref="F28:F29"/>
    <mergeCell ref="F35:F36"/>
    <mergeCell ref="G11:G12"/>
    <mergeCell ref="G13:G14"/>
    <mergeCell ref="G15:G16"/>
    <mergeCell ref="G20:G21"/>
    <mergeCell ref="G22:G23"/>
    <mergeCell ref="G24:G25"/>
    <mergeCell ref="G26:G27"/>
    <mergeCell ref="G28:G29"/>
    <mergeCell ref="G35:G36"/>
    <mergeCell ref="B5:C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2020-06-15T00:40:00Z</dcterms:created>
  <dcterms:modified xsi:type="dcterms:W3CDTF">2000-06-15T08:34:18Z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