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5A9C8A95-0FAD-4EE3-9F95-EF214371D035}" xr6:coauthVersionLast="47" xr6:coauthVersionMax="47" xr10:uidLastSave="{00000000-0000-0000-0000-000000000000}"/>
  <bookViews>
    <workbookView xWindow="-90" yWindow="-21710" windowWidth="38620" windowHeight="21100" tabRatio="819" firstSheet="23" activeTab="32"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243" l="1"/>
  <c r="B14" i="215"/>
  <c r="B14" i="239"/>
  <c r="E3" i="239" s="1"/>
  <c r="B342" i="179"/>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33" i="244"/>
  <c r="B39" i="244"/>
  <c r="B65" i="244"/>
  <c r="B71" i="244"/>
  <c r="B81" i="244"/>
  <c r="B87" i="244"/>
  <c r="B111" i="244"/>
  <c r="Q16" i="243"/>
  <c r="S16" i="243" s="1" a="1"/>
  <c r="S16" i="243" s="1"/>
  <c r="B20" i="244" s="1"/>
  <c r="R16" i="243"/>
  <c r="Q17" i="243"/>
  <c r="R17" i="243"/>
  <c r="Q18" i="243"/>
  <c r="S18" i="243" s="1" a="1"/>
  <c r="S18" i="243" s="1"/>
  <c r="B22" i="244" s="1"/>
  <c r="R18" i="243"/>
  <c r="Q19" i="243"/>
  <c r="S19" i="243" s="1" a="1"/>
  <c r="S19" i="243" s="1"/>
  <c r="B23" i="244" s="1"/>
  <c r="R19" i="243"/>
  <c r="Q20" i="243"/>
  <c r="S20" i="243" s="1" a="1"/>
  <c r="S20" i="243" s="1"/>
  <c r="B24" i="244" s="1"/>
  <c r="R20" i="243"/>
  <c r="Q21" i="243"/>
  <c r="R21" i="243"/>
  <c r="Q22" i="243"/>
  <c r="S22" i="243" s="1" a="1"/>
  <c r="S22" i="243" s="1"/>
  <c r="B26" i="244" s="1"/>
  <c r="R22" i="243"/>
  <c r="Q23" i="243"/>
  <c r="R23" i="243"/>
  <c r="Q24" i="243"/>
  <c r="S24" i="243" s="1" a="1"/>
  <c r="S24" i="243" s="1"/>
  <c r="B28" i="244" s="1"/>
  <c r="R24" i="243"/>
  <c r="Q25" i="243"/>
  <c r="R25" i="243"/>
  <c r="Q26" i="243"/>
  <c r="S26" i="243" s="1" a="1"/>
  <c r="S26" i="243" s="1"/>
  <c r="B30" i="244" s="1"/>
  <c r="R26" i="243"/>
  <c r="Q27" i="243"/>
  <c r="R27" i="243"/>
  <c r="Q28" i="243"/>
  <c r="S28" i="243" s="1" a="1"/>
  <c r="S28" i="243" s="1"/>
  <c r="B32" i="244" s="1"/>
  <c r="R28" i="243"/>
  <c r="Q29" i="243"/>
  <c r="S29" i="243" s="1" a="1"/>
  <c r="R29" i="243"/>
  <c r="S29" i="243"/>
  <c r="Q30" i="243"/>
  <c r="S30" i="243" s="1" a="1"/>
  <c r="S30" i="243" s="1"/>
  <c r="B34" i="244" s="1"/>
  <c r="R30" i="243"/>
  <c r="Q31" i="243"/>
  <c r="S31" i="243" s="1" a="1"/>
  <c r="S31" i="243" s="1"/>
  <c r="B35" i="244" s="1"/>
  <c r="R31" i="243"/>
  <c r="Q32" i="243"/>
  <c r="S32" i="243" s="1" a="1"/>
  <c r="S32" i="243" s="1"/>
  <c r="B36" i="244" s="1"/>
  <c r="R32" i="243"/>
  <c r="Q33" i="243"/>
  <c r="R33" i="243"/>
  <c r="Q34" i="243"/>
  <c r="S34" i="243" s="1" a="1"/>
  <c r="S34" i="243" s="1"/>
  <c r="B38" i="244" s="1"/>
  <c r="R34" i="243"/>
  <c r="Q35" i="243"/>
  <c r="S35" i="243" s="1" a="1"/>
  <c r="S35" i="243" s="1"/>
  <c r="R35" i="243"/>
  <c r="Q36" i="243"/>
  <c r="S36" i="243" s="1" a="1"/>
  <c r="S36" i="243" s="1"/>
  <c r="B40" i="244" s="1"/>
  <c r="R36" i="243"/>
  <c r="Q37" i="243"/>
  <c r="R37" i="243"/>
  <c r="Q38" i="243"/>
  <c r="S38" i="243" s="1" a="1"/>
  <c r="S38" i="243" s="1"/>
  <c r="B42" i="244" s="1"/>
  <c r="R38" i="243"/>
  <c r="Q39" i="243"/>
  <c r="R39" i="243"/>
  <c r="Q40" i="243"/>
  <c r="S40" i="243" s="1" a="1"/>
  <c r="S40" i="243" s="1"/>
  <c r="B44" i="244" s="1"/>
  <c r="R40" i="243"/>
  <c r="Q41" i="243"/>
  <c r="R41" i="243"/>
  <c r="Q42" i="243"/>
  <c r="S42" i="243" s="1" a="1"/>
  <c r="S42" i="243" s="1"/>
  <c r="B46" i="244" s="1"/>
  <c r="R42" i="243"/>
  <c r="Q43" i="243"/>
  <c r="R43" i="243"/>
  <c r="Q44" i="243"/>
  <c r="S44" i="243" s="1" a="1"/>
  <c r="S44" i="243" s="1"/>
  <c r="B48" i="244" s="1"/>
  <c r="R44" i="243"/>
  <c r="Q45" i="243"/>
  <c r="R45" i="243"/>
  <c r="Q46" i="243"/>
  <c r="S46" i="243" s="1" a="1"/>
  <c r="S46" i="243" s="1"/>
  <c r="B50" i="244" s="1"/>
  <c r="R46" i="243"/>
  <c r="Q47" i="243"/>
  <c r="S47" i="243" s="1" a="1"/>
  <c r="S47" i="243" s="1"/>
  <c r="B51" i="244" s="1"/>
  <c r="R47" i="243"/>
  <c r="Q48" i="243"/>
  <c r="S48" i="243" s="1" a="1"/>
  <c r="S48" i="243" s="1"/>
  <c r="B52" i="244" s="1"/>
  <c r="R48" i="243"/>
  <c r="Q49" i="243"/>
  <c r="R49" i="243"/>
  <c r="Q50" i="243"/>
  <c r="S50" i="243" s="1" a="1"/>
  <c r="S50" i="243" s="1"/>
  <c r="B54" i="244" s="1"/>
  <c r="R50" i="243"/>
  <c r="Q51" i="243"/>
  <c r="S51" i="243" s="1" a="1"/>
  <c r="S51" i="243" s="1"/>
  <c r="B55" i="244" s="1"/>
  <c r="R51" i="243"/>
  <c r="Q52" i="243"/>
  <c r="S52" i="243" s="1" a="1"/>
  <c r="S52" i="243" s="1"/>
  <c r="B56" i="244" s="1"/>
  <c r="R52" i="243"/>
  <c r="Q53" i="243"/>
  <c r="R53" i="243"/>
  <c r="Q54" i="243"/>
  <c r="S54" i="243" s="1" a="1"/>
  <c r="S54" i="243" s="1"/>
  <c r="B58" i="244" s="1"/>
  <c r="R54" i="243"/>
  <c r="Q55" i="243"/>
  <c r="R55" i="243"/>
  <c r="Q56" i="243"/>
  <c r="S56" i="243" s="1" a="1"/>
  <c r="S56" i="243" s="1"/>
  <c r="B60" i="244" s="1"/>
  <c r="R56" i="243"/>
  <c r="Q57" i="243"/>
  <c r="R57" i="243"/>
  <c r="Q58" i="243"/>
  <c r="S58" i="243" s="1" a="1"/>
  <c r="S58" i="243" s="1"/>
  <c r="B62" i="244" s="1"/>
  <c r="R58" i="243"/>
  <c r="Q59" i="243"/>
  <c r="R59" i="243"/>
  <c r="Q60" i="243"/>
  <c r="S60" i="243" s="1" a="1"/>
  <c r="S60" i="243" s="1"/>
  <c r="B64" i="244" s="1"/>
  <c r="R60" i="243"/>
  <c r="Q61" i="243"/>
  <c r="S61" i="243" s="1" a="1"/>
  <c r="R61" i="243"/>
  <c r="S61" i="243"/>
  <c r="Q62" i="243"/>
  <c r="S62" i="243" s="1" a="1"/>
  <c r="S62" i="243" s="1"/>
  <c r="B66" i="244" s="1"/>
  <c r="R62" i="243"/>
  <c r="Q63" i="243"/>
  <c r="R63" i="243"/>
  <c r="Q64" i="243"/>
  <c r="S64" i="243" s="1" a="1"/>
  <c r="S64" i="243" s="1"/>
  <c r="B68" i="244" s="1"/>
  <c r="R64" i="243"/>
  <c r="Q65" i="243"/>
  <c r="R65" i="243"/>
  <c r="Q66" i="243"/>
  <c r="S66" i="243" s="1" a="1"/>
  <c r="S66" i="243" s="1"/>
  <c r="B70" i="244" s="1"/>
  <c r="R66" i="243"/>
  <c r="Q67" i="243"/>
  <c r="S67" i="243" s="1" a="1"/>
  <c r="S67" i="243" s="1"/>
  <c r="R67" i="243"/>
  <c r="Q68" i="243"/>
  <c r="R68" i="243"/>
  <c r="Q69" i="243"/>
  <c r="R69" i="243"/>
  <c r="Q70" i="243"/>
  <c r="S70" i="243" s="1" a="1"/>
  <c r="S70" i="243" s="1"/>
  <c r="B74" i="244" s="1"/>
  <c r="R70" i="243"/>
  <c r="Q71" i="243"/>
  <c r="R71" i="243"/>
  <c r="Q72" i="243"/>
  <c r="R72" i="243"/>
  <c r="Q73" i="243"/>
  <c r="R73" i="243"/>
  <c r="Q74" i="243"/>
  <c r="R74" i="243"/>
  <c r="Q75" i="243"/>
  <c r="R75" i="243"/>
  <c r="Q76" i="243"/>
  <c r="R76" i="243"/>
  <c r="Q77" i="243"/>
  <c r="S77" i="243" s="1" a="1"/>
  <c r="S77" i="243" s="1"/>
  <c r="R77" i="243"/>
  <c r="Q78" i="243"/>
  <c r="S78" i="243" s="1" a="1"/>
  <c r="S78" i="243" s="1"/>
  <c r="B82" i="244" s="1"/>
  <c r="R78" i="243"/>
  <c r="Q79" i="243"/>
  <c r="S79" i="243" s="1" a="1"/>
  <c r="S79" i="243" s="1"/>
  <c r="B83" i="244" s="1"/>
  <c r="R79" i="243"/>
  <c r="Q80" i="243"/>
  <c r="S80" i="243" s="1" a="1"/>
  <c r="S80" i="243" s="1"/>
  <c r="B84" i="244" s="1"/>
  <c r="R80" i="243"/>
  <c r="Q81" i="243"/>
  <c r="R81" i="243"/>
  <c r="Q82" i="243"/>
  <c r="S82" i="243" s="1" a="1"/>
  <c r="S82" i="243" s="1"/>
  <c r="B86" i="244" s="1"/>
  <c r="R82" i="243"/>
  <c r="Q83" i="243"/>
  <c r="S83" i="243" s="1" a="1"/>
  <c r="S83" i="243" s="1"/>
  <c r="R83" i="243"/>
  <c r="Q84" i="243"/>
  <c r="R84" i="243"/>
  <c r="Q85" i="243"/>
  <c r="R85" i="243"/>
  <c r="Q86" i="243"/>
  <c r="S86" i="243" s="1" a="1"/>
  <c r="S86" i="243" s="1"/>
  <c r="B90" i="244" s="1"/>
  <c r="R86" i="243"/>
  <c r="Q87" i="243"/>
  <c r="R87" i="243"/>
  <c r="Q88" i="243"/>
  <c r="R88" i="243"/>
  <c r="Q89" i="243"/>
  <c r="R89" i="243"/>
  <c r="Q90" i="243"/>
  <c r="R90" i="243"/>
  <c r="Q91" i="243"/>
  <c r="S91" i="243" s="1" a="1"/>
  <c r="S91" i="243" s="1"/>
  <c r="B95" i="244" s="1"/>
  <c r="R91" i="243"/>
  <c r="Q92" i="243"/>
  <c r="R92" i="243"/>
  <c r="Q93" i="243"/>
  <c r="R93" i="243"/>
  <c r="Q94" i="243"/>
  <c r="S94" i="243" s="1" a="1"/>
  <c r="S94" i="243" s="1"/>
  <c r="B98" i="244" s="1"/>
  <c r="R94" i="243"/>
  <c r="Q95" i="243"/>
  <c r="S95" i="243" s="1" a="1"/>
  <c r="S95" i="243" s="1"/>
  <c r="B99" i="244" s="1"/>
  <c r="R95" i="243"/>
  <c r="Q96" i="243"/>
  <c r="S96" i="243" s="1" a="1"/>
  <c r="S96" i="243" s="1"/>
  <c r="B100" i="244" s="1"/>
  <c r="R96" i="243"/>
  <c r="Q97" i="243"/>
  <c r="R97" i="243"/>
  <c r="Q98" i="243"/>
  <c r="S98" i="243" s="1" a="1"/>
  <c r="S98" i="243" s="1"/>
  <c r="B102" i="244" s="1"/>
  <c r="R98" i="243"/>
  <c r="Q99" i="243"/>
  <c r="R99" i="243"/>
  <c r="Q100" i="243"/>
  <c r="R100" i="243"/>
  <c r="Q101" i="243"/>
  <c r="R101" i="243"/>
  <c r="Q102" i="243"/>
  <c r="S102" i="243" s="1" a="1"/>
  <c r="S102" i="243" s="1"/>
  <c r="B106" i="244"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3" i="240"/>
  <c r="B33" i="240"/>
  <c r="B39" i="240"/>
  <c r="B41" i="240"/>
  <c r="Q16" i="239"/>
  <c r="S16" i="239" s="1" a="1"/>
  <c r="S16" i="239" s="1"/>
  <c r="B20" i="240" s="1"/>
  <c r="R16" i="239"/>
  <c r="Q17" i="239"/>
  <c r="S17" i="239" s="1" a="1"/>
  <c r="S17" i="239" s="1"/>
  <c r="B21" i="240" s="1"/>
  <c r="R17" i="239"/>
  <c r="Q18" i="239"/>
  <c r="S18" i="239" s="1" a="1"/>
  <c r="S18" i="239" s="1"/>
  <c r="B22" i="240" s="1"/>
  <c r="R18" i="239"/>
  <c r="Q19" i="239"/>
  <c r="S19" i="239" s="1" a="1"/>
  <c r="S19" i="239" s="1"/>
  <c r="R19" i="239"/>
  <c r="Q20" i="239"/>
  <c r="S20" i="239" s="1" a="1"/>
  <c r="S20" i="239" s="1"/>
  <c r="B24" i="240" s="1"/>
  <c r="R20" i="239"/>
  <c r="Q21" i="239"/>
  <c r="R21" i="239"/>
  <c r="Q22" i="239"/>
  <c r="S22" i="239" s="1" a="1"/>
  <c r="S22" i="239" s="1"/>
  <c r="B26" i="240" s="1"/>
  <c r="R22" i="239"/>
  <c r="Q23" i="239"/>
  <c r="S23" i="239" s="1" a="1"/>
  <c r="S23" i="239" s="1"/>
  <c r="B27" i="240" s="1"/>
  <c r="R23" i="239"/>
  <c r="Q24" i="239"/>
  <c r="S24" i="239" s="1" a="1"/>
  <c r="S24" i="239" s="1"/>
  <c r="B28" i="240" s="1"/>
  <c r="R24" i="239"/>
  <c r="Q25" i="239"/>
  <c r="S25" i="239" s="1" a="1"/>
  <c r="R25" i="239"/>
  <c r="S25" i="239"/>
  <c r="B29" i="240" s="1"/>
  <c r="Q26" i="239"/>
  <c r="S26" i="239" s="1" a="1"/>
  <c r="S26" i="239" s="1"/>
  <c r="B30" i="240" s="1"/>
  <c r="R26" i="239"/>
  <c r="Q27" i="239"/>
  <c r="S27" i="239" s="1" a="1"/>
  <c r="S27" i="239" s="1"/>
  <c r="B31" i="240" s="1"/>
  <c r="R27" i="239"/>
  <c r="Q28" i="239"/>
  <c r="S28" i="239" s="1" a="1"/>
  <c r="S28" i="239" s="1"/>
  <c r="B32" i="240" s="1"/>
  <c r="R28" i="239"/>
  <c r="Q29" i="239"/>
  <c r="S29" i="239" s="1" a="1"/>
  <c r="S29" i="239" s="1"/>
  <c r="R29" i="239"/>
  <c r="Q30" i="239"/>
  <c r="S30" i="239" s="1" a="1"/>
  <c r="S30" i="239" s="1"/>
  <c r="B34" i="240" s="1"/>
  <c r="R30" i="239"/>
  <c r="Q31" i="239"/>
  <c r="S31" i="239" s="1" a="1"/>
  <c r="S31" i="239" s="1"/>
  <c r="B35" i="240" s="1"/>
  <c r="R31" i="239"/>
  <c r="Q32" i="239"/>
  <c r="S32" i="239" s="1" a="1"/>
  <c r="S32" i="239" s="1"/>
  <c r="B36" i="240" s="1"/>
  <c r="R32" i="239"/>
  <c r="Q33" i="239"/>
  <c r="R33" i="239"/>
  <c r="Q34" i="239"/>
  <c r="S34" i="239" s="1" a="1"/>
  <c r="S34" i="239" s="1"/>
  <c r="B38" i="240" s="1"/>
  <c r="R34" i="239"/>
  <c r="Q35" i="239"/>
  <c r="S35" i="239" s="1" a="1"/>
  <c r="S35" i="239" s="1"/>
  <c r="R35" i="239"/>
  <c r="Q36" i="239"/>
  <c r="S36" i="239" s="1" a="1"/>
  <c r="S36" i="239" s="1"/>
  <c r="B40" i="240" s="1"/>
  <c r="R36" i="239"/>
  <c r="Q37" i="239"/>
  <c r="S37" i="239" s="1" a="1"/>
  <c r="S37" i="239" s="1"/>
  <c r="R37" i="239"/>
  <c r="Q38" i="239"/>
  <c r="S38" i="239" s="1" a="1"/>
  <c r="S38" i="239" s="1"/>
  <c r="B42" i="240" s="1"/>
  <c r="R38" i="239"/>
  <c r="Q39" i="239"/>
  <c r="S39" i="239" s="1" a="1"/>
  <c r="R39" i="239"/>
  <c r="S39" i="239"/>
  <c r="B43" i="240" s="1"/>
  <c r="Q40" i="239"/>
  <c r="S40" i="239" s="1" a="1"/>
  <c r="S40" i="239" s="1"/>
  <c r="B44" i="240" s="1"/>
  <c r="R40" i="239"/>
  <c r="Q41" i="239"/>
  <c r="S41" i="239" s="1" a="1"/>
  <c r="S41" i="239" s="1"/>
  <c r="B45" i="240" s="1"/>
  <c r="R41" i="239"/>
  <c r="Q42" i="239"/>
  <c r="S42" i="239" s="1" a="1"/>
  <c r="S42" i="239" s="1"/>
  <c r="B46" i="240" s="1"/>
  <c r="R42" i="239"/>
  <c r="Q43" i="239"/>
  <c r="S43" i="239" s="1" a="1"/>
  <c r="S43" i="239" s="1"/>
  <c r="B47" i="240" s="1"/>
  <c r="R43" i="239"/>
  <c r="Q44" i="239"/>
  <c r="S44" i="239" s="1" a="1"/>
  <c r="S44" i="239" s="1"/>
  <c r="B48" i="240"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S55" i="239" s="1"/>
  <c r="R55" i="239"/>
  <c r="Q56" i="239"/>
  <c r="S56" i="239" s="1" a="1"/>
  <c r="S56" i="239" s="1"/>
  <c r="R56" i="239"/>
  <c r="Q57" i="239"/>
  <c r="S57" i="239" s="1" a="1"/>
  <c r="S57" i="239" s="1"/>
  <c r="R57" i="239"/>
  <c r="Q58" i="239"/>
  <c r="S58" i="239" s="1" a="1"/>
  <c r="S58" i="239" s="1"/>
  <c r="R58" i="239"/>
  <c r="Q59" i="239"/>
  <c r="S59" i="239" s="1" a="1"/>
  <c r="S59" i="239" s="1"/>
  <c r="R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S65" i="239" s="1"/>
  <c r="R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S71" i="239" s="1"/>
  <c r="R71" i="239"/>
  <c r="Q72" i="239"/>
  <c r="S72" i="239" s="1" a="1"/>
  <c r="S72" i="239" s="1"/>
  <c r="R72" i="239"/>
  <c r="Q73" i="239"/>
  <c r="S73" i="239" s="1" a="1"/>
  <c r="S73" i="239" s="1"/>
  <c r="R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S87" i="239" s="1"/>
  <c r="R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S95" i="239" s="1"/>
  <c r="R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S111" i="239" s="1"/>
  <c r="R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93" i="243" l="1" a="1"/>
  <c r="S93" i="243" s="1"/>
  <c r="B97" i="244" s="1"/>
  <c r="S99" i="243" a="1"/>
  <c r="S99" i="243" s="1"/>
  <c r="B103" i="244" s="1"/>
  <c r="S45" i="243" a="1"/>
  <c r="S45" i="243" s="1"/>
  <c r="B49" i="244" s="1"/>
  <c r="S75" i="243" a="1"/>
  <c r="S75" i="243" s="1"/>
  <c r="B79" i="244" s="1"/>
  <c r="S63" i="243" a="1"/>
  <c r="S63" i="243" s="1"/>
  <c r="B67" i="244" s="1"/>
  <c r="S153" i="215" a="1"/>
  <c r="S153" i="215" s="1"/>
  <c r="B157" i="216" s="1"/>
  <c r="S33" i="239" a="1"/>
  <c r="S33" i="239" s="1"/>
  <c r="B37" i="240" s="1"/>
  <c r="S21" i="239" a="1"/>
  <c r="S21" i="239" s="1"/>
  <c r="B25" i="240" s="1"/>
  <c r="S293" i="178"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B112" i="244" s="1"/>
  <c r="S105" i="243" a="1"/>
  <c r="S105" i="243" s="1"/>
  <c r="B109" i="244" s="1"/>
  <c r="S92" i="243" a="1"/>
  <c r="S92" i="243" s="1"/>
  <c r="B96" i="244" s="1"/>
  <c r="S89" i="243" a="1"/>
  <c r="S89" i="243" s="1"/>
  <c r="B93" i="244" s="1"/>
  <c r="S76" i="243" a="1"/>
  <c r="S76" i="243" s="1"/>
  <c r="B80" i="244" s="1"/>
  <c r="S73" i="243" a="1"/>
  <c r="S73" i="243" s="1"/>
  <c r="B77" i="244" s="1"/>
  <c r="S57" i="243" a="1"/>
  <c r="S57" i="243" s="1"/>
  <c r="B61" i="244" s="1"/>
  <c r="S41" i="243" a="1"/>
  <c r="S41" i="243" s="1"/>
  <c r="B45" i="244" s="1"/>
  <c r="S25" i="243" a="1"/>
  <c r="S25" i="243" s="1"/>
  <c r="B29" i="244" s="1"/>
  <c r="S104" i="243" a="1"/>
  <c r="S104" i="243" s="1"/>
  <c r="B108" i="244" s="1"/>
  <c r="S101" i="243" a="1"/>
  <c r="S101" i="243" s="1"/>
  <c r="B105" i="244" s="1"/>
  <c r="S88" i="243" a="1"/>
  <c r="S88" i="243" s="1"/>
  <c r="B92" i="244" s="1"/>
  <c r="S85" i="243" a="1"/>
  <c r="S85" i="243" s="1"/>
  <c r="B89" i="244" s="1"/>
  <c r="S72" i="243" a="1"/>
  <c r="S72" i="243" s="1"/>
  <c r="B76" i="244" s="1"/>
  <c r="S69" i="243" a="1"/>
  <c r="S69" i="243" s="1"/>
  <c r="B73" i="244" s="1"/>
  <c r="S53" i="243" a="1"/>
  <c r="S53" i="243" s="1"/>
  <c r="B57" i="244" s="1"/>
  <c r="S37" i="243" a="1"/>
  <c r="S37" i="243" s="1"/>
  <c r="B41" i="244" s="1"/>
  <c r="S21" i="243" a="1"/>
  <c r="S21" i="243" s="1"/>
  <c r="B25" i="244" s="1"/>
  <c r="S59" i="243" a="1"/>
  <c r="S59" i="243" s="1"/>
  <c r="B63" i="244" s="1"/>
  <c r="S43" i="243" a="1"/>
  <c r="S43" i="243" s="1"/>
  <c r="B47" i="244" s="1"/>
  <c r="S27" i="243" a="1"/>
  <c r="S27" i="243" s="1"/>
  <c r="B31" i="244" s="1"/>
  <c r="S100" i="243" a="1"/>
  <c r="S100" i="243" s="1"/>
  <c r="B104" i="244" s="1"/>
  <c r="S97" i="243" a="1"/>
  <c r="S97" i="243" s="1"/>
  <c r="B101" i="244" s="1"/>
  <c r="S84" i="243" a="1"/>
  <c r="S84" i="243" s="1"/>
  <c r="B88" i="244" s="1"/>
  <c r="S81" i="243" a="1"/>
  <c r="S81" i="243" s="1"/>
  <c r="B85" i="244" s="1"/>
  <c r="S68" i="243" a="1"/>
  <c r="S68" i="243" s="1"/>
  <c r="B72" i="244" s="1"/>
  <c r="S65" i="243" a="1"/>
  <c r="S65" i="243" s="1"/>
  <c r="B69" i="244" s="1"/>
  <c r="S49" i="243" a="1"/>
  <c r="S49" i="243" s="1"/>
  <c r="B53" i="244" s="1"/>
  <c r="S33" i="243" a="1"/>
  <c r="S33" i="243" s="1"/>
  <c r="B37" i="244" s="1"/>
  <c r="S17" i="243" a="1"/>
  <c r="S17" i="243" s="1"/>
  <c r="B21" i="244" s="1"/>
  <c r="S112" i="243" a="1"/>
  <c r="S112" i="243" s="1"/>
  <c r="S106" i="243" a="1"/>
  <c r="S106" i="243" s="1"/>
  <c r="B110" i="244" s="1"/>
  <c r="S103" i="243" a="1"/>
  <c r="S103" i="243" s="1"/>
  <c r="B107" i="244" s="1"/>
  <c r="S90" i="243" a="1"/>
  <c r="S90" i="243" s="1"/>
  <c r="B94" i="244" s="1"/>
  <c r="S87" i="243" a="1"/>
  <c r="S87" i="243" s="1"/>
  <c r="B91" i="244" s="1"/>
  <c r="S74" i="243" a="1"/>
  <c r="S74" i="243" s="1"/>
  <c r="B78" i="244" s="1"/>
  <c r="S71" i="243" a="1"/>
  <c r="S71" i="243" s="1"/>
  <c r="B75" i="244" s="1"/>
  <c r="S55" i="243" a="1"/>
  <c r="S55" i="243" s="1"/>
  <c r="B59" i="244" s="1"/>
  <c r="S39" i="243" a="1"/>
  <c r="S39" i="243" s="1"/>
  <c r="B43" i="244" s="1"/>
  <c r="S23" i="243" a="1"/>
  <c r="S23" i="243" s="1"/>
  <c r="B27" i="244"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S154" i="184" s="1" a="1"/>
  <c r="S154" i="184" s="1"/>
  <c r="B240" i="181" s="1"/>
  <c r="B39" i="184"/>
  <c r="C39" i="184"/>
  <c r="S160" i="184" s="1" a="1"/>
  <c r="S160" i="184" s="1"/>
  <c r="B246" i="181" s="1"/>
  <c r="B40" i="184"/>
  <c r="C40" i="184"/>
  <c r="S166" i="184" s="1" a="1"/>
  <c r="S166" i="184" s="1"/>
  <c r="B252" i="181" s="1"/>
  <c r="B41" i="184"/>
  <c r="C41" i="184"/>
  <c r="S172" i="184" s="1" a="1"/>
  <c r="S172" i="184" s="1"/>
  <c r="B258" i="181" s="1"/>
  <c r="B42" i="184"/>
  <c r="C42" i="184"/>
  <c r="S178" i="184" s="1" a="1"/>
  <c r="S178" i="184" s="1"/>
  <c r="B264" i="181" s="1"/>
  <c r="B43" i="184"/>
  <c r="C43" i="184"/>
  <c r="S184" i="184" s="1" a="1"/>
  <c r="S184" i="184" s="1"/>
  <c r="B270" i="181" s="1"/>
  <c r="B44" i="184"/>
  <c r="C44" i="184"/>
  <c r="S190" i="184" s="1" a="1"/>
  <c r="S190" i="184" s="1"/>
  <c r="B276" i="181" s="1"/>
  <c r="B45" i="184"/>
  <c r="C45" i="184"/>
  <c r="S196" i="184" s="1" a="1"/>
  <c r="S196" i="184" s="1"/>
  <c r="B282" i="181" s="1"/>
  <c r="B46" i="184"/>
  <c r="C46" i="184"/>
  <c r="S202" i="184" s="1" a="1"/>
  <c r="S202" i="184" s="1"/>
  <c r="B288" i="181" s="1"/>
  <c r="B47" i="184"/>
  <c r="C47" i="184"/>
  <c r="S208" i="184" s="1" a="1"/>
  <c r="S208" i="184" s="1"/>
  <c r="B294" i="181" s="1"/>
  <c r="B36" i="184"/>
  <c r="C36" i="184"/>
  <c r="S142" i="184" s="1" a="1"/>
  <c r="S142" i="184" s="1"/>
  <c r="B228" i="181" s="1"/>
  <c r="B37" i="184"/>
  <c r="C37" i="184"/>
  <c r="S148" i="184" s="1" a="1"/>
  <c r="S148" i="184" s="1"/>
  <c r="B234"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S22" i="184" s="1" a="1"/>
  <c r="S22" i="184" s="1"/>
  <c r="B108" i="181" s="1"/>
  <c r="B17" i="184"/>
  <c r="C17" i="184"/>
  <c r="S28" i="184" s="1" a="1"/>
  <c r="S28" i="184" s="1"/>
  <c r="B114" i="181" s="1"/>
  <c r="B18" i="184"/>
  <c r="C18" i="184"/>
  <c r="S34" i="184" s="1" a="1"/>
  <c r="S34" i="184" s="1"/>
  <c r="B120" i="181" s="1"/>
  <c r="B19" i="184"/>
  <c r="C19" i="184"/>
  <c r="S40" i="184" s="1" a="1"/>
  <c r="S40" i="184" s="1"/>
  <c r="B126" i="181" s="1"/>
  <c r="B20" i="184"/>
  <c r="C20" i="184"/>
  <c r="S46" i="184" s="1" a="1"/>
  <c r="S46" i="184" s="1"/>
  <c r="B132" i="181" s="1"/>
  <c r="B21" i="184"/>
  <c r="C21" i="184"/>
  <c r="S52" i="184" s="1" a="1"/>
  <c r="S52" i="184" s="1"/>
  <c r="B138" i="181" s="1"/>
  <c r="B22" i="184"/>
  <c r="C22" i="184"/>
  <c r="S58" i="184" s="1" a="1"/>
  <c r="S58" i="184" s="1"/>
  <c r="B144" i="181" s="1"/>
  <c r="B23" i="184"/>
  <c r="C23" i="184"/>
  <c r="S64" i="184" s="1" a="1"/>
  <c r="S64" i="184" s="1"/>
  <c r="B150" i="181" s="1"/>
  <c r="B24" i="184"/>
  <c r="C24" i="184"/>
  <c r="S70" i="184" s="1" a="1"/>
  <c r="S70" i="184" s="1"/>
  <c r="B156" i="181" s="1"/>
  <c r="B25" i="184"/>
  <c r="C25" i="184"/>
  <c r="S76" i="184" s="1" a="1"/>
  <c r="S76" i="184" s="1"/>
  <c r="B162" i="181" s="1"/>
  <c r="B26" i="184"/>
  <c r="C26" i="184"/>
  <c r="S82" i="184" s="1" a="1"/>
  <c r="S82" i="184" s="1"/>
  <c r="B168" i="181" s="1"/>
  <c r="B27" i="184"/>
  <c r="C27" i="184"/>
  <c r="S88" i="184" s="1" a="1"/>
  <c r="S88" i="184" s="1"/>
  <c r="B174" i="181" s="1"/>
  <c r="B28" i="184"/>
  <c r="C28" i="184"/>
  <c r="S94" i="184" s="1" a="1"/>
  <c r="S94" i="184" s="1"/>
  <c r="B180" i="181" s="1"/>
  <c r="B29" i="184"/>
  <c r="C29" i="184"/>
  <c r="S100" i="184" s="1" a="1"/>
  <c r="S100" i="184" s="1"/>
  <c r="B186" i="181" s="1"/>
  <c r="B30" i="184"/>
  <c r="C30" i="184"/>
  <c r="S106" i="184" s="1" a="1"/>
  <c r="S106" i="184" s="1"/>
  <c r="B192" i="181" s="1"/>
  <c r="B31" i="184"/>
  <c r="C31" i="184"/>
  <c r="S112" i="184" s="1" a="1"/>
  <c r="S112" i="184" s="1"/>
  <c r="B198" i="181" s="1"/>
  <c r="B32" i="184"/>
  <c r="C32" i="184"/>
  <c r="S118" i="184" s="1" a="1"/>
  <c r="S118" i="184" s="1"/>
  <c r="B204" i="181" s="1"/>
  <c r="B33" i="184"/>
  <c r="C33" i="184"/>
  <c r="S124" i="184" s="1" a="1"/>
  <c r="S124" i="184" s="1"/>
  <c r="B210" i="181" s="1"/>
  <c r="B34" i="184"/>
  <c r="C34" i="184"/>
  <c r="S130" i="184" s="1" a="1"/>
  <c r="S130" i="184" s="1"/>
  <c r="B216" i="181" s="1"/>
  <c r="B35" i="184"/>
  <c r="C35" i="184"/>
  <c r="S136" i="184" s="1" a="1"/>
  <c r="S136" i="184" s="1"/>
  <c r="B222" i="181"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8" i="186" l="1"/>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S147" i="184" a="1"/>
  <c r="S147" i="184" s="1"/>
  <c r="B233" i="181" s="1"/>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S129" i="184" a="1"/>
  <c r="S129" i="184" s="1"/>
  <c r="B215"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B14" i="240"/>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51" i="184" a="1"/>
  <c r="S51" i="184" s="1"/>
  <c r="B137"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B161" i="181" s="1"/>
  <c r="S39" i="184" a="1"/>
  <c r="S39" i="184" s="1"/>
  <c r="B125" i="181" s="1"/>
  <c r="S27" i="184" a="1"/>
  <c r="S27" i="184" s="1"/>
  <c r="B113" i="181" s="1"/>
  <c r="I15" i="184"/>
  <c r="S15" i="184" s="1" a="1"/>
  <c r="S15" i="184" s="1"/>
  <c r="B101" i="181" s="1"/>
  <c r="S93" i="184" a="1"/>
  <c r="S93" i="184" s="1"/>
  <c r="B179" i="181" s="1"/>
  <c r="S69" i="184" a="1"/>
  <c r="S69" i="184" s="1"/>
  <c r="B155" i="181" s="1"/>
  <c r="S45" i="184" a="1"/>
  <c r="S45" i="184" s="1"/>
  <c r="B131" i="181" s="1"/>
  <c r="S21" i="184" a="1"/>
  <c r="S21" i="184" s="1"/>
  <c r="B107" i="181" s="1"/>
  <c r="S16" i="183" a="1"/>
  <c r="S16" i="183" s="1"/>
  <c r="S81" i="184" a="1"/>
  <c r="S81" i="184" s="1"/>
  <c r="B167" i="181" s="1"/>
  <c r="S57" i="184" a="1"/>
  <c r="S57" i="184" s="1"/>
  <c r="B143" i="181" s="1"/>
  <c r="S33" i="184" a="1"/>
  <c r="S33" i="184" s="1"/>
  <c r="B119" i="181" s="1"/>
  <c r="S87" i="184" a="1"/>
  <c r="S87" i="184" s="1"/>
  <c r="B173" i="181" s="1"/>
  <c r="S63" i="184" a="1"/>
  <c r="S63" i="184" s="1"/>
  <c r="B149"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2" i="171" s="1"/>
  <c r="P8" i="169"/>
  <c r="C123" i="171" s="1"/>
  <c r="C8" i="171"/>
  <c r="B330" i="181"/>
  <c r="C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<sst xmlns="http://schemas.openxmlformats.org/spreadsheetml/2006/main" count="7875" uniqueCount="2542">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</sst>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1.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4.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1.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4.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1.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4.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zoomScale="55" zoomScaleNormal="55" workbookViewId="0">
      <selection activeCell="L11" sqref="L11:R60"/>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29.5" x14ac:dyDescent="0.75">
      <c r="A10" s="152">
        <v>2</v>
      </c>
      <c r="B10" s="11" t="s">
        <v>2407</v>
      </c>
      <c r="C10" s="12" t="s">
        <v>2405</v>
      </c>
      <c r="D10" s="12" t="s">
        <v>2406</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59"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29.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29.5" x14ac:dyDescent="0.7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59"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59" x14ac:dyDescent="0.7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29.5" x14ac:dyDescent="0.7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29.5" x14ac:dyDescent="0.7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29.5" x14ac:dyDescent="0.7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29.5" x14ac:dyDescent="0.7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29.5" x14ac:dyDescent="0.7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29.5" x14ac:dyDescent="0.7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29.5" x14ac:dyDescent="0.7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29.5" x14ac:dyDescent="0.7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2413</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2414</v>
      </c>
      <c r="C40" s="12" t="s">
        <v>2411</v>
      </c>
      <c r="D40" s="12" t="s">
        <v>2412</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5" x14ac:dyDescent="0.75">
      <c r="A41" s="11">
        <v>33</v>
      </c>
      <c r="B41" s="66" t="s">
        <v>1524</v>
      </c>
      <c r="C41" s="12" t="s">
        <v>38</v>
      </c>
      <c r="D41" s="12" t="s">
        <v>38</v>
      </c>
      <c r="E41" s="11">
        <v>0</v>
      </c>
      <c r="F41" s="11">
        <v>1</v>
      </c>
      <c r="G41" s="67" t="s">
        <v>1382</v>
      </c>
      <c r="H41" s="119" t="s">
        <v>2410</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2408</v>
      </c>
      <c r="C42" s="12" t="s">
        <v>2409</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1949</v>
      </c>
      <c r="C43" s="11" t="s">
        <v>2443</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2074</v>
      </c>
      <c r="C54" s="11" t="s">
        <v>2444</v>
      </c>
      <c r="D54" s="11" t="s">
        <v>2444</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1960</v>
      </c>
      <c r="C55" s="11" t="s">
        <v>1961</v>
      </c>
      <c r="D55" s="11" t="s">
        <v>1961</v>
      </c>
      <c r="E55" s="11">
        <v>1</v>
      </c>
      <c r="F55" s="11">
        <v>1</v>
      </c>
      <c r="G55" s="11" t="s">
        <v>1465</v>
      </c>
      <c r="H55" s="119" t="s">
        <v>2522</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1962</v>
      </c>
      <c r="C56" s="11" t="s">
        <v>1963</v>
      </c>
      <c r="D56" s="11" t="s">
        <v>1963</v>
      </c>
      <c r="E56" s="11">
        <v>1</v>
      </c>
      <c r="F56" s="11">
        <v>1</v>
      </c>
      <c r="G56" s="11" t="s">
        <v>1465</v>
      </c>
      <c r="H56" s="119" t="s">
        <v>2521</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B1" zoomScale="85" zoomScaleNormal="85" workbookViewId="0">
      <selection activeCell="P15" sqref="P15:T46"/>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2523</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2415</v>
      </c>
      <c r="E17" s="11"/>
      <c r="F17" s="49" t="s">
        <v>1315</v>
      </c>
      <c r="G17" s="49" t="s">
        <v>2416</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D1" workbookViewId="0">
      <selection activeCell="P15" sqref="P15:S16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5"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zoomScale="55" zoomScaleNormal="55" workbookViewId="0">
      <selection activeCell="D37" sqref="D3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Subject!B23</f>
        <v>comorbidity.dementia</v>
      </c>
      <c r="C20" s="11" t="str">
        <f>Subject!C23</f>
        <v>Dementia</v>
      </c>
      <c r="D20" s="12" t="s">
        <v>1540</v>
      </c>
      <c r="E20" s="11"/>
      <c r="F20" s="49" t="s">
        <v>1315</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c r="E36" s="12"/>
      <c r="F36" s="49" t="s">
        <v>1315</v>
      </c>
      <c r="G36" s="77" t="s">
        <v>1972</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#Subject.comorbidity.diabetesWithoutComplications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#Subject.comorbidity.solidTumorNonMetastatic</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27" zoomScale="85" zoomScaleNormal="85" workbookViewId="0">
      <selection activeCell="E92" sqref="E92"/>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2417</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2254</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2417</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2253</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2524</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2525</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2252</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2251</v>
      </c>
      <c r="E106" s="12"/>
      <c r="F106" s="49" t="s">
        <v>1316</v>
      </c>
      <c r="G106" s="134" t="s">
        <v>2250</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87" sqref="B387:B394"/>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ht="29.5" x14ac:dyDescent="0.75">
      <c r="B364" s="12" t="str">
        <f>IF('Subject-ConceptMap-5-x'!S70=0,"//---END",'Subject-ConceptMap-5-x'!S70)</f>
        <v>* group[=].element[=].display = ##34#Height/weight (BMI)
##34#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7"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1828</v>
      </c>
      <c r="C9" s="11" t="s">
        <v>1829</v>
      </c>
      <c r="D9" s="11" t="s">
        <v>1830</v>
      </c>
      <c r="E9" s="11">
        <v>1</v>
      </c>
      <c r="F9" s="11">
        <v>1</v>
      </c>
      <c r="G9" s="73" t="s">
        <v>1465</v>
      </c>
      <c r="H9" s="149" t="s">
        <v>2386</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1834</v>
      </c>
      <c r="C11" s="11" t="s">
        <v>1835</v>
      </c>
      <c r="D11" s="11" t="s">
        <v>1836</v>
      </c>
      <c r="E11" s="11">
        <v>1</v>
      </c>
      <c r="F11" s="11">
        <v>1</v>
      </c>
      <c r="G11" s="11" t="s">
        <v>1465</v>
      </c>
      <c r="H11" s="11" t="s">
        <v>2387</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1840</v>
      </c>
      <c r="C13" s="11" t="s">
        <v>1841</v>
      </c>
      <c r="D13" s="11" t="s">
        <v>1842</v>
      </c>
      <c r="E13" s="11">
        <v>1</v>
      </c>
      <c r="F13" s="11">
        <v>1</v>
      </c>
      <c r="G13" s="11" t="s">
        <v>1465</v>
      </c>
      <c r="H13" s="12" t="s">
        <v>2274</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1964</v>
      </c>
      <c r="C14" s="6" t="s">
        <v>1965</v>
      </c>
      <c r="D14" s="6" t="s">
        <v>1966</v>
      </c>
      <c r="E14" s="11">
        <v>1</v>
      </c>
      <c r="F14" s="11">
        <v>1</v>
      </c>
      <c r="G14" s="11" t="s">
        <v>1974</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topLeftCell="A12" zoomScale="85" zoomScaleNormal="85" workbookViewId="0">
      <selection activeCell="G19" sqref="G19"/>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2390</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2255</v>
      </c>
      <c r="E16" s="12"/>
      <c r="F16" s="49" t="s">
        <v>1293</v>
      </c>
      <c r="G16" s="77" t="s">
        <v>2389</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2255</v>
      </c>
      <c r="E18" s="12"/>
      <c r="F18" s="49" t="s">
        <v>1293</v>
      </c>
      <c r="G18" s="77" t="s">
        <v>2257</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2255</v>
      </c>
      <c r="E19" s="12"/>
      <c r="F19" s="49" t="s">
        <v>1293</v>
      </c>
      <c r="G19" s="77" t="s">
        <v>2257</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2255</v>
      </c>
      <c r="E20" s="12"/>
      <c r="F20" s="49" t="s">
        <v>1293</v>
      </c>
      <c r="G20" s="77" t="s">
        <v>2257</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2389</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1328</v>
      </c>
      <c r="E18" s="12"/>
      <c r="F18" s="49" t="s">
        <v>1315</v>
      </c>
      <c r="G18" s="77" t="s">
        <v>2256</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2263</v>
      </c>
      <c r="E19" s="12"/>
      <c r="F19" s="49" t="s">
        <v>1315</v>
      </c>
      <c r="G19" s="77" t="s">
        <v>2264</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2256</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
        <v>2252</v>
      </c>
      <c r="F7" s="157"/>
      <c r="G7" s="157"/>
    </row>
    <row r="8" spans="1:19" ht="45" thickBot="1" x14ac:dyDescent="0.9">
      <c r="B8" s="47" t="s">
        <v>1474</v>
      </c>
      <c r="C8" s="7" t="s">
        <v>1917</v>
      </c>
      <c r="D8" s="47"/>
      <c r="E8"/>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2251</v>
      </c>
      <c r="E16" s="12"/>
      <c r="F16" s="49" t="s">
        <v>1315</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1977</v>
      </c>
      <c r="C10" t="s">
        <v>1978</v>
      </c>
      <c r="D10" s="2" t="s">
        <v>1979</v>
      </c>
      <c r="E10" s="11">
        <v>1</v>
      </c>
      <c r="F10" s="11">
        <v>1</v>
      </c>
      <c r="G10" s="12" t="s">
        <v>1465</v>
      </c>
      <c r="H10" s="2" t="s">
        <v>2051</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1486</v>
      </c>
      <c r="C11" s="12" t="s">
        <v>1350</v>
      </c>
      <c r="D11" s="12" t="s">
        <v>1461</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1980</v>
      </c>
      <c r="C13" t="s">
        <v>1981</v>
      </c>
      <c r="D13" s="2" t="s">
        <v>1982</v>
      </c>
      <c r="E13" s="11">
        <v>1</v>
      </c>
      <c r="F13" s="11">
        <v>1</v>
      </c>
      <c r="G13" s="12" t="s">
        <v>43</v>
      </c>
      <c r="H13" s="2" t="s">
        <v>2052</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2053</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2076</v>
      </c>
      <c r="C15" s="4" t="s">
        <v>2077</v>
      </c>
      <c r="D15" s="4" t="s">
        <v>2077</v>
      </c>
      <c r="E15" s="6">
        <v>1</v>
      </c>
      <c r="F15" s="6">
        <v>1</v>
      </c>
      <c r="G15" s="4" t="s">
        <v>1</v>
      </c>
      <c r="H15" s="4" t="s">
        <v>2054</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2078</v>
      </c>
      <c r="C16" s="12" t="s">
        <v>1353</v>
      </c>
      <c r="D16" s="12" t="s">
        <v>1354</v>
      </c>
      <c r="E16" s="11">
        <v>1</v>
      </c>
      <c r="F16" s="11">
        <v>1</v>
      </c>
      <c r="G16" s="12" t="s">
        <v>1465</v>
      </c>
      <c r="H16" s="2" t="s">
        <v>2032</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2079</v>
      </c>
      <c r="C17" s="12" t="s">
        <v>1355</v>
      </c>
      <c r="D17" s="12" t="s">
        <v>1356</v>
      </c>
      <c r="E17" s="11">
        <v>1</v>
      </c>
      <c r="F17" s="11">
        <v>1</v>
      </c>
      <c r="G17" s="12" t="s">
        <v>1465</v>
      </c>
      <c r="H17" s="2" t="s">
        <v>2033</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2080</v>
      </c>
      <c r="C18" s="12" t="s">
        <v>1357</v>
      </c>
      <c r="D18" s="12" t="s">
        <v>1358</v>
      </c>
      <c r="E18" s="11">
        <v>1</v>
      </c>
      <c r="F18" s="11">
        <v>1</v>
      </c>
      <c r="G18" s="12" t="s">
        <v>1465</v>
      </c>
      <c r="H18" s="2" t="s">
        <v>2034</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2081</v>
      </c>
      <c r="C19" s="12" t="s">
        <v>1359</v>
      </c>
      <c r="D19" s="12" t="s">
        <v>1360</v>
      </c>
      <c r="E19" s="11">
        <v>1</v>
      </c>
      <c r="F19" s="11">
        <v>1</v>
      </c>
      <c r="G19" s="12" t="s">
        <v>1465</v>
      </c>
      <c r="H19" s="2" t="s">
        <v>2035</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2082</v>
      </c>
      <c r="C20" s="116" t="s">
        <v>1361</v>
      </c>
      <c r="D20" s="116" t="s">
        <v>1362</v>
      </c>
      <c r="E20" s="3">
        <v>1</v>
      </c>
      <c r="F20" s="3">
        <v>1</v>
      </c>
      <c r="G20" s="116" t="s">
        <v>1465</v>
      </c>
      <c r="H20" s="2" t="s">
        <v>2036</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2258</v>
      </c>
      <c r="B21" s="6" t="s">
        <v>2075</v>
      </c>
      <c r="C21" s="6" t="s">
        <v>2083</v>
      </c>
      <c r="D21" s="6" t="s">
        <v>2083</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2530</v>
      </c>
      <c r="C22" s="11" t="s">
        <v>1983</v>
      </c>
      <c r="D22" s="12" t="s">
        <v>1984</v>
      </c>
      <c r="E22" s="11">
        <v>1</v>
      </c>
      <c r="F22" s="11">
        <v>1</v>
      </c>
      <c r="G22" s="12" t="s">
        <v>1465</v>
      </c>
      <c r="H22" s="12" t="s">
        <v>2037</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2531</v>
      </c>
      <c r="C23" s="11" t="s">
        <v>1985</v>
      </c>
      <c r="D23" s="73" t="s">
        <v>1985</v>
      </c>
      <c r="E23" s="11">
        <v>1</v>
      </c>
      <c r="F23" s="11">
        <v>1</v>
      </c>
      <c r="G23" s="12" t="s">
        <v>1465</v>
      </c>
      <c r="H23" s="12" t="s">
        <v>2038</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2532</v>
      </c>
      <c r="C24" s="11" t="s">
        <v>2433</v>
      </c>
      <c r="D24" s="11" t="s">
        <v>2433</v>
      </c>
      <c r="E24" s="11">
        <v>1</v>
      </c>
      <c r="F24" s="11">
        <v>1</v>
      </c>
      <c r="G24" s="12" t="s">
        <v>1465</v>
      </c>
      <c r="H24" s="12" t="s">
        <v>2039</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2084</v>
      </c>
      <c r="C25" s="11" t="s">
        <v>2434</v>
      </c>
      <c r="D25" s="11" t="s">
        <v>2434</v>
      </c>
      <c r="E25" s="11">
        <v>1</v>
      </c>
      <c r="F25" s="11">
        <v>1</v>
      </c>
      <c r="G25" s="12" t="s">
        <v>1465</v>
      </c>
      <c r="H25" s="2" t="s">
        <v>2040</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2085</v>
      </c>
      <c r="C26" s="11" t="s">
        <v>2436</v>
      </c>
      <c r="D26" s="11" t="s">
        <v>2436</v>
      </c>
      <c r="E26" s="11">
        <v>1</v>
      </c>
      <c r="F26" s="11">
        <v>1</v>
      </c>
      <c r="G26" s="12" t="s">
        <v>1465</v>
      </c>
      <c r="H26" s="2" t="s">
        <v>2041</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2086</v>
      </c>
      <c r="C27" s="11" t="s">
        <v>1986</v>
      </c>
      <c r="D27" s="11" t="s">
        <v>1986</v>
      </c>
      <c r="E27" s="11">
        <v>1</v>
      </c>
      <c r="F27" s="11">
        <v>1</v>
      </c>
      <c r="G27" s="12" t="s">
        <v>1465</v>
      </c>
      <c r="H27" s="2" t="s">
        <v>2042</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2087</v>
      </c>
      <c r="C28" s="11" t="s">
        <v>1987</v>
      </c>
      <c r="D28" s="11" t="s">
        <v>1987</v>
      </c>
      <c r="E28" s="11">
        <v>1</v>
      </c>
      <c r="F28" s="11">
        <v>1</v>
      </c>
      <c r="G28" s="12" t="s">
        <v>1465</v>
      </c>
      <c r="H28" s="12" t="s">
        <v>2043</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2088</v>
      </c>
      <c r="C29" s="11" t="s">
        <v>2437</v>
      </c>
      <c r="D29" s="11" t="s">
        <v>2437</v>
      </c>
      <c r="E29" s="11">
        <v>1</v>
      </c>
      <c r="F29" s="11">
        <v>1</v>
      </c>
      <c r="G29" s="12" t="s">
        <v>1465</v>
      </c>
      <c r="H29" s="12" t="s">
        <v>2044</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2089</v>
      </c>
      <c r="C30" s="11" t="s">
        <v>1988</v>
      </c>
      <c r="D30" s="11" t="s">
        <v>1988</v>
      </c>
      <c r="E30" s="11">
        <v>1</v>
      </c>
      <c r="F30" s="11">
        <v>1</v>
      </c>
      <c r="G30" s="12" t="s">
        <v>1465</v>
      </c>
      <c r="H30" s="12" t="s">
        <v>2045</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2090</v>
      </c>
      <c r="C31" s="11" t="s">
        <v>1989</v>
      </c>
      <c r="D31" s="11" t="s">
        <v>1989</v>
      </c>
      <c r="E31" s="11">
        <v>1</v>
      </c>
      <c r="F31" s="11">
        <v>1</v>
      </c>
      <c r="G31" s="12" t="s">
        <v>1465</v>
      </c>
      <c r="H31" s="12" t="s">
        <v>2046</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2091</v>
      </c>
      <c r="C32" s="11" t="s">
        <v>1990</v>
      </c>
      <c r="D32" s="11" t="s">
        <v>1990</v>
      </c>
      <c r="E32" s="11">
        <v>1</v>
      </c>
      <c r="F32" s="11">
        <v>1</v>
      </c>
      <c r="G32" s="12" t="s">
        <v>1465</v>
      </c>
      <c r="H32" s="12" t="s">
        <v>2047</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2533</v>
      </c>
      <c r="C33" s="11" t="s">
        <v>1991</v>
      </c>
      <c r="D33" s="11" t="s">
        <v>1991</v>
      </c>
      <c r="E33" s="11">
        <v>1</v>
      </c>
      <c r="F33" s="11">
        <v>1</v>
      </c>
      <c r="G33" s="12" t="s">
        <v>1465</v>
      </c>
      <c r="H33" s="12" t="s">
        <v>2048</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2092</v>
      </c>
      <c r="C34" s="11" t="s">
        <v>1992</v>
      </c>
      <c r="D34" s="11" t="s">
        <v>1992</v>
      </c>
      <c r="E34" s="11">
        <v>1</v>
      </c>
      <c r="F34" s="11">
        <v>1</v>
      </c>
      <c r="G34" s="12" t="s">
        <v>1465</v>
      </c>
      <c r="H34" s="12" t="s">
        <v>2049</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2093</v>
      </c>
      <c r="C35" s="11" t="s">
        <v>1993</v>
      </c>
      <c r="D35" s="11" t="s">
        <v>1993</v>
      </c>
      <c r="E35" s="11">
        <v>1</v>
      </c>
      <c r="F35" s="11">
        <v>1</v>
      </c>
      <c r="G35" s="12" t="s">
        <v>1465</v>
      </c>
      <c r="H35" s="12" t="s">
        <v>2050</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2010</v>
      </c>
      <c r="C36" s="11" t="s">
        <v>2010</v>
      </c>
      <c r="D36" s="11" t="s">
        <v>2010</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2095</v>
      </c>
      <c r="C37" s="12" t="s">
        <v>1363</v>
      </c>
      <c r="D37" s="12" t="s">
        <v>1364</v>
      </c>
      <c r="E37" s="11">
        <v>1</v>
      </c>
      <c r="F37" s="11">
        <v>1</v>
      </c>
      <c r="G37" s="12" t="s">
        <v>1465</v>
      </c>
      <c r="H37" s="12" t="s">
        <v>2016</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2096</v>
      </c>
      <c r="C38" s="12" t="s">
        <v>1365</v>
      </c>
      <c r="D38" s="12" t="s">
        <v>1366</v>
      </c>
      <c r="E38" s="11">
        <v>1</v>
      </c>
      <c r="F38" s="11">
        <v>1</v>
      </c>
      <c r="G38" s="12" t="s">
        <v>1465</v>
      </c>
      <c r="H38" s="12" t="s">
        <v>2017</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2097</v>
      </c>
      <c r="C39" s="115" t="s">
        <v>1367</v>
      </c>
      <c r="D39" s="115" t="s">
        <v>1368</v>
      </c>
      <c r="E39" s="46">
        <v>1</v>
      </c>
      <c r="F39" s="46">
        <v>1</v>
      </c>
      <c r="G39" s="115" t="s">
        <v>1465</v>
      </c>
      <c r="H39" s="115" t="s">
        <v>2018</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2098</v>
      </c>
      <c r="C40" s="12" t="s">
        <v>1369</v>
      </c>
      <c r="D40" s="12" t="s">
        <v>1370</v>
      </c>
      <c r="E40" s="11">
        <v>1</v>
      </c>
      <c r="F40" s="11">
        <v>1</v>
      </c>
      <c r="G40" s="12" t="s">
        <v>1465</v>
      </c>
      <c r="H40" s="12" t="s">
        <v>2019</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2099</v>
      </c>
      <c r="C41" s="12" t="s">
        <v>1371</v>
      </c>
      <c r="D41" s="12" t="s">
        <v>1372</v>
      </c>
      <c r="E41" s="11">
        <v>1</v>
      </c>
      <c r="F41" s="11">
        <v>1</v>
      </c>
      <c r="G41" s="12" t="s">
        <v>1465</v>
      </c>
      <c r="H41" s="12" t="s">
        <v>2020</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2100</v>
      </c>
      <c r="C42" s="12" t="s">
        <v>1373</v>
      </c>
      <c r="D42" s="12" t="s">
        <v>1374</v>
      </c>
      <c r="E42" s="11">
        <v>1</v>
      </c>
      <c r="F42" s="11">
        <v>1</v>
      </c>
      <c r="G42" s="12" t="s">
        <v>1465</v>
      </c>
      <c r="H42" s="12" t="s">
        <v>2021</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2101</v>
      </c>
      <c r="C43" s="12" t="s">
        <v>1375</v>
      </c>
      <c r="D43" s="12" t="s">
        <v>1376</v>
      </c>
      <c r="E43" s="11">
        <v>1</v>
      </c>
      <c r="F43" s="11">
        <v>1</v>
      </c>
      <c r="G43" s="12" t="s">
        <v>1465</v>
      </c>
      <c r="H43" s="12" t="s">
        <v>2022</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2102</v>
      </c>
      <c r="C44" s="11" t="s">
        <v>1994</v>
      </c>
      <c r="D44" s="12" t="s">
        <v>1995</v>
      </c>
      <c r="E44" s="11">
        <v>1</v>
      </c>
      <c r="F44" s="11">
        <v>1</v>
      </c>
      <c r="G44" s="12" t="s">
        <v>1465</v>
      </c>
      <c r="H44" s="12" t="s">
        <v>2023</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2011</v>
      </c>
      <c r="C45" s="11" t="s">
        <v>1996</v>
      </c>
      <c r="D45" s="12" t="s">
        <v>1995</v>
      </c>
      <c r="E45" s="11">
        <v>1</v>
      </c>
      <c r="F45" s="11">
        <v>1</v>
      </c>
      <c r="G45" s="12" t="s">
        <v>1465</v>
      </c>
      <c r="H45" s="12" t="s">
        <v>2024</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2012</v>
      </c>
      <c r="C46" s="11" t="s">
        <v>1997</v>
      </c>
      <c r="D46" s="12" t="s">
        <v>1995</v>
      </c>
      <c r="E46" s="11">
        <v>1</v>
      </c>
      <c r="F46" s="11">
        <v>1</v>
      </c>
      <c r="G46" s="12" t="s">
        <v>1465</v>
      </c>
      <c r="H46" s="12" t="s">
        <v>2025</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2013</v>
      </c>
      <c r="C47" s="11" t="s">
        <v>1998</v>
      </c>
      <c r="D47" s="12" t="s">
        <v>1995</v>
      </c>
      <c r="E47" s="11">
        <v>1</v>
      </c>
      <c r="F47" s="11">
        <v>1</v>
      </c>
      <c r="G47" s="12" t="s">
        <v>1465</v>
      </c>
      <c r="H47" s="12" t="s">
        <v>2026</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2014</v>
      </c>
      <c r="C48" s="11" t="s">
        <v>1999</v>
      </c>
      <c r="D48" s="12" t="s">
        <v>1995</v>
      </c>
      <c r="E48" s="11">
        <v>1</v>
      </c>
      <c r="F48" s="11">
        <v>1</v>
      </c>
      <c r="G48" s="12" t="s">
        <v>1465</v>
      </c>
      <c r="H48" s="12" t="s">
        <v>2384</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2015</v>
      </c>
      <c r="C49" s="11" t="s">
        <v>2000</v>
      </c>
      <c r="D49" s="12" t="s">
        <v>1995</v>
      </c>
      <c r="E49" s="11">
        <v>1</v>
      </c>
      <c r="F49" s="11">
        <v>1</v>
      </c>
      <c r="G49" s="12" t="s">
        <v>1465</v>
      </c>
      <c r="H49" s="12" t="s">
        <v>2027</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2259</v>
      </c>
      <c r="C50" s="11" t="s">
        <v>2001</v>
      </c>
      <c r="D50" s="12" t="s">
        <v>1995</v>
      </c>
      <c r="E50" s="11">
        <v>1</v>
      </c>
      <c r="F50" s="11">
        <v>1</v>
      </c>
      <c r="G50" s="12" t="s">
        <v>1465</v>
      </c>
      <c r="H50" s="12" t="s">
        <v>2028</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2094</v>
      </c>
      <c r="C51" s="11" t="s">
        <v>2002</v>
      </c>
      <c r="D51" s="12" t="s">
        <v>1995</v>
      </c>
      <c r="E51" s="11">
        <v>1</v>
      </c>
      <c r="F51" s="11">
        <v>1</v>
      </c>
      <c r="G51" s="12" t="s">
        <v>1465</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2003</v>
      </c>
      <c r="C52" s="11" t="s">
        <v>2004</v>
      </c>
      <c r="D52" s="12" t="s">
        <v>2005</v>
      </c>
      <c r="E52" s="11">
        <v>1</v>
      </c>
      <c r="F52" s="11">
        <v>1</v>
      </c>
      <c r="G52" s="12" t="s">
        <v>1973</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2006</v>
      </c>
      <c r="C53" s="11" t="s">
        <v>2435</v>
      </c>
      <c r="D53" s="12" t="s">
        <v>2007</v>
      </c>
      <c r="E53" s="11">
        <v>1</v>
      </c>
      <c r="F53" s="11">
        <v>1</v>
      </c>
      <c r="G53" s="12" t="s">
        <v>1465</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2008</v>
      </c>
      <c r="C54" s="11" t="s">
        <v>2438</v>
      </c>
      <c r="D54" s="12" t="s">
        <v>2009</v>
      </c>
      <c r="E54" s="11">
        <v>1</v>
      </c>
      <c r="F54" s="11">
        <v>1</v>
      </c>
      <c r="G54" s="12" t="s">
        <v>1973</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2029</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1490</v>
      </c>
      <c r="C56" s="12" t="s">
        <v>1379</v>
      </c>
      <c r="D56" s="12" t="s">
        <v>1380</v>
      </c>
      <c r="E56" s="11">
        <v>0</v>
      </c>
      <c r="F56" s="11">
        <v>1</v>
      </c>
      <c r="G56" s="12" t="s">
        <v>1465</v>
      </c>
      <c r="H56" s="12" t="s">
        <v>2030</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1491</v>
      </c>
      <c r="C57" s="12" t="s">
        <v>1792</v>
      </c>
      <c r="D57" s="12" t="s">
        <v>1381</v>
      </c>
      <c r="E57" s="11">
        <v>0</v>
      </c>
      <c r="F57" s="11">
        <v>1</v>
      </c>
      <c r="G57" s="12" t="s">
        <v>1465</v>
      </c>
      <c r="H57" s="12" t="s">
        <v>2031</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2262</v>
      </c>
      <c r="E16" s="11"/>
      <c r="F16" s="49" t="s">
        <v>1293</v>
      </c>
      <c r="G16" s="74" t="s">
        <v>2357</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2353</v>
      </c>
      <c r="E17" s="11"/>
      <c r="F17" s="49" t="s">
        <v>1293</v>
      </c>
      <c r="G17" s="74" t="s">
        <v>2261</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2353</v>
      </c>
      <c r="E18" s="11"/>
      <c r="F18" s="49" t="s">
        <v>1293</v>
      </c>
      <c r="G18" s="74" t="s">
        <v>2261</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2353</v>
      </c>
      <c r="E19" s="11"/>
      <c r="F19" s="49" t="s">
        <v>1293</v>
      </c>
      <c r="G19" s="74" t="s">
        <v>2261</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2354</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2260</v>
      </c>
      <c r="E21" s="11"/>
      <c r="F21" s="49" t="s">
        <v>1315</v>
      </c>
      <c r="G21" s="143" t="s">
        <v>2355</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2356</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1328</v>
      </c>
      <c r="E29" s="12"/>
      <c r="F29" s="49" t="s">
        <v>1293</v>
      </c>
      <c r="G29" s="76" t="s">
        <v>2356</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1328</v>
      </c>
      <c r="E30" s="12"/>
      <c r="F30" s="49" t="s">
        <v>1293</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1328</v>
      </c>
      <c r="E31" s="12"/>
      <c r="F31" s="49" t="s">
        <v>1293</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1328</v>
      </c>
      <c r="E32" s="12"/>
      <c r="F32" s="49" t="s">
        <v>1293</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1328</v>
      </c>
      <c r="E41" s="12"/>
      <c r="F41" s="49" t="s">
        <v>1293</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2534</v>
      </c>
      <c r="E60" s="12"/>
      <c r="F60" s="49" t="s">
        <v>1315</v>
      </c>
      <c r="G60" s="144" t="s">
        <v>2536</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2541</v>
      </c>
      <c r="E61" s="12"/>
      <c r="F61" s="49" t="s">
        <v>1315</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2535</v>
      </c>
      <c r="E62" s="12"/>
      <c r="F62" s="49" t="s">
        <v>1293</v>
      </c>
      <c r="G62" s="77" t="s">
        <v>2537</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2535</v>
      </c>
      <c r="E63" s="12"/>
      <c r="F63" s="49" t="s">
        <v>1293</v>
      </c>
      <c r="G63" s="77" t="s">
        <v>2538</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2535</v>
      </c>
      <c r="E64" s="12"/>
      <c r="F64" s="49" t="s">
        <v>1293</v>
      </c>
      <c r="G64" s="77" t="s">
        <v>2539</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2535</v>
      </c>
      <c r="E65" s="12"/>
      <c r="F65" s="49" t="s">
        <v>1293</v>
      </c>
      <c r="G65" s="77" t="s">
        <v>2540</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2265</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2362</v>
      </c>
      <c r="D19" s="148" t="s">
        <v>2379</v>
      </c>
      <c r="I19" s="12"/>
      <c r="J19" s="12"/>
      <c r="P19" s="12"/>
      <c r="R19" s="12"/>
    </row>
    <row r="20" spans="2:18" x14ac:dyDescent="0.75">
      <c r="B20" s="146" t="s">
        <v>2358</v>
      </c>
      <c r="C20" s="147" t="s">
        <v>2363</v>
      </c>
      <c r="D20" s="147" t="s">
        <v>2385</v>
      </c>
      <c r="I20" s="12"/>
      <c r="J20" s="12"/>
      <c r="P20" s="12"/>
      <c r="R20" s="12"/>
    </row>
    <row r="21" spans="2:18" x14ac:dyDescent="0.75">
      <c r="B21" s="146" t="s">
        <v>2359</v>
      </c>
      <c r="C21" s="147" t="s">
        <v>2383</v>
      </c>
      <c r="D21" s="147" t="s">
        <v>2382</v>
      </c>
      <c r="I21" s="12"/>
      <c r="J21" s="12"/>
      <c r="P21" s="12"/>
      <c r="R21" s="12"/>
    </row>
    <row r="22" spans="2:18" x14ac:dyDescent="0.75">
      <c r="B22" s="146" t="s">
        <v>2360</v>
      </c>
      <c r="C22" s="147" t="s">
        <v>2383</v>
      </c>
      <c r="D22" s="147" t="s">
        <v>2381</v>
      </c>
      <c r="I22" s="12"/>
      <c r="J22" s="12"/>
      <c r="P22" s="12"/>
      <c r="R22" s="12"/>
    </row>
    <row r="23" spans="2:18" x14ac:dyDescent="0.75">
      <c r="B23" s="146" t="s">
        <v>2361</v>
      </c>
      <c r="C23" s="147" t="s">
        <v>2380</v>
      </c>
      <c r="D23" s="147" t="s">
        <v>2372</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2364</v>
      </c>
      <c r="C28" s="2" t="s">
        <v>2365</v>
      </c>
      <c r="F28" s="2"/>
      <c r="G28" s="12"/>
      <c r="H28" s="12"/>
      <c r="I28"/>
      <c r="L28"/>
      <c r="M28" s="2"/>
      <c r="N28" s="12"/>
      <c r="O28"/>
      <c r="P28" s="12"/>
    </row>
    <row r="29" spans="2:18" ht="44.25" x14ac:dyDescent="0.75">
      <c r="B29" t="s">
        <v>2366</v>
      </c>
      <c r="C29" s="2" t="s">
        <v>2367</v>
      </c>
      <c r="F29" s="2"/>
      <c r="G29" s="12"/>
      <c r="H29" s="12"/>
      <c r="I29"/>
      <c r="L29"/>
      <c r="M29" s="2"/>
      <c r="N29" s="12"/>
      <c r="O29"/>
      <c r="P29" s="12"/>
    </row>
    <row r="30" spans="2:18" ht="59" x14ac:dyDescent="0.75">
      <c r="B30" t="s">
        <v>2368</v>
      </c>
      <c r="C30" s="2" t="s">
        <v>2369</v>
      </c>
      <c r="F30" s="2"/>
      <c r="G30" s="12"/>
      <c r="H30" s="12"/>
      <c r="I30"/>
      <c r="L30"/>
      <c r="M30" s="2"/>
      <c r="N30" s="12"/>
      <c r="O30"/>
      <c r="P30" s="12"/>
    </row>
    <row r="31" spans="2:18" ht="88.5" x14ac:dyDescent="0.75">
      <c r="B31" t="s">
        <v>2370</v>
      </c>
      <c r="C31" s="2" t="s">
        <v>2371</v>
      </c>
      <c r="F31" s="2"/>
      <c r="G31" s="12"/>
      <c r="H31" s="12"/>
      <c r="I31"/>
      <c r="L31"/>
      <c r="M31" s="2"/>
      <c r="N31" s="12"/>
      <c r="O31"/>
      <c r="P31" s="12"/>
    </row>
    <row r="32" spans="2:18" ht="44.25" x14ac:dyDescent="0.75">
      <c r="B32" t="s">
        <v>2373</v>
      </c>
      <c r="C32" s="2" t="s">
        <v>2374</v>
      </c>
      <c r="F32" s="2"/>
      <c r="G32" s="12"/>
      <c r="H32" s="12"/>
      <c r="I32"/>
      <c r="L32"/>
      <c r="M32" s="2"/>
      <c r="N32" s="12"/>
      <c r="O32"/>
      <c r="P32" s="12"/>
    </row>
    <row r="33" spans="2:18" ht="44.25" x14ac:dyDescent="0.75">
      <c r="B33" t="s">
        <v>2375</v>
      </c>
      <c r="C33" s="2" t="s">
        <v>2376</v>
      </c>
      <c r="F33" s="2"/>
      <c r="G33" s="12"/>
      <c r="H33" s="12"/>
      <c r="I33"/>
      <c r="L33"/>
      <c r="M33" s="2"/>
      <c r="N33" s="12"/>
      <c r="O33"/>
      <c r="P33" s="12"/>
    </row>
    <row r="34" spans="2:18" ht="44.25" x14ac:dyDescent="0.75">
      <c r="B34" t="s">
        <v>2377</v>
      </c>
      <c r="C34" s="2" t="s">
        <v>2378</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2388</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2318</v>
      </c>
      <c r="E18" s="12"/>
      <c r="F18" s="49" t="s">
        <v>1293</v>
      </c>
      <c r="G18" s="76" t="s">
        <v>2319</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2266</v>
      </c>
      <c r="E19" s="12"/>
      <c r="F19" s="49" t="s">
        <v>1316</v>
      </c>
      <c r="G19" s="76" t="s">
        <v>2267</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B4" sqref="B4"/>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1873</v>
      </c>
      <c r="C9" s="142" t="s">
        <v>2335</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2336</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2337</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2103</v>
      </c>
      <c r="C15" s="142" t="s">
        <v>2338</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2104</v>
      </c>
      <c r="C17" s="142" t="s">
        <v>2339</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2340</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2105</v>
      </c>
      <c r="C21" s="142" t="s">
        <v>2341</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2332</v>
      </c>
      <c r="D3" s="47" t="s">
        <v>1470</v>
      </c>
      <c r="E3" s="71" t="str">
        <f>$C$1&amp;B14</f>
        <v>http://hl7.eu/fhir/ig/idea4rc/StructureDefinition/GeneticTestExpression</v>
      </c>
    </row>
    <row r="4" spans="1:19" x14ac:dyDescent="0.75">
      <c r="B4" s="47" t="s">
        <v>16</v>
      </c>
      <c r="C4" s="28" t="s">
        <v>2331</v>
      </c>
      <c r="D4" s="47" t="s">
        <v>1471</v>
      </c>
      <c r="E4" s="156" t="s">
        <v>1483</v>
      </c>
      <c r="F4" s="157"/>
      <c r="G4" s="157"/>
    </row>
    <row r="5" spans="1:19" x14ac:dyDescent="0.75">
      <c r="B5" s="47" t="s">
        <v>10</v>
      </c>
      <c r="C5" s="7" t="s">
        <v>2333</v>
      </c>
      <c r="D5" s="47"/>
      <c r="E5" s="7"/>
    </row>
    <row r="6" spans="1:19" x14ac:dyDescent="0.75">
      <c r="B6" s="47" t="s">
        <v>18</v>
      </c>
      <c r="C6" s="41"/>
      <c r="D6" s="47" t="s">
        <v>1472</v>
      </c>
      <c r="E6" s="156" t="str">
        <f>E3</f>
        <v>http://hl7.eu/fhir/ig/idea4rc/StructureDefinition/GeneticTestExpression</v>
      </c>
      <c r="F6" s="157"/>
      <c r="G6" s="157"/>
    </row>
    <row r="7" spans="1:19" x14ac:dyDescent="0.75">
      <c r="B7" s="47" t="s">
        <v>15</v>
      </c>
      <c r="C7" s="72"/>
      <c r="D7" s="47" t="s">
        <v>1473</v>
      </c>
      <c r="E7" s="156" t="s">
        <v>1483</v>
      </c>
      <c r="F7" s="157"/>
      <c r="G7" s="157"/>
    </row>
    <row r="8" spans="1:19" ht="45" thickBot="1" x14ac:dyDescent="0.9">
      <c r="B8" s="47" t="s">
        <v>1474</v>
      </c>
      <c r="C8" s="7" t="s">
        <v>2333</v>
      </c>
      <c r="D8" s="47"/>
      <c r="E8" s="7"/>
      <c r="I8" s="12" t="s">
        <v>1288</v>
      </c>
      <c r="J8" s="12" t="s">
        <v>1289</v>
      </c>
      <c r="K8" s="12" t="s">
        <v>1290</v>
      </c>
      <c r="L8" s="12" t="s">
        <v>1291</v>
      </c>
      <c r="M8" s="11" t="s">
        <v>1292</v>
      </c>
      <c r="P8" s="34" t="s">
        <v>1327</v>
      </c>
      <c r="Q8" s="34">
        <v>6</v>
      </c>
    </row>
    <row r="9" spans="1:19" ht="15.5" thickBot="1" x14ac:dyDescent="0.9">
      <c r="B9" s="47" t="s">
        <v>1475</v>
      </c>
      <c r="C9" s="12" t="s">
        <v>2334</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GeneticTestExpression!B5</f>
        <v>GeneticTestExpression</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132.75" x14ac:dyDescent="0.75">
      <c r="A16" s="44"/>
      <c r="B16" s="11" t="str">
        <f>GeneticTestExpression!B9</f>
        <v>geneExpressionAnalysisPerformed</v>
      </c>
      <c r="C16" s="11" t="str">
        <f>GeneticTestExpression!C9</f>
        <v>Is a gene expression analysis performed ?</v>
      </c>
      <c r="D16" s="12" t="s">
        <v>2342</v>
      </c>
      <c r="E16" s="12"/>
      <c r="F16" s="49" t="s">
        <v>1315</v>
      </c>
      <c r="G16" s="77" t="s">
        <v>2344</v>
      </c>
      <c r="I16" s="12" t="str">
        <f t="shared" ref="I16:I29" si="7">"* group[=].element[+].code = #"&amp;$B$14&amp;"."&amp;B16</f>
        <v>* group[=].element[+].code = #GeneticTestExpression.geneExpressionAnalysisPerformed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2343</v>
      </c>
      <c r="E17" s="12"/>
      <c r="F17" s="49" t="s">
        <v>1315</v>
      </c>
      <c r="G17" s="77" t="s">
        <v>2345</v>
      </c>
      <c r="H17" s="43"/>
      <c r="I17" s="12" t="str">
        <f t="shared" si="7"/>
        <v>* group[=].element[+].code = #GeneticTestExpression.dateOfGeneExpression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2342</v>
      </c>
      <c r="E18" s="12"/>
      <c r="F18" s="49" t="s">
        <v>1315</v>
      </c>
      <c r="G18" s="77" t="s">
        <v>2346</v>
      </c>
      <c r="H18" s="43"/>
      <c r="I18" s="12" t="str">
        <f t="shared" si="7"/>
        <v>* group[=].element[+].code = #GeneticTestExpression.geneMutationAnalysisPerformed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2343</v>
      </c>
      <c r="E19" s="12"/>
      <c r="F19" s="49" t="s">
        <v>1315</v>
      </c>
      <c r="G19" s="77" t="s">
        <v>2346</v>
      </c>
      <c r="H19" s="43"/>
      <c r="I19" s="12" t="str">
        <f t="shared" si="7"/>
        <v>* group[=].element[+].code = #GeneticTestExpression.dateOfGeneMutation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2342</v>
      </c>
      <c r="E20" s="12"/>
      <c r="F20" s="49" t="s">
        <v>1315</v>
      </c>
      <c r="G20" s="77" t="s">
        <v>2347</v>
      </c>
      <c r="H20" s="43"/>
      <c r="I20" s="12" t="str">
        <f t="shared" si="7"/>
        <v>* group[=].element[+].code = #GeneticTestExpression.testsForChromosomeTranslocationsPerformed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2343</v>
      </c>
      <c r="E21" s="12"/>
      <c r="F21" s="49" t="s">
        <v>1315</v>
      </c>
      <c r="G21" s="77" t="s">
        <v>2347</v>
      </c>
      <c r="H21" s="43"/>
      <c r="I21" s="12" t="str">
        <f t="shared" si="7"/>
        <v>* group[=].element[+].code = #GeneticTestExpression.dateOfTraslocation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#GeneticTestExpression.geneExpressionAnalysisPerformed</v>
      </c>
    </row>
    <row r="22" spans="1:19" ht="118" x14ac:dyDescent="0.75">
      <c r="A22" s="44"/>
      <c r="B22" s="11" t="str">
        <f>GeneticTestExpression!B15</f>
        <v>ngsPerformed</v>
      </c>
      <c r="C22" s="11" t="str">
        <f>GeneticTestExpression!C15</f>
        <v>Is a NGS analysis performed ?</v>
      </c>
      <c r="D22" s="12" t="s">
        <v>2342</v>
      </c>
      <c r="E22" s="12"/>
      <c r="F22" s="49" t="s">
        <v>1315</v>
      </c>
      <c r="G22" s="77" t="s">
        <v>2348</v>
      </c>
      <c r="H22" s="43"/>
      <c r="I22" s="12" t="str">
        <f t="shared" si="7"/>
        <v>* group[=].element[+].code = #GeneticTestExpression.ngsPerformed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2343</v>
      </c>
      <c r="E23" s="12"/>
      <c r="F23" s="49" t="s">
        <v>1315</v>
      </c>
      <c r="G23" s="77" t="s">
        <v>2348</v>
      </c>
      <c r="H23" s="43"/>
      <c r="I23" s="12" t="str">
        <f t="shared" si="7"/>
        <v>* group[=].element[+].code = #GeneticTestExpression.dateOfNgs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2342</v>
      </c>
      <c r="E24" s="12"/>
      <c r="F24" s="49" t="s">
        <v>1315</v>
      </c>
      <c r="G24" s="77" t="s">
        <v>2349</v>
      </c>
      <c r="H24" s="43"/>
      <c r="I24" s="12" t="str">
        <f t="shared" si="7"/>
        <v>* group[=].element[+].code = #GeneticTestExpression.pcrTestPerformed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2343</v>
      </c>
      <c r="E25" s="12"/>
      <c r="F25" s="49" t="s">
        <v>1315</v>
      </c>
      <c r="G25" s="77" t="s">
        <v>2349</v>
      </c>
      <c r="H25" s="43"/>
      <c r="I25" s="12" t="str">
        <f t="shared" si="7"/>
        <v>* group[=].element[+].code = #GeneticTestExpression.dateOfPcr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2342</v>
      </c>
      <c r="E26" s="12"/>
      <c r="F26" s="49" t="s">
        <v>1315</v>
      </c>
      <c r="G26" s="77" t="s">
        <v>2350</v>
      </c>
      <c r="H26" s="43"/>
      <c r="I26" s="12" t="str">
        <f t="shared" si="7"/>
        <v>* group[=].element[+].code = #GeneticTestExpression.immunohistochemistryPerformed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2343</v>
      </c>
      <c r="E27" s="12"/>
      <c r="F27" s="49" t="s">
        <v>1315</v>
      </c>
      <c r="G27" s="77" t="s">
        <v>2350</v>
      </c>
      <c r="H27" s="43"/>
      <c r="I27" s="12" t="str">
        <f t="shared" si="7"/>
        <v>* group[=].element[+].code = #GeneticTestExpression.dateOfImmunohistochemistry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#GeneticTestExpression.dateOfGeneExpression</v>
      </c>
    </row>
    <row r="28" spans="1:19" ht="132.75" x14ac:dyDescent="0.75">
      <c r="B28" s="11" t="str">
        <f>GeneticTestExpression!B21</f>
        <v>ctDnaPerformed</v>
      </c>
      <c r="C28" s="11" t="str">
        <f>GeneticTestExpression!C21</f>
        <v>Is a ctDNA analysis performed ?</v>
      </c>
      <c r="D28" s="12" t="s">
        <v>2342</v>
      </c>
      <c r="E28" s="12"/>
      <c r="F28" s="49" t="s">
        <v>1315</v>
      </c>
      <c r="G28" s="77" t="s">
        <v>2351</v>
      </c>
      <c r="H28" s="43"/>
      <c r="I28" s="12" t="str">
        <f t="shared" si="7"/>
        <v>* group[=].element[+].code = #GeneticTestExpression.ctDnaPerformed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2343</v>
      </c>
      <c r="E29" s="12"/>
      <c r="F29" s="49" t="s">
        <v>1315</v>
      </c>
      <c r="G29" s="77" t="s">
        <v>2351</v>
      </c>
      <c r="H29" s="43"/>
      <c r="I29" s="12" t="str">
        <f t="shared" si="7"/>
        <v>* group[=].element[+].code = #GeneticTestExpression.dateOfCtdna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tabSelected="1"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2352</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2462</v>
      </c>
      <c r="L4" s="16" t="str">
        <f>CONCATENATE("Logical: ",B4)</f>
        <v>Logical: HnStageI4rc</v>
      </c>
    </row>
    <row r="5" spans="1:18" ht="19.899999999999999" customHeight="1" x14ac:dyDescent="0.75">
      <c r="A5" s="14" t="s">
        <v>16</v>
      </c>
      <c r="B5" s="31" t="s">
        <v>2463</v>
      </c>
      <c r="L5" s="16" t="str">
        <f>CONCATENATE("Id: ",B5)</f>
        <v>Id: HnStage</v>
      </c>
    </row>
    <row r="6" spans="1:18" ht="19.899999999999999" customHeight="1" x14ac:dyDescent="0.75">
      <c r="A6" s="14" t="s">
        <v>10</v>
      </c>
      <c r="B6" s="32" t="s">
        <v>2464</v>
      </c>
      <c r="L6" s="17" t="str">
        <f>CONCATENATE("Title: ##34#",B6,"##34#")</f>
        <v>Title: ##34#Head Neck Stage##34#</v>
      </c>
    </row>
    <row r="7" spans="1:18" ht="19.899999999999999" customHeight="1" x14ac:dyDescent="0.75">
      <c r="A7" s="26" t="s">
        <v>2</v>
      </c>
      <c r="B7" s="32" t="s">
        <v>2464</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2445</v>
      </c>
      <c r="C9" s="11" t="s">
        <v>2453</v>
      </c>
      <c r="D9" s="11" t="s">
        <v>1387</v>
      </c>
      <c r="E9" s="11">
        <v>1</v>
      </c>
      <c r="F9" s="11">
        <v>1</v>
      </c>
      <c r="G9" t="s">
        <v>1465</v>
      </c>
      <c r="H9" s="12" t="s">
        <v>2457</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2446</v>
      </c>
      <c r="C10" s="11" t="s">
        <v>2454</v>
      </c>
      <c r="D10" s="11" t="s">
        <v>1388</v>
      </c>
      <c r="E10" s="11">
        <v>1</v>
      </c>
      <c r="F10" s="11">
        <v>1</v>
      </c>
      <c r="G10" t="s">
        <v>1465</v>
      </c>
      <c r="H10" s="12" t="s">
        <v>2458</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2447</v>
      </c>
      <c r="C11" s="11" t="s">
        <v>2455</v>
      </c>
      <c r="D11" s="11" t="s">
        <v>1389</v>
      </c>
      <c r="E11" s="11">
        <v>1</v>
      </c>
      <c r="F11" s="11">
        <v>1</v>
      </c>
      <c r="G11" t="s">
        <v>1465</v>
      </c>
      <c r="H11" s="12" t="s">
        <v>2459</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2448</v>
      </c>
      <c r="C12" s="11" t="s">
        <v>1558</v>
      </c>
      <c r="D12" s="11" t="s">
        <v>1387</v>
      </c>
      <c r="E12" s="11">
        <v>1</v>
      </c>
      <c r="F12" s="11">
        <v>1</v>
      </c>
      <c r="G12" t="s">
        <v>1465</v>
      </c>
      <c r="H12" s="12" t="s">
        <v>2457</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2449</v>
      </c>
      <c r="C13" s="11" t="s">
        <v>1560</v>
      </c>
      <c r="D13" s="11" t="s">
        <v>1388</v>
      </c>
      <c r="E13" s="11">
        <v>1</v>
      </c>
      <c r="F13" s="11">
        <v>1</v>
      </c>
      <c r="G13" t="s">
        <v>1465</v>
      </c>
      <c r="H13" s="4" t="s">
        <v>2458</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2450</v>
      </c>
      <c r="C14" s="11" t="s">
        <v>1562</v>
      </c>
      <c r="D14" s="11" t="s">
        <v>1389</v>
      </c>
      <c r="E14" s="11">
        <v>1</v>
      </c>
      <c r="F14" s="11">
        <v>1</v>
      </c>
      <c r="G14" t="s">
        <v>1465</v>
      </c>
      <c r="H14" s="12" t="s">
        <v>2459</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2451</v>
      </c>
      <c r="C15" s="11" t="s">
        <v>2456</v>
      </c>
      <c r="D15" s="11" t="s">
        <v>1553</v>
      </c>
      <c r="E15" s="11">
        <v>0</v>
      </c>
      <c r="F15" s="11">
        <v>1</v>
      </c>
      <c r="G15" t="s">
        <v>1465</v>
      </c>
      <c r="H15" s="12" t="s">
        <v>2460</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2452</v>
      </c>
      <c r="C16" s="11" t="s">
        <v>2124</v>
      </c>
      <c r="D16" s="11" t="s">
        <v>1390</v>
      </c>
      <c r="E16" s="11">
        <v>1</v>
      </c>
      <c r="F16" s="11">
        <v>1</v>
      </c>
      <c r="G16" t="s">
        <v>1465</v>
      </c>
      <c r="H16" s="12" t="s">
        <v>2461</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2134</v>
      </c>
      <c r="C17" s="6" t="s">
        <v>2134</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2135</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2136</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2137</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2138</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2139</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2140</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2141</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2142</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2143</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2144</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2465</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2466</v>
      </c>
      <c r="D3" s="47" t="s">
        <v>1470</v>
      </c>
      <c r="E3" s="71" t="str">
        <f>$C$1&amp;B14</f>
        <v>http://hl7.eu/fhir/ig/idea4rc/StructureDefinition/HnStage</v>
      </c>
    </row>
    <row r="4" spans="1:19" x14ac:dyDescent="0.75">
      <c r="B4" s="47" t="s">
        <v>16</v>
      </c>
      <c r="C4" s="28" t="s">
        <v>2467</v>
      </c>
      <c r="D4" s="47" t="s">
        <v>1471</v>
      </c>
      <c r="E4" s="150" t="str">
        <f>C1&amp;G4</f>
        <v>http://hl7.eu/fhir/ig/idea4rc/StructureDefinition/Bundle-eu-i4rc</v>
      </c>
      <c r="G4" s="151" t="s">
        <v>2390</v>
      </c>
    </row>
    <row r="5" spans="1:19" x14ac:dyDescent="0.75">
      <c r="B5" s="47" t="s">
        <v>10</v>
      </c>
      <c r="C5" s="7" t="s">
        <v>2468</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2529</v>
      </c>
      <c r="F7" s="157"/>
      <c r="G7" s="157"/>
    </row>
    <row r="8" spans="1:19" ht="44.25" x14ac:dyDescent="0.75">
      <c r="B8" s="47" t="s">
        <v>1474</v>
      </c>
      <c r="C8" s="73" t="s">
        <v>2469</v>
      </c>
      <c r="D8" s="47"/>
      <c r="E8" s="7"/>
      <c r="I8" s="12" t="s">
        <v>1288</v>
      </c>
      <c r="J8" s="12" t="s">
        <v>1289</v>
      </c>
      <c r="K8" s="12" t="s">
        <v>1290</v>
      </c>
      <c r="L8" s="12" t="s">
        <v>1291</v>
      </c>
      <c r="M8" s="11" t="s">
        <v>1292</v>
      </c>
      <c r="P8" s="34" t="s">
        <v>1327</v>
      </c>
      <c r="Q8" s="34">
        <v>6</v>
      </c>
    </row>
    <row r="9" spans="1:19" x14ac:dyDescent="0.75">
      <c r="B9" s="47" t="s">
        <v>1475</v>
      </c>
      <c r="C9" s="12" t="s">
        <v>2470</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2271</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2477</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2478</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2479</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2477</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2478</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2479</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2481</v>
      </c>
      <c r="E22" s="12"/>
      <c r="F22" s="49" t="s">
        <v>1293</v>
      </c>
      <c r="G22" s="77" t="s">
        <v>2480</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2482</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2482</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2482</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2482</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2482</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2482</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2284</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2275</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2272</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2283</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2491</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2492</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2499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2493</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2494</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2495</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2496</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2497</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2498</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2516</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1607</v>
      </c>
      <c r="E27" s="12"/>
      <c r="F27" s="49" t="s">
        <v>1315</v>
      </c>
      <c r="G27" s="77" t="s">
        <v>2502</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2519</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2504</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2506</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2508</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2510</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1607</v>
      </c>
      <c r="E33" s="12"/>
      <c r="F33" s="49" t="s">
        <v>1315</v>
      </c>
      <c r="G33" s="77" t="s">
        <v>2512</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2514</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2500</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D2" sqref="D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2483</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2471</v>
      </c>
      <c r="L4" s="16" t="str">
        <f>CONCATENATE("Logical: ",B4)</f>
        <v>Logical: SarcomaStageI4rc</v>
      </c>
    </row>
    <row r="5" spans="1:18" ht="19.899999999999999" customHeight="1" x14ac:dyDescent="0.75">
      <c r="A5" s="14" t="s">
        <v>16</v>
      </c>
      <c r="B5" s="31" t="s">
        <v>2472</v>
      </c>
      <c r="L5" s="16" t="str">
        <f>CONCATENATE("Id: ",B5)</f>
        <v>Id: SarcomaStage</v>
      </c>
    </row>
    <row r="6" spans="1:18" ht="19.899999999999999" customHeight="1" x14ac:dyDescent="0.75">
      <c r="A6" s="14" t="s">
        <v>10</v>
      </c>
      <c r="B6" s="32" t="s">
        <v>2473</v>
      </c>
      <c r="L6" s="17" t="str">
        <f>CONCATENATE("Title: ##34#",B6,"##34#")</f>
        <v>Title: ##34#Sarcoma Stage##34#</v>
      </c>
    </row>
    <row r="7" spans="1:18" ht="19.899999999999999" customHeight="1" x14ac:dyDescent="0.75">
      <c r="A7" s="26" t="s">
        <v>2</v>
      </c>
      <c r="B7" s="32" t="s">
        <v>2473</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2110</v>
      </c>
      <c r="C9" s="11" t="s">
        <v>2116</v>
      </c>
      <c r="D9" s="11" t="s">
        <v>2117</v>
      </c>
      <c r="E9" s="11">
        <v>1</v>
      </c>
      <c r="F9" s="11">
        <v>1</v>
      </c>
      <c r="G9" t="s">
        <v>1465</v>
      </c>
      <c r="H9" s="4" t="s">
        <v>2474</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2111</v>
      </c>
      <c r="C10" s="11" t="s">
        <v>2118</v>
      </c>
      <c r="D10" s="11" t="s">
        <v>2119</v>
      </c>
      <c r="E10" s="11">
        <v>1</v>
      </c>
      <c r="F10" s="11">
        <v>1</v>
      </c>
      <c r="G10" t="s">
        <v>1465</v>
      </c>
      <c r="H10" s="12" t="s">
        <v>2475</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2113</v>
      </c>
      <c r="C11" s="11" t="s">
        <v>2122</v>
      </c>
      <c r="D11" s="11" t="s">
        <v>2123</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2134</v>
      </c>
      <c r="C12" s="6" t="s">
        <v>2134</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2135</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2136</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2137</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2138</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2139</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2140</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2141</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2142</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2143</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2144</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2476</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2484</v>
      </c>
      <c r="D3" s="47" t="s">
        <v>1470</v>
      </c>
      <c r="E3" s="71" t="str">
        <f>$C$1&amp;B14</f>
        <v>http://hl7.eu/fhir/ig/idea4rc/StructureDefinition/SarcomaStage</v>
      </c>
    </row>
    <row r="4" spans="1:19" x14ac:dyDescent="0.75">
      <c r="B4" s="47" t="s">
        <v>16</v>
      </c>
      <c r="C4" s="28" t="s">
        <v>2485</v>
      </c>
      <c r="D4" s="47" t="s">
        <v>1471</v>
      </c>
      <c r="E4" s="150" t="str">
        <f>C1&amp;G4</f>
        <v>http://hl7.eu/fhir/ig/idea4rc/StructureDefinition/Bundle-eu-i4rc</v>
      </c>
      <c r="G4" s="151" t="s">
        <v>2390</v>
      </c>
    </row>
    <row r="5" spans="1:19" x14ac:dyDescent="0.75">
      <c r="B5" s="47" t="s">
        <v>10</v>
      </c>
      <c r="C5" s="7" t="s">
        <v>2280</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2526</v>
      </c>
      <c r="F7" s="157"/>
      <c r="G7" s="157"/>
    </row>
    <row r="8" spans="1:19" ht="44.25" x14ac:dyDescent="0.75">
      <c r="B8" s="47" t="s">
        <v>1474</v>
      </c>
      <c r="C8" s="73" t="s">
        <v>2280</v>
      </c>
      <c r="D8" s="47"/>
      <c r="E8"/>
      <c r="I8" s="12" t="s">
        <v>1288</v>
      </c>
      <c r="J8" s="12" t="s">
        <v>1289</v>
      </c>
      <c r="K8" s="12" t="s">
        <v>1290</v>
      </c>
      <c r="L8" s="12" t="s">
        <v>1291</v>
      </c>
      <c r="M8" s="11" t="s">
        <v>1292</v>
      </c>
      <c r="P8" s="34" t="s">
        <v>1327</v>
      </c>
      <c r="Q8" s="34">
        <v>6</v>
      </c>
    </row>
    <row r="9" spans="1:19" x14ac:dyDescent="0.75">
      <c r="B9" s="47" t="s">
        <v>1475</v>
      </c>
      <c r="C9" s="12" t="s">
        <v>2281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2271</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2486</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2487</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2527</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2488</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2489</v>
      </c>
      <c r="E16" s="62"/>
      <c r="F16" s="94" t="s">
        <v>1315</v>
      </c>
      <c r="G16" s="137" t="s">
        <v>2490</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2528</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P15" sqref="P15:S171"/>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2272</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2283</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2501</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2491</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2492</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2499</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2493</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2494</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2495</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2496</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2497</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2498</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2516</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2518</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2502</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2519</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2504</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2506</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1607</v>
      </c>
      <c r="E33" s="12"/>
      <c r="F33" s="49" t="s">
        <v>1315</v>
      </c>
      <c r="G33" s="77" t="s">
        <v>2508</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2510</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2512</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2514</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2500</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2520</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2145</v>
      </c>
      <c r="L4" s="16" t="str">
        <f>CONCATENATE("Logical: ",B4)</f>
        <v>Logical: PathologicalReportInfoI4rc</v>
      </c>
    </row>
    <row r="5" spans="1:18" ht="15.5" thickBot="1" x14ac:dyDescent="0.9">
      <c r="A5" s="14" t="s">
        <v>16</v>
      </c>
      <c r="B5" s="30" t="s">
        <v>2146</v>
      </c>
      <c r="L5" s="16" t="str">
        <f>CONCATENATE("Id: ",B5)</f>
        <v>Id: PathologicalReportInfo</v>
      </c>
    </row>
    <row r="6" spans="1:18" ht="15.5" thickBot="1" x14ac:dyDescent="0.9">
      <c r="A6" s="14" t="s">
        <v>10</v>
      </c>
      <c r="B6" s="30" t="s">
        <v>2147</v>
      </c>
      <c r="L6" s="17" t="str">
        <f>CONCATENATE("Title: ##34#",B6,"##34#")</f>
        <v>Title: ##34#Pathological Report Info##34#</v>
      </c>
    </row>
    <row r="7" spans="1:18" x14ac:dyDescent="0.75">
      <c r="A7" s="26" t="s">
        <v>2</v>
      </c>
      <c r="B7" s="95" t="s">
        <v>2147</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2218</v>
      </c>
      <c r="C9" s="11" t="s">
        <v>2226</v>
      </c>
      <c r="D9" s="11" t="s">
        <v>2227</v>
      </c>
      <c r="E9" s="11">
        <v>0</v>
      </c>
      <c r="F9" s="11">
        <v>1</v>
      </c>
      <c r="G9" s="12" t="s">
        <v>1465</v>
      </c>
      <c r="H9" s="12" t="s">
        <v>2228</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2219</v>
      </c>
      <c r="C10" s="11" t="s">
        <v>2229</v>
      </c>
      <c r="D10" s="11" t="s">
        <v>2229</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2220</v>
      </c>
      <c r="C11" s="11" t="s">
        <v>2230</v>
      </c>
      <c r="D11" s="11" t="s">
        <v>2230</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2221</v>
      </c>
      <c r="C12" s="11" t="s">
        <v>2231</v>
      </c>
      <c r="D12" s="11" t="s">
        <v>2231</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2222</v>
      </c>
      <c r="C13" s="11" t="s">
        <v>2232</v>
      </c>
      <c r="D13" s="11" t="s">
        <v>2232</v>
      </c>
      <c r="E13" s="11">
        <v>0</v>
      </c>
      <c r="F13" s="11">
        <v>1</v>
      </c>
      <c r="G13" s="12" t="s">
        <v>1465</v>
      </c>
      <c r="H13" s="12" t="s">
        <v>2233</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2223</v>
      </c>
      <c r="C14" s="11" t="s">
        <v>2234</v>
      </c>
      <c r="D14" s="11" t="s">
        <v>2234</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2224</v>
      </c>
      <c r="C15" s="11" t="s">
        <v>2235</v>
      </c>
      <c r="D15" s="11" t="s">
        <v>2235</v>
      </c>
      <c r="E15" s="11">
        <v>0</v>
      </c>
      <c r="F15" s="11">
        <v>1</v>
      </c>
      <c r="G15" s="12" t="s">
        <v>43</v>
      </c>
      <c r="H15" s="12" t="s">
        <v>2236</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2225</v>
      </c>
      <c r="C16" s="11" t="s">
        <v>2237</v>
      </c>
      <c r="D16" s="11" t="s">
        <v>2237</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2238</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2154</v>
      </c>
      <c r="D9" s="11" t="s">
        <v>2155</v>
      </c>
      <c r="E9" s="11">
        <v>1</v>
      </c>
      <c r="F9" s="11">
        <v>1</v>
      </c>
      <c r="G9" s="11" t="s">
        <v>1465</v>
      </c>
      <c r="H9" s="12" t="s">
        <v>2162</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2150</v>
      </c>
      <c r="C10" s="11" t="s">
        <v>2156</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2169</v>
      </c>
      <c r="C12" s="11" t="s">
        <v>1656</v>
      </c>
      <c r="D12" s="12" t="s">
        <v>1657</v>
      </c>
      <c r="E12" s="11">
        <v>1</v>
      </c>
      <c r="F12" s="11">
        <v>1</v>
      </c>
      <c r="G12" s="11" t="s">
        <v>1465</v>
      </c>
      <c r="H12" s="12" t="s">
        <v>2163</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2170</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2164</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2151</v>
      </c>
      <c r="C15" s="11" t="s">
        <v>2157</v>
      </c>
      <c r="D15" s="11" t="s">
        <v>2158</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2171</v>
      </c>
      <c r="C16" s="11" t="s">
        <v>2159</v>
      </c>
      <c r="D16" s="11" t="s">
        <v>2159</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2172</v>
      </c>
      <c r="C17" s="11" t="s">
        <v>2160</v>
      </c>
      <c r="D17" s="11" t="s">
        <v>2160</v>
      </c>
      <c r="E17" s="11">
        <v>1</v>
      </c>
      <c r="F17" s="11">
        <v>1</v>
      </c>
      <c r="G17" s="11" t="s">
        <v>1465</v>
      </c>
      <c r="H17" s="12" t="s">
        <v>2165</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2152</v>
      </c>
      <c r="C18" s="11" t="s">
        <v>2161</v>
      </c>
      <c r="D18" s="11" t="s">
        <v>2161</v>
      </c>
      <c r="E18" s="11">
        <v>1</v>
      </c>
      <c r="F18" s="11">
        <v>1</v>
      </c>
      <c r="G18" s="11" t="s">
        <v>1465</v>
      </c>
      <c r="H18" s="12" t="s">
        <v>2166</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2167</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2173</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2174</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2175</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2176</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2177</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2178</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2179</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2180</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2181</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2182</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2183</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2153</v>
      </c>
      <c r="C36" s="11" t="s">
        <v>1704</v>
      </c>
      <c r="D36" s="11" t="s">
        <v>1705</v>
      </c>
      <c r="E36">
        <v>1</v>
      </c>
      <c r="F36">
        <v>1</v>
      </c>
      <c r="G36" s="11" t="s">
        <v>1465</v>
      </c>
      <c r="H36" s="12" t="s">
        <v>2168</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1777</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2393</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2320</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2321</v>
      </c>
      <c r="E18" s="12"/>
      <c r="F18" s="49" t="s">
        <v>1293</v>
      </c>
      <c r="G18" s="76" t="s">
        <v>2319</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2285</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2394</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2395</v>
      </c>
      <c r="E23" s="12"/>
      <c r="F23" s="49" t="s">
        <v>1293</v>
      </c>
      <c r="G23" s="76" t="s">
        <v>2396</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2395</v>
      </c>
      <c r="E24" s="11"/>
      <c r="F24" s="49" t="s">
        <v>1293</v>
      </c>
      <c r="G24" s="77" t="s">
        <v>2397</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2274</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2398</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2399</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2286</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2285</v>
      </c>
      <c r="E29" s="12"/>
      <c r="F29" s="49" t="s">
        <v>1315</v>
      </c>
      <c r="G29" s="76" t="s">
        <v>2287</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2289</v>
      </c>
      <c r="E30" s="12"/>
      <c r="F30" s="49" t="s">
        <v>1315</v>
      </c>
      <c r="G30" s="76" t="s">
        <v>2288</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2285</v>
      </c>
      <c r="E32" s="12"/>
      <c r="F32" s="49" t="s">
        <v>1315</v>
      </c>
      <c r="G32" s="76" t="s">
        <v>2290</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2400</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2400</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2400</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2400</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2400</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2400</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2400</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2400</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2400</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2400</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2401</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2420</v>
      </c>
      <c r="L4" s="16" t="str">
        <f>CONCATENATE("Logical: ",B4)</f>
        <v>Logical: SystemicTreatmentI4rc</v>
      </c>
    </row>
    <row r="5" spans="1:18" ht="15.5" thickBot="1" x14ac:dyDescent="0.9">
      <c r="A5" s="14" t="s">
        <v>16</v>
      </c>
      <c r="B5" s="30" t="s">
        <v>2421</v>
      </c>
      <c r="L5" s="16" t="str">
        <f>CONCATENATE("Id: ",B5)</f>
        <v>Id: SystemicTreatment</v>
      </c>
    </row>
    <row r="6" spans="1:18" ht="15.5" thickBot="1" x14ac:dyDescent="0.9">
      <c r="A6" s="14" t="s">
        <v>10</v>
      </c>
      <c r="B6" s="30" t="s">
        <v>2423</v>
      </c>
      <c r="L6" s="17" t="str">
        <f>CONCATENATE("Title: ##34#",B6,"##34#")</f>
        <v>Title: ##34#Systemic Treatment##34#</v>
      </c>
    </row>
    <row r="7" spans="1:18" x14ac:dyDescent="0.75">
      <c r="A7" s="26" t="s">
        <v>2</v>
      </c>
      <c r="B7" s="30" t="s">
        <v>2423</v>
      </c>
      <c r="C7" s="9" t="s">
        <v>3</v>
      </c>
      <c r="D7" s="1" t="s">
        <v>4</v>
      </c>
      <c r="E7" s="3" t="s">
        <v>5</v>
      </c>
      <c r="F7" s="3" t="s">
        <v>6</v>
      </c>
      <c r="G7" s="3" t="s">
        <v>7</v>
      </c>
      <c r="H7" s="64" t="s">
        <v>1383</v>
      </c>
      <c r="I7" s="118" t="s">
        <v>2057</v>
      </c>
      <c r="J7" s="118" t="s">
        <v>2058</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2418</v>
      </c>
      <c r="C9" s="12" t="s">
        <v>2424</v>
      </c>
      <c r="D9" s="12" t="s">
        <v>2425</v>
      </c>
      <c r="E9" s="11">
        <v>1</v>
      </c>
      <c r="F9" s="11">
        <v>1</v>
      </c>
      <c r="G9" s="86" t="s">
        <v>1465</v>
      </c>
      <c r="H9" s="12" t="s">
        <v>1639</v>
      </c>
      <c r="I9" s="12" t="b">
        <v>1</v>
      </c>
      <c r="J9" s="12" t="b">
        <v>1</v>
      </c>
      <c r="K9" s="25" t="s">
        <v>2307</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2308</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2309</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2184</v>
      </c>
      <c r="C12" s="12" t="s">
        <v>2190</v>
      </c>
      <c r="D12" s="11" t="s">
        <v>2191</v>
      </c>
      <c r="E12" s="11">
        <v>0</v>
      </c>
      <c r="F12" s="11">
        <v>1</v>
      </c>
      <c r="G12" t="s">
        <v>1465</v>
      </c>
      <c r="H12" s="2" t="s">
        <v>2192</v>
      </c>
      <c r="I12" s="12" t="b">
        <v>0</v>
      </c>
      <c r="J12" s="12" t="b">
        <v>1</v>
      </c>
      <c r="K12" s="25" t="s">
        <v>2184</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2419</v>
      </c>
      <c r="C13" s="12" t="s">
        <v>2430</v>
      </c>
      <c r="D13" s="12" t="s">
        <v>2311</v>
      </c>
      <c r="E13" s="11">
        <v>1</v>
      </c>
      <c r="F13" s="11">
        <v>1</v>
      </c>
      <c r="G13" s="86" t="s">
        <v>42</v>
      </c>
      <c r="H13" s="12"/>
      <c r="I13" s="12" t="b">
        <v>1</v>
      </c>
      <c r="J13" s="12" t="b">
        <v>1</v>
      </c>
      <c r="K13" s="25" t="s">
        <v>2310</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2422</v>
      </c>
      <c r="C14" s="12" t="s">
        <v>2431</v>
      </c>
      <c r="D14" s="12" t="s">
        <v>2313</v>
      </c>
      <c r="E14" s="11">
        <v>1</v>
      </c>
      <c r="F14" s="11">
        <v>1</v>
      </c>
      <c r="G14" s="86" t="s">
        <v>42</v>
      </c>
      <c r="H14" s="12"/>
      <c r="I14" s="12" t="b">
        <v>1</v>
      </c>
      <c r="J14" s="12" t="b">
        <v>1</v>
      </c>
      <c r="K14" s="25" t="s">
        <v>2312</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2185</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2186</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2187</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2314</v>
      </c>
      <c r="E20" s="11">
        <v>1</v>
      </c>
      <c r="F20" s="11">
        <v>1</v>
      </c>
      <c r="G20" s="86" t="s">
        <v>42</v>
      </c>
      <c r="H20" s="12"/>
      <c r="I20" s="12" t="b">
        <v>1</v>
      </c>
      <c r="J20" s="12" t="b">
        <v>0</v>
      </c>
      <c r="K20" t="s">
        <v>2188</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2315</v>
      </c>
      <c r="E21" s="11">
        <v>1</v>
      </c>
      <c r="F21" s="11">
        <v>1</v>
      </c>
      <c r="G21" s="86" t="s">
        <v>42</v>
      </c>
      <c r="H21" s="12"/>
      <c r="I21" s="12" t="b">
        <v>1</v>
      </c>
      <c r="J21" s="12" t="b">
        <v>0</v>
      </c>
      <c r="K21" t="s">
        <v>2189</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2426</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2427</v>
      </c>
      <c r="D3" s="47" t="s">
        <v>1470</v>
      </c>
      <c r="E3" s="71" t="str">
        <f>$C$1&amp;B14</f>
        <v>http://hl7.eu/fhir/ig/idea4rc/StructureDefinition/SystemicTreatment</v>
      </c>
    </row>
    <row r="4" spans="1:19" x14ac:dyDescent="0.75">
      <c r="B4" s="47" t="s">
        <v>16</v>
      </c>
      <c r="C4" s="28" t="s">
        <v>2432</v>
      </c>
      <c r="D4" s="47" t="s">
        <v>1471</v>
      </c>
      <c r="E4" s="156" t="s">
        <v>1809</v>
      </c>
      <c r="F4" s="164"/>
      <c r="G4" s="164"/>
    </row>
    <row r="5" spans="1:19" x14ac:dyDescent="0.75">
      <c r="B5" s="47" t="s">
        <v>10</v>
      </c>
      <c r="C5" t="s">
        <v>2428</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2428</v>
      </c>
      <c r="D8" s="47"/>
      <c r="E8" s="7"/>
      <c r="I8" s="12" t="s">
        <v>1288</v>
      </c>
      <c r="J8" s="12" t="s">
        <v>1289</v>
      </c>
      <c r="K8" s="12" t="s">
        <v>1290</v>
      </c>
      <c r="L8" s="12" t="s">
        <v>1291</v>
      </c>
      <c r="M8" s="11" t="s">
        <v>1292</v>
      </c>
      <c r="P8" s="34" t="s">
        <v>1327</v>
      </c>
      <c r="Q8" s="34">
        <v>6</v>
      </c>
    </row>
    <row r="9" spans="1:19" ht="30.25" thickBot="1" x14ac:dyDescent="0.9">
      <c r="B9" s="47" t="s">
        <v>1475</v>
      </c>
      <c r="C9" s="12" t="s">
        <v>2317</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2291</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2274</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2429</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1706</v>
      </c>
      <c r="C9" s="11" t="s">
        <v>1707</v>
      </c>
      <c r="D9" s="12" t="s">
        <v>2323</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2403</v>
      </c>
      <c r="C13" s="11" t="s">
        <v>2404</v>
      </c>
      <c r="D13" s="11" t="s">
        <v>2404</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2193</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2194</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2195</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2196</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2197</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2198</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2199</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2200</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2439</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2440</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2441</v>
      </c>
      <c r="D31" s="13" t="s">
        <v>2441</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2442</v>
      </c>
      <c r="D33" s="13" t="s">
        <v>2442</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2201</v>
      </c>
      <c r="C35" s="11" t="s">
        <v>2205</v>
      </c>
      <c r="D35" s="12" t="s">
        <v>2205</v>
      </c>
      <c r="E35" s="11">
        <v>1</v>
      </c>
      <c r="F35" s="11">
        <v>1</v>
      </c>
      <c r="G35" s="97" t="s">
        <v>1</v>
      </c>
      <c r="H35" s="6"/>
      <c r="I35" s="12" t="b">
        <v>0</v>
      </c>
      <c r="J35" s="12" t="b">
        <v>1</v>
      </c>
      <c r="K35" t="s">
        <v>2201</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2211</v>
      </c>
      <c r="C36" s="11" t="s">
        <v>2205</v>
      </c>
      <c r="D36" s="12" t="s">
        <v>2206</v>
      </c>
      <c r="E36" s="11">
        <v>0</v>
      </c>
      <c r="F36" s="11">
        <v>1</v>
      </c>
      <c r="G36" s="97" t="s">
        <v>42</v>
      </c>
      <c r="H36" s="11"/>
      <c r="I36" s="12" t="b">
        <v>0</v>
      </c>
      <c r="J36" s="12" t="b">
        <v>1</v>
      </c>
      <c r="K36" t="s">
        <v>2202</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2212</v>
      </c>
      <c r="C37" s="11" t="s">
        <v>2205</v>
      </c>
      <c r="D37" s="12" t="s">
        <v>2207</v>
      </c>
      <c r="E37" s="11">
        <v>0</v>
      </c>
      <c r="F37" s="11">
        <v>1</v>
      </c>
      <c r="G37" s="97" t="s">
        <v>42</v>
      </c>
      <c r="H37" s="11"/>
      <c r="I37" s="12" t="b">
        <v>0</v>
      </c>
      <c r="J37" s="12" t="b">
        <v>1</v>
      </c>
      <c r="K37" t="s">
        <v>2203</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2204</v>
      </c>
      <c r="C38" s="11" t="s">
        <v>2208</v>
      </c>
      <c r="D38" s="12" t="s">
        <v>2209</v>
      </c>
      <c r="E38" s="11">
        <v>0</v>
      </c>
      <c r="F38" s="11">
        <v>1</v>
      </c>
      <c r="G38" s="11" t="s">
        <v>1465</v>
      </c>
      <c r="H38" s="12" t="s">
        <v>2210</v>
      </c>
      <c r="I38" s="12" t="b">
        <v>0</v>
      </c>
      <c r="J38" s="12" t="b">
        <v>1</v>
      </c>
      <c r="K38" t="s">
        <v>2204</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zoomScaleNormal="10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Radiotherapy!B5</f>
        <v>Radiotherapy</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#Radiotherapy.episodeEventReference</v>
      </c>
    </row>
    <row r="16" spans="1:19" ht="177" x14ac:dyDescent="0.75">
      <c r="A16" s="44"/>
      <c r="B16" s="11" t="str">
        <f>Radiotherapy!B9</f>
        <v>radiotherapy</v>
      </c>
      <c r="C16" s="11" t="str">
        <f>Radiotherapy!C9</f>
        <v>Radiotherapy</v>
      </c>
      <c r="D16" s="12" t="s">
        <v>2322</v>
      </c>
      <c r="E16" s="12"/>
      <c r="F16" s="49" t="s">
        <v>1293</v>
      </c>
      <c r="G16" s="76" t="s">
        <v>2319</v>
      </c>
      <c r="I16" s="12" t="str">
        <f t="shared" ref="I16:I40" si="7">"* group[=].element[+].code = #"&amp;$B$14&amp;"."&amp;B16</f>
        <v>* group[=].element[+].code = #Radiotherapy.radiotherapy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2402</v>
      </c>
      <c r="E17" s="12"/>
      <c r="F17" s="49" t="s">
        <v>1293</v>
      </c>
      <c r="G17" s="76" t="s">
        <v>2292</v>
      </c>
      <c r="H17" s="43"/>
      <c r="I17" s="12" t="str">
        <f t="shared" si="7"/>
        <v>* group[=].element[+].code = #Radiotherapy.intent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2293</v>
      </c>
      <c r="E23" s="11"/>
      <c r="F23" s="49" t="s">
        <v>1293</v>
      </c>
      <c r="G23" s="77"/>
      <c r="H23" s="43"/>
      <c r="I23" s="12" t="str">
        <f t="shared" si="7"/>
        <v>* group[=].element[+].code = #Radiotherapy.numberOfFractions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1607</v>
      </c>
      <c r="E29" s="12"/>
      <c r="F29" s="49" t="s">
        <v>1293</v>
      </c>
      <c r="G29" s="76" t="s">
        <v>2294</v>
      </c>
      <c r="H29" s="43"/>
      <c r="I29" s="12" t="str">
        <f t="shared" si="7"/>
        <v>* group[=].element[+].code = #Radiotherapy.treatmentSites.primary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1607</v>
      </c>
      <c r="E30" s="12"/>
      <c r="F30" s="49" t="s">
        <v>1293</v>
      </c>
      <c r="G30" s="76" t="s">
        <v>2294</v>
      </c>
      <c r="H30" s="43"/>
      <c r="I30" s="12" t="str">
        <f t="shared" si="7"/>
        <v>* group[=].element[+].code = #Radiotherapy.treatmentSites.neck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1607</v>
      </c>
      <c r="E31" s="12"/>
      <c r="F31" s="49" t="s">
        <v>1293</v>
      </c>
      <c r="G31" s="76" t="s">
        <v>2294</v>
      </c>
      <c r="H31" s="43"/>
      <c r="I31" s="12" t="str">
        <f t="shared" si="7"/>
        <v>* group[=].element[+].code = #Radiotherapy.treatmentSites.primaryAndIpsilateralNeck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1607</v>
      </c>
      <c r="E32" s="12"/>
      <c r="F32" s="49" t="s">
        <v>1293</v>
      </c>
      <c r="G32" s="76" t="s">
        <v>2294</v>
      </c>
      <c r="H32" s="43"/>
      <c r="I32" s="12" t="str">
        <f t="shared" si="7"/>
        <v>* group[=].element[+].code = #Radiotherapy.treatmentSites.primaryAndBilateralNeck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1607</v>
      </c>
      <c r="E33" s="12"/>
      <c r="F33" s="49" t="s">
        <v>1293</v>
      </c>
      <c r="G33" s="76" t="s">
        <v>2294</v>
      </c>
      <c r="H33" s="43"/>
      <c r="I33" s="12" t="str">
        <f t="shared" si="7"/>
        <v>* group[=].element[+].code = #Radiotherapy.treatmentSites.distantMetastasis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#Radiotherapy.setting</v>
      </c>
    </row>
    <row r="34" spans="1:19" ht="73.75" x14ac:dyDescent="0.75">
      <c r="B34" s="11" t="str">
        <f>Radiotherapy!B28</f>
        <v>metastaticTreatmentSites</v>
      </c>
      <c r="C34" s="11" t="str">
        <f>Radiotherapy!C28</f>
        <v>Metastatic Treatment Sites:</v>
      </c>
      <c r="D34" s="12" t="s">
        <v>1607</v>
      </c>
      <c r="E34" s="12"/>
      <c r="F34" s="49" t="s">
        <v>1293</v>
      </c>
      <c r="G34" s="76" t="s">
        <v>2296</v>
      </c>
      <c r="H34" s="43"/>
      <c r="I34" s="12" t="str">
        <f t="shared" si="7"/>
        <v>* group[=].element[+].code = #Radiotherapy.metastaticTreatmentSites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1607</v>
      </c>
      <c r="E35" s="12"/>
      <c r="F35" s="49" t="s">
        <v>1293</v>
      </c>
      <c r="G35" s="76" t="s">
        <v>2294</v>
      </c>
      <c r="H35" s="43"/>
      <c r="I35" s="12" t="str">
        <f t="shared" si="7"/>
        <v>* group[=].element[+].code = #Radiotherapy.metastaticTreatmentSites.lung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1607</v>
      </c>
      <c r="E36" s="12"/>
      <c r="F36" s="49" t="s">
        <v>1293</v>
      </c>
      <c r="G36" s="76" t="s">
        <v>2294</v>
      </c>
      <c r="H36" s="43"/>
      <c r="I36" s="12" t="str">
        <f t="shared" si="7"/>
        <v>* group[=].element[+].code = #Radiotherapy.metastaticTreatmentSites.mediastinum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2294</v>
      </c>
      <c r="H37" s="43"/>
      <c r="I37" s="12" t="str">
        <f t="shared" si="7"/>
        <v>* group[=].element[+].code = #Radiotherapy.metastaticTreatmentSites.bone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1607</v>
      </c>
      <c r="E38" s="12"/>
      <c r="F38" s="49" t="s">
        <v>1293</v>
      </c>
      <c r="G38" s="76" t="s">
        <v>2294</v>
      </c>
      <c r="H38" s="43"/>
      <c r="I38" s="12" t="str">
        <f t="shared" si="7"/>
        <v>* group[=].element[+].code = #Radiotherapy.metastaticTreatmentSites.softTissue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1607</v>
      </c>
      <c r="E39" s="12"/>
      <c r="F39" s="49" t="s">
        <v>1293</v>
      </c>
      <c r="G39" s="76" t="s">
        <v>2294</v>
      </c>
      <c r="H39" s="43"/>
      <c r="I39" s="12" t="str">
        <f t="shared" si="7"/>
        <v>* group[=].element[+].code = #Radiotherapy.metastaticTreatmentSites.liver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2295</v>
      </c>
      <c r="H40" s="43"/>
      <c r="I40" s="12" t="str">
        <f t="shared" si="7"/>
        <v>* group[=].element[+].code = #Radiotherapy.treatmentCompletedAsPlanned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20"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2247</v>
      </c>
      <c r="L4" s="16" t="str">
        <f>CONCATENATE("Logical: ",B4)</f>
        <v>Logical: OtherTreatmentI4rc</v>
      </c>
    </row>
    <row r="5" spans="1:18" ht="15.5" thickBot="1" x14ac:dyDescent="0.9">
      <c r="A5" s="14" t="s">
        <v>16</v>
      </c>
      <c r="B5" s="30" t="s">
        <v>2248</v>
      </c>
      <c r="L5" s="16" t="str">
        <f>CONCATENATE("Id: ",B5)</f>
        <v>Id: OtherTreatment</v>
      </c>
    </row>
    <row r="6" spans="1:18" ht="15.5" thickBot="1" x14ac:dyDescent="0.9">
      <c r="A6" s="14" t="s">
        <v>10</v>
      </c>
      <c r="B6" s="30" t="s">
        <v>2249</v>
      </c>
      <c r="L6" s="17" t="str">
        <f>CONCATENATE("Title: ##34#",B6,"##34#")</f>
        <v>Title: ##34#Other Local Treatment##34#</v>
      </c>
    </row>
    <row r="7" spans="1:18" x14ac:dyDescent="0.75">
      <c r="A7" s="26" t="s">
        <v>2</v>
      </c>
      <c r="B7" s="30" t="s">
        <v>2249</v>
      </c>
      <c r="C7" s="9" t="s">
        <v>3</v>
      </c>
      <c r="D7" s="1" t="s">
        <v>4</v>
      </c>
      <c r="E7" s="3" t="s">
        <v>5</v>
      </c>
      <c r="F7" s="3" t="s">
        <v>6</v>
      </c>
      <c r="G7" s="3" t="s">
        <v>7</v>
      </c>
      <c r="H7" s="64" t="s">
        <v>1383</v>
      </c>
      <c r="I7" s="118" t="s">
        <v>2057</v>
      </c>
      <c r="J7" s="118" t="s">
        <v>2058</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2239</v>
      </c>
      <c r="D9" s="12" t="s">
        <v>2240</v>
      </c>
      <c r="E9" s="12">
        <v>1</v>
      </c>
      <c r="F9" s="12">
        <v>1</v>
      </c>
      <c r="G9" s="12" t="s">
        <v>1465</v>
      </c>
      <c r="H9" s="12" t="s">
        <v>2241</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2242</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2243</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2244</v>
      </c>
      <c r="D12" s="12" t="s">
        <v>1648</v>
      </c>
      <c r="E12" s="12">
        <v>0</v>
      </c>
      <c r="F12" s="12">
        <v>1</v>
      </c>
      <c r="G12" s="12" t="s">
        <v>1465</v>
      </c>
      <c r="H12" s="12" t="s">
        <v>2245</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2246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2306</v>
      </c>
      <c r="D3" s="47" t="s">
        <v>1470</v>
      </c>
      <c r="E3" s="71" t="str">
        <f>$C$1&amp;B14</f>
        <v>http://hl7.eu/fhir/ig/idea4rc/StructureDefinition/OtherTreatment</v>
      </c>
    </row>
    <row r="4" spans="1:19" x14ac:dyDescent="0.75">
      <c r="B4" s="47" t="s">
        <v>16</v>
      </c>
      <c r="C4" s="28" t="s">
        <v>2306</v>
      </c>
      <c r="D4" s="47" t="s">
        <v>1471</v>
      </c>
      <c r="E4" s="165" t="s">
        <v>2304</v>
      </c>
      <c r="F4" s="157"/>
      <c r="G4" s="157"/>
    </row>
    <row r="5" spans="1:19" x14ac:dyDescent="0.75">
      <c r="B5" s="47" t="s">
        <v>10</v>
      </c>
      <c r="C5" s="7" t="s">
        <v>2316</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2316</v>
      </c>
      <c r="D8" s="47"/>
      <c r="E8" s="7"/>
      <c r="I8" s="12" t="s">
        <v>1288</v>
      </c>
      <c r="J8" s="12" t="s">
        <v>1289</v>
      </c>
      <c r="K8" s="12" t="s">
        <v>1290</v>
      </c>
      <c r="L8" s="12" t="s">
        <v>1291</v>
      </c>
      <c r="M8" s="11" t="s">
        <v>1292</v>
      </c>
      <c r="P8" s="34" t="s">
        <v>1327</v>
      </c>
      <c r="Q8" s="34">
        <v>6</v>
      </c>
    </row>
    <row r="9" spans="1:19" ht="30.25" thickBot="1" x14ac:dyDescent="0.9">
      <c r="B9" s="47" t="s">
        <v>1475</v>
      </c>
      <c r="C9" s="12" t="s">
        <v>2317</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2297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2305</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2214</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2213</v>
      </c>
      <c r="C10" s="11" t="s">
        <v>1852</v>
      </c>
      <c r="D10" s="11" t="s">
        <v>1853</v>
      </c>
      <c r="E10" s="11">
        <v>1</v>
      </c>
      <c r="F10" s="11">
        <v>1</v>
      </c>
      <c r="G10" s="11" t="s">
        <v>1465</v>
      </c>
      <c r="H10" s="11" t="s">
        <v>1854</v>
      </c>
      <c r="I10" s="12" t="b">
        <v>1</v>
      </c>
      <c r="J10" s="12" t="b">
        <v>1</v>
      </c>
      <c r="K10" s="25" t="s">
        <v>2213</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6" sqref="B6"/>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2215</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2216</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2217</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zoomScale="131" zoomScaleNormal="7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http://hl7.eu/fhir/ig/idea4rc/StructureDefinition/AdverseEvent</v>
      </c>
    </row>
    <row r="4" spans="1:19" x14ac:dyDescent="0.75">
      <c r="B4" s="47" t="s">
        <v>16</v>
      </c>
      <c r="C4" s="28" t="s">
        <v>1856</v>
      </c>
      <c r="D4" s="47" t="s">
        <v>1471</v>
      </c>
      <c r="E4" s="166" t="s">
        <v>2298</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AdverseEvent!B5</f>
        <v>AdverseEvent</v>
      </c>
      <c r="C14" s="11"/>
      <c r="D14" s="4" t="s">
        <v>439</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1293</v>
      </c>
      <c r="G15" s="76" t="s">
        <v>2299</v>
      </c>
      <c r="I15" s="12" t="str">
        <f>"* group[=].element[+].code = #"&amp;$B$14&amp;"."&amp;B15</f>
        <v>* group[=].element[+].code = #AdverseEvent.episodeEvent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#AdverseEvent.episodeEvent</v>
      </c>
    </row>
    <row r="16" spans="1:19" ht="73.75" x14ac:dyDescent="0.75">
      <c r="A16" s="44"/>
      <c r="B16" s="11" t="str">
        <f>AdverseEvent!B9</f>
        <v>type</v>
      </c>
      <c r="C16" s="11" t="str">
        <f>AdverseEvent!C9</f>
        <v>Adverse event type (CTCAE Term)</v>
      </c>
      <c r="D16" s="12" t="s">
        <v>2300</v>
      </c>
      <c r="E16" s="12"/>
      <c r="F16" s="49" t="s">
        <v>1293</v>
      </c>
      <c r="G16" s="76" t="s">
        <v>2301</v>
      </c>
      <c r="I16" s="12" t="str">
        <f t="shared" ref="I16:I18" si="7">"* group[=].element[+].code = #"&amp;$B$14&amp;"."&amp;B16</f>
        <v>* group[=].element[+].code = #AdverseEvent.type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2302</v>
      </c>
      <c r="E17" s="12"/>
      <c r="F17" s="49" t="s">
        <v>1315</v>
      </c>
      <c r="G17" s="77"/>
      <c r="H17" s="43"/>
      <c r="I17" s="12" t="str">
        <f t="shared" si="7"/>
        <v>* group[=].element[+].code = #AdverseEvent.eventStartingDate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2303</v>
      </c>
      <c r="E18" s="12"/>
      <c r="F18" s="49" t="s">
        <v>1315</v>
      </c>
      <c r="G18" s="77"/>
      <c r="H18" s="43"/>
      <c r="I18" s="12" t="str">
        <f t="shared" si="7"/>
        <v>* group[=].element[+].code = #AdverseEvent.eventDuration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2148</v>
      </c>
      <c r="L4" s="16" t="str">
        <f>CONCATENATE("Logical: ",B4)</f>
        <v>Logical: StageI4rc</v>
      </c>
    </row>
    <row r="5" spans="1:18" ht="19.899999999999999" customHeight="1" x14ac:dyDescent="0.75">
      <c r="A5" s="14" t="s">
        <v>16</v>
      </c>
      <c r="B5" s="31" t="s">
        <v>2149</v>
      </c>
      <c r="L5" s="16" t="str">
        <f>CONCATENATE("Id: ",B5)</f>
        <v>Id: Stage</v>
      </c>
    </row>
    <row r="6" spans="1:18" ht="19.899999999999999" customHeight="1" x14ac:dyDescent="0.75">
      <c r="A6" s="14" t="s">
        <v>10</v>
      </c>
      <c r="B6" s="32" t="s">
        <v>2149</v>
      </c>
      <c r="L6" s="17" t="str">
        <f>CONCATENATE("Title: ##34#",B6,"##34#")</f>
        <v>Title: ##34#Stage##34#</v>
      </c>
    </row>
    <row r="7" spans="1:18" ht="19.899999999999999" customHeight="1" x14ac:dyDescent="0.75">
      <c r="A7" s="26" t="s">
        <v>2</v>
      </c>
      <c r="B7" s="63" t="s">
        <v>2149</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2115</v>
      </c>
      <c r="D9" s="11" t="s">
        <v>2115</v>
      </c>
      <c r="E9" s="11">
        <v>1</v>
      </c>
      <c r="F9" s="11">
        <v>1</v>
      </c>
      <c r="G9" t="s">
        <v>1465</v>
      </c>
      <c r="H9" s="12" t="s">
        <v>2125</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2106</v>
      </c>
      <c r="C10" s="11" t="s">
        <v>291</v>
      </c>
      <c r="D10" s="11" t="s">
        <v>1387</v>
      </c>
      <c r="E10" s="11">
        <v>1</v>
      </c>
      <c r="F10" s="11">
        <v>1</v>
      </c>
      <c r="G10" t="s">
        <v>1465</v>
      </c>
      <c r="H10" s="12" t="s">
        <v>2126</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2107</v>
      </c>
      <c r="C11" s="11" t="s">
        <v>298</v>
      </c>
      <c r="D11" s="11" t="s">
        <v>1388</v>
      </c>
      <c r="E11" s="11">
        <v>1</v>
      </c>
      <c r="F11" s="11">
        <v>1</v>
      </c>
      <c r="G11" t="s">
        <v>1465</v>
      </c>
      <c r="H11" s="12" t="s">
        <v>2127</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2108</v>
      </c>
      <c r="C12" s="11" t="s">
        <v>305</v>
      </c>
      <c r="D12" s="11" t="s">
        <v>1389</v>
      </c>
      <c r="E12" s="11">
        <v>1</v>
      </c>
      <c r="F12" s="11">
        <v>1</v>
      </c>
      <c r="G12" t="s">
        <v>1465</v>
      </c>
      <c r="H12" s="12" t="s">
        <v>2128</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2109</v>
      </c>
      <c r="C13" s="11" t="s">
        <v>1552</v>
      </c>
      <c r="D13" s="11" t="s">
        <v>1553</v>
      </c>
      <c r="E13" s="11">
        <v>1</v>
      </c>
      <c r="F13" s="11">
        <v>1</v>
      </c>
      <c r="G13" t="s">
        <v>1465</v>
      </c>
      <c r="H13" s="12" t="s">
        <v>2129</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2110</v>
      </c>
      <c r="C14" s="11" t="s">
        <v>2116</v>
      </c>
      <c r="D14" s="11" t="s">
        <v>2117</v>
      </c>
      <c r="E14" s="11">
        <v>1</v>
      </c>
      <c r="F14" s="11">
        <v>1</v>
      </c>
      <c r="G14" t="s">
        <v>1465</v>
      </c>
      <c r="H14" s="4" t="s">
        <v>2132</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2111</v>
      </c>
      <c r="C15" s="11" t="s">
        <v>2118</v>
      </c>
      <c r="D15" s="11" t="s">
        <v>2119</v>
      </c>
      <c r="E15" s="11">
        <v>1</v>
      </c>
      <c r="F15" s="11">
        <v>1</v>
      </c>
      <c r="G15" t="s">
        <v>1465</v>
      </c>
      <c r="H15" s="12" t="s">
        <v>2133</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2112</v>
      </c>
      <c r="C16" s="11" t="s">
        <v>2120</v>
      </c>
      <c r="D16" s="11" t="s">
        <v>2121</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2130</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2113</v>
      </c>
      <c r="C18" s="11" t="s">
        <v>2122</v>
      </c>
      <c r="D18" s="11" t="s">
        <v>2123</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2134</v>
      </c>
      <c r="C19" s="6" t="s">
        <v>2134</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2135</v>
      </c>
      <c r="C20" s="11" t="s">
        <v>1393</v>
      </c>
      <c r="D20" s="11" t="s">
        <v>2273</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2136</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2137</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2138</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2139</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2140</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2141</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2142</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2143</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2144</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2114</v>
      </c>
      <c r="C30" s="11" t="s">
        <v>2124</v>
      </c>
      <c r="D30" s="11" t="s">
        <v>1390</v>
      </c>
      <c r="E30" s="11">
        <v>1</v>
      </c>
      <c r="F30" s="11">
        <v>1</v>
      </c>
      <c r="G30" t="s">
        <v>1465</v>
      </c>
      <c r="H30" s="12" t="s">
        <v>2131</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2282</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2278</v>
      </c>
      <c r="D3" s="47" t="s">
        <v>1470</v>
      </c>
      <c r="E3" s="71" t="str">
        <f>$C$1&amp;B14</f>
        <v>http://hl7.eu/fhir/ig/idea4rc/StructureDefinition/Stage</v>
      </c>
    </row>
    <row r="4" spans="1:19" x14ac:dyDescent="0.75">
      <c r="B4" s="47" t="s">
        <v>16</v>
      </c>
      <c r="C4" s="28" t="s">
        <v>2279</v>
      </c>
      <c r="D4" s="47" t="s">
        <v>1471</v>
      </c>
      <c r="E4" s="150" t="str">
        <f>C1&amp;G4</f>
        <v>http://hl7.eu/fhir/ig/idea4rc/StructureDefinition/Bundle-eu-i4rc</v>
      </c>
      <c r="G4" s="151" t="s">
        <v>2390</v>
      </c>
    </row>
    <row r="5" spans="1:19" x14ac:dyDescent="0.75">
      <c r="B5" s="47" t="s">
        <v>10</v>
      </c>
      <c r="C5" s="7" t="s">
        <v>2280</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2280</v>
      </c>
      <c r="D8" s="47"/>
      <c r="E8" s="7"/>
      <c r="I8" s="12" t="s">
        <v>1288</v>
      </c>
      <c r="J8" s="12" t="s">
        <v>1289</v>
      </c>
      <c r="K8" s="12" t="s">
        <v>1290</v>
      </c>
      <c r="L8" s="12" t="s">
        <v>1291</v>
      </c>
      <c r="M8" s="11" t="s">
        <v>1292</v>
      </c>
      <c r="P8" s="34" t="s">
        <v>1327</v>
      </c>
      <c r="Q8" s="34">
        <v>6</v>
      </c>
    </row>
    <row r="9" spans="1:19" x14ac:dyDescent="0.75">
      <c r="B9" s="47" t="s">
        <v>1475</v>
      </c>
      <c r="C9" s="12" t="s">
        <v>2281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2271</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2268</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2269</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2270</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2391</v>
      </c>
      <c r="E20" s="12"/>
      <c r="F20" s="49" t="s">
        <v>1293</v>
      </c>
      <c r="G20" s="76" t="s">
        <v>2392</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2276</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2284</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2275</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2272</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2283</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2324</v>
      </c>
      <c r="E16" s="12"/>
      <c r="F16" s="49" t="s">
        <v>1293</v>
      </c>
      <c r="G16" s="76" t="s">
        <v>2326</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2324</v>
      </c>
      <c r="E17" s="12"/>
      <c r="F17" s="49" t="s">
        <v>1293</v>
      </c>
      <c r="G17" s="76" t="s">
        <v>2325</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2327</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2328</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2503</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2329</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2505</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2507</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2509</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2511</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2513</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2515</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2330</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2517</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2277</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2024-07-15T20:48:47Z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