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C:\workspace\oah\models-src\"/>
    </mc:Choice>
  </mc:AlternateContent>
  <xr:revisionPtr revIDLastSave="0" documentId="13_ncr:1_{75F0F71D-1A21-4873-A4A4-5C0017A1FC53}" xr6:coauthVersionLast="47" xr6:coauthVersionMax="47" xr10:uidLastSave="{00000000-0000-0000-0000-000000000000}"/>
  <bookViews>
    <workbookView xWindow="-90" yWindow="-90" windowWidth="19380" windowHeight="10260" activeTab="1" xr2:uid="{FA01C668-562A-4AF9-BDB0-B212F14DE883}"/>
  </bookViews>
  <sheets>
    <sheet name="IG-groups" sheetId="31" r:id="rId1"/>
    <sheet name="ConceptMaps" sheetId="17" r:id="rId2"/>
    <sheet name="LogicalModels" sheetId="15" r:id="rId3"/>
    <sheet name="IndicatorsOah2FHIR" sheetId="34" r:id="rId4"/>
    <sheet name="CodeSystem" sheetId="45" r:id="rId5"/>
    <sheet name="IndicatorsOah" sheetId="47" r:id="rId6"/>
    <sheet name="BioIndicatorsOah" sheetId="11" r:id="rId7"/>
    <sheet name="HydroMorphIndicatorsOah" sheetId="39" r:id="rId8"/>
    <sheet name="WaterIndicatorsOah" sheetId="42" r:id="rId9"/>
    <sheet name="BioRisksIndicatorsOah" sheetId="44" r:id="rId10"/>
    <sheet name="Foglio1" sheetId="37" r:id="rId11"/>
    <sheet name="Foglio2" sheetId="38" r:id="rId12"/>
    <sheet name="Foglio4" sheetId="40" r:id="rId13"/>
    <sheet name="Foglio7" sheetId="43" r:id="rId14"/>
  </sheets>
  <externalReferences>
    <externalReference r:id="rId15"/>
  </externalReferences>
  <definedNames>
    <definedName name="_xlnm._FilterDatabase" localSheetId="9" hidden="1">BioRisksIndicatorsOah!$A$1:$E$4</definedName>
    <definedName name="_xlnm._FilterDatabase" localSheetId="7" hidden="1">HydroMorphIndicatorsOah!$A$1:$E$4</definedName>
    <definedName name="_xlnm._FilterDatabase" localSheetId="8" hidden="1">WaterIndicatorsOah!$A$1:$E$4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7" l="1"/>
  <c r="H31" i="34"/>
  <c r="H26" i="34"/>
  <c r="H27" i="34"/>
  <c r="H28" i="34"/>
  <c r="H29" i="34"/>
  <c r="H30" i="34"/>
  <c r="H25" i="34"/>
  <c r="H15" i="34"/>
  <c r="H16" i="34"/>
  <c r="H17" i="34"/>
  <c r="H18" i="34"/>
  <c r="H19" i="34"/>
  <c r="H20" i="34"/>
  <c r="H21" i="34"/>
  <c r="H22" i="34"/>
  <c r="H23" i="34"/>
  <c r="H14" i="34"/>
  <c r="H11" i="34"/>
  <c r="H12" i="34"/>
  <c r="H10" i="34"/>
  <c r="H4" i="34"/>
  <c r="H5" i="34"/>
  <c r="H6" i="34"/>
  <c r="H7" i="34"/>
  <c r="H8" i="34"/>
  <c r="H3" i="34"/>
  <c r="F3" i="34"/>
  <c r="C3" i="34"/>
  <c r="D3" i="34"/>
  <c r="C4" i="34"/>
  <c r="D4" i="34"/>
  <c r="C5" i="34"/>
  <c r="D5" i="34"/>
  <c r="C6" i="34"/>
  <c r="D6" i="34"/>
  <c r="C7" i="34"/>
  <c r="D7" i="34"/>
  <c r="C8" i="34"/>
  <c r="D8" i="34"/>
  <c r="C9" i="34"/>
  <c r="D9" i="34"/>
  <c r="C10" i="34"/>
  <c r="D10" i="34"/>
  <c r="C11" i="34"/>
  <c r="D11" i="34"/>
  <c r="C12" i="34"/>
  <c r="D12" i="34"/>
  <c r="C13" i="34"/>
  <c r="D13" i="34"/>
  <c r="C14" i="34"/>
  <c r="D14" i="34"/>
  <c r="C15" i="34"/>
  <c r="D15" i="34"/>
  <c r="C16" i="34"/>
  <c r="D16" i="34"/>
  <c r="C17" i="34"/>
  <c r="D17" i="34"/>
  <c r="C18" i="34"/>
  <c r="D18" i="34"/>
  <c r="C19" i="34"/>
  <c r="D19" i="34"/>
  <c r="C20" i="34"/>
  <c r="D20" i="34"/>
  <c r="C21" i="34"/>
  <c r="D21" i="34"/>
  <c r="C22" i="34"/>
  <c r="D22" i="34"/>
  <c r="C23" i="34"/>
  <c r="D23" i="34"/>
  <c r="C24" i="34"/>
  <c r="D24" i="34"/>
  <c r="C25" i="34"/>
  <c r="D25" i="34"/>
  <c r="C26" i="34"/>
  <c r="D26" i="34"/>
  <c r="C27" i="34"/>
  <c r="D27" i="34"/>
  <c r="C28" i="34"/>
  <c r="D28" i="34"/>
  <c r="C29" i="34"/>
  <c r="D29" i="34"/>
  <c r="C30" i="34"/>
  <c r="D30" i="34"/>
  <c r="C31" i="34"/>
  <c r="D31" i="34"/>
  <c r="D2" i="34"/>
  <c r="C2" i="34"/>
  <c r="A3" i="34"/>
  <c r="A4" i="34"/>
  <c r="A5" i="34"/>
  <c r="A6" i="34"/>
  <c r="A7" i="34"/>
  <c r="A8" i="34"/>
  <c r="A9" i="34"/>
  <c r="A10" i="34"/>
  <c r="A11" i="34"/>
  <c r="A12" i="34"/>
  <c r="A13" i="34"/>
  <c r="A14" i="34"/>
  <c r="A15" i="34"/>
  <c r="A16" i="34"/>
  <c r="A17" i="34"/>
  <c r="A18" i="34"/>
  <c r="A19" i="34"/>
  <c r="A20" i="34"/>
  <c r="A21" i="34"/>
  <c r="A22" i="34"/>
  <c r="A23" i="34"/>
  <c r="A24" i="34"/>
  <c r="A25" i="34"/>
  <c r="A26" i="34"/>
  <c r="A27" i="34"/>
  <c r="A28" i="34"/>
  <c r="A29" i="34"/>
  <c r="A30" i="34"/>
  <c r="A31" i="34"/>
  <c r="A2" i="34"/>
  <c r="E3" i="45"/>
  <c r="E4" i="45"/>
  <c r="E5" i="45"/>
  <c r="E6" i="45"/>
  <c r="E7" i="45"/>
  <c r="E9" i="45"/>
  <c r="E10" i="45"/>
  <c r="E11" i="45"/>
  <c r="E12" i="45"/>
  <c r="E13" i="45"/>
  <c r="E14" i="45"/>
  <c r="E15" i="45"/>
  <c r="E16" i="45"/>
  <c r="E17" i="45"/>
  <c r="E18" i="45"/>
  <c r="E19" i="45"/>
  <c r="E20" i="45"/>
  <c r="E21" i="45"/>
  <c r="E22" i="45"/>
  <c r="E23" i="45"/>
  <c r="E24" i="45"/>
  <c r="E25" i="45"/>
  <c r="E26" i="45"/>
  <c r="E27" i="45"/>
  <c r="E2" i="45"/>
  <c r="A22" i="45"/>
  <c r="B22" i="45"/>
  <c r="C22" i="45"/>
  <c r="A23" i="45"/>
  <c r="B23" i="45"/>
  <c r="C23" i="45"/>
  <c r="A24" i="45"/>
  <c r="B24" i="45"/>
  <c r="C24" i="45"/>
  <c r="A25" i="45"/>
  <c r="B25" i="45"/>
  <c r="C25" i="45"/>
  <c r="A26" i="45"/>
  <c r="B26" i="45"/>
  <c r="C26" i="45"/>
  <c r="A27" i="45"/>
  <c r="B27" i="45"/>
  <c r="C27" i="45"/>
  <c r="B21" i="45"/>
  <c r="C21" i="45"/>
  <c r="A21" i="45"/>
  <c r="A20" i="45"/>
  <c r="B20" i="45"/>
  <c r="C20" i="45"/>
  <c r="A19" i="45"/>
  <c r="B19" i="45"/>
  <c r="C19" i="45"/>
  <c r="A12" i="45"/>
  <c r="B12" i="45"/>
  <c r="C12" i="45"/>
  <c r="A13" i="45"/>
  <c r="B13" i="45"/>
  <c r="C13" i="45"/>
  <c r="A14" i="45"/>
  <c r="B14" i="45"/>
  <c r="C14" i="45"/>
  <c r="A15" i="45"/>
  <c r="B15" i="45"/>
  <c r="C15" i="45"/>
  <c r="A16" i="45"/>
  <c r="B16" i="45"/>
  <c r="C16" i="45"/>
  <c r="A17" i="45"/>
  <c r="B17" i="45"/>
  <c r="C17" i="45"/>
  <c r="A18" i="45"/>
  <c r="B18" i="45"/>
  <c r="C18" i="45"/>
  <c r="B11" i="45"/>
  <c r="C11" i="45"/>
  <c r="A11" i="45"/>
  <c r="A9" i="45"/>
  <c r="B9" i="45"/>
  <c r="C9" i="45"/>
  <c r="A10" i="45"/>
  <c r="B10" i="45"/>
  <c r="C10" i="45"/>
  <c r="B8" i="45"/>
  <c r="C8" i="45"/>
  <c r="A8" i="45"/>
  <c r="E8" i="45" s="1"/>
  <c r="A3" i="45"/>
  <c r="B3" i="45"/>
  <c r="C3" i="45"/>
  <c r="A4" i="45"/>
  <c r="B4" i="45"/>
  <c r="C4" i="45"/>
  <c r="A5" i="45"/>
  <c r="B5" i="45"/>
  <c r="C5" i="45"/>
  <c r="A6" i="45"/>
  <c r="B6" i="45"/>
  <c r="C6" i="45"/>
  <c r="A7" i="45"/>
  <c r="B7" i="45"/>
  <c r="C7" i="45"/>
  <c r="B2" i="45"/>
  <c r="C2" i="45"/>
  <c r="A2" i="45"/>
  <c r="B28" i="31" l="1"/>
  <c r="B29" i="31"/>
  <c r="B30" i="31"/>
  <c r="B23" i="31"/>
  <c r="B32" i="31"/>
  <c r="B33" i="31"/>
  <c r="B34" i="31"/>
  <c r="B35" i="31"/>
  <c r="B36" i="31"/>
  <c r="B37" i="31"/>
  <c r="B38" i="31"/>
  <c r="B31" i="31"/>
  <c r="B10" i="31"/>
  <c r="B11" i="31"/>
  <c r="B12" i="31"/>
  <c r="B13" i="31"/>
  <c r="B14" i="31"/>
  <c r="B15" i="31"/>
  <c r="B16" i="31"/>
  <c r="B17" i="31"/>
  <c r="B18" i="31"/>
  <c r="B19" i="31"/>
  <c r="B20" i="31"/>
  <c r="B21" i="31"/>
  <c r="B22" i="31"/>
  <c r="B9" i="31"/>
</calcChain>
</file>

<file path=xl/sharedStrings.xml><?xml version="1.0" encoding="utf-8"?>
<sst xmlns="http://schemas.openxmlformats.org/spreadsheetml/2006/main" count="787" uniqueCount="355">
  <si>
    <t>Group Source</t>
  </si>
  <si>
    <t>Group Target</t>
  </si>
  <si>
    <t>Source Code</t>
  </si>
  <si>
    <t>Source Display</t>
  </si>
  <si>
    <t>Target Code</t>
  </si>
  <si>
    <t>Target Display</t>
  </si>
  <si>
    <t>Equivalence</t>
  </si>
  <si>
    <t>relatedto</t>
  </si>
  <si>
    <t>Comment</t>
  </si>
  <si>
    <t>Element</t>
  </si>
  <si>
    <t>Cardinality</t>
  </si>
  <si>
    <t>Datatype</t>
  </si>
  <si>
    <t>Short</t>
  </si>
  <si>
    <t>Definition</t>
  </si>
  <si>
    <t>0..*</t>
  </si>
  <si>
    <t>Instance</t>
  </si>
  <si>
    <t>Name</t>
  </si>
  <si>
    <t>URL</t>
  </si>
  <si>
    <t>Title</t>
  </si>
  <si>
    <t>Description</t>
  </si>
  <si>
    <t>Status</t>
  </si>
  <si>
    <t>SourceUri</t>
  </si>
  <si>
    <t>TargetUri</t>
  </si>
  <si>
    <t>draft</t>
  </si>
  <si>
    <t>Id</t>
  </si>
  <si>
    <t>Experimental</t>
  </si>
  <si>
    <t>true</t>
  </si>
  <si>
    <t>Observation</t>
  </si>
  <si>
    <t>Observation.value[x]</t>
  </si>
  <si>
    <t>Base</t>
  </si>
  <si>
    <t>BioIndicatorsOah</t>
  </si>
  <si>
    <t>Key biological quality indicators</t>
  </si>
  <si>
    <t>Biological indicators of health risk . These are the indicators that were considered useful to test the links between aquatic ecosystem health and human well-being in the scope of the OneAquaHeath project</t>
  </si>
  <si>
    <t>Indicator</t>
  </si>
  <si>
    <t>Rationale</t>
  </si>
  <si>
    <t>Method</t>
  </si>
  <si>
    <t>Derived metric or indices</t>
  </si>
  <si>
    <t>Sources of information</t>
  </si>
  <si>
    <t>Benthic Macroinvertebrates</t>
  </si>
  <si>
    <t xml:space="preserve">Invertebrates are ubiquitous in rivers. Their use as river biological quality indicators is widespread all over the world, therefore there are numerous databases. </t>
  </si>
  <si>
    <t>There is a high diversity of invertebrate species, they occupy different trophic levels in the aquatic chains (organic matter decomposers to predators) and they have different known sensitivities to anthropogenic disturbance in rivers.</t>
  </si>
  <si>
    <t>Sampling is simple. Identification up to family level already provides a good indication of river degradation.</t>
  </si>
  <si>
    <t>Some invertebrates are parasites, others are vectors of several diseases in the adult flying stage (e.g. Diptera – mosquitos of the family Culicidae, or Phlebotomus of the family Psychodidae).</t>
  </si>
  <si>
    <t>The alteration in the structure of the aquatic communities indicates alteration in ecosystem functioning and ecosystem services.</t>
  </si>
  <si>
    <t>Multihabitat sampling with a kick net (0.5 mm mesh size), in a   representative section of the river/stream site.</t>
  </si>
  <si>
    <t>Taxonomic identification up to species level (or genus/family) based on morphology under a stereomiscrocope and microscope by experts with the support of taxonomic keys</t>
  </si>
  <si>
    <t>And/or identification through metagenomics (not possible for all species)</t>
  </si>
  <si>
    <t>Biotic and multimetric indices:</t>
  </si>
  <si>
    <r>
      <t>BMWP - Biological Monitoring Working Party (</t>
    </r>
    <r>
      <rPr>
        <b/>
        <sz val="11"/>
        <color theme="1"/>
        <rFont val="Calibri"/>
        <family val="2"/>
        <scheme val="minor"/>
      </rPr>
      <t>Chesters 1980; Hawkes 1998</t>
    </r>
    <r>
      <rPr>
        <sz val="11"/>
        <color theme="1"/>
        <rFont val="Calibri"/>
        <family val="2"/>
        <scheme val="minor"/>
      </rPr>
      <t>)</t>
    </r>
  </si>
  <si>
    <r>
      <t>Belgium Flanders</t>
    </r>
    <r>
      <rPr>
        <sz val="11"/>
        <color theme="1"/>
        <rFont val="Calibri"/>
        <family val="2"/>
        <scheme val="minor"/>
      </rPr>
      <t>: Multimetric Macroinvertebrate Index Flanders (MMIF)</t>
    </r>
  </si>
  <si>
    <r>
      <t>France</t>
    </r>
    <r>
      <rPr>
        <sz val="11"/>
        <color theme="1"/>
        <rFont val="Calibri"/>
        <family val="2"/>
        <scheme val="minor"/>
      </rPr>
      <t>: Indice Biologique Global Normalisé (IBGN). AFNOR NF-T-90-350</t>
    </r>
  </si>
  <si>
    <r>
      <t>Italy:</t>
    </r>
    <r>
      <rPr>
        <sz val="11"/>
        <color theme="1"/>
        <rFont val="Calibri"/>
        <family val="2"/>
        <scheme val="minor"/>
      </rPr>
      <t xml:space="preserve"> MacrOper, based on STAR Intercalibration Common Metric Index (STAR_ICMi)</t>
    </r>
  </si>
  <si>
    <r>
      <t>Norway:</t>
    </r>
    <r>
      <rPr>
        <sz val="11"/>
        <color theme="1"/>
        <rFont val="Calibri"/>
        <family val="2"/>
        <scheme val="minor"/>
      </rPr>
      <t xml:space="preserve"> Average Score Per Taxon (ASPT)</t>
    </r>
  </si>
  <si>
    <r>
      <t>Portugal:</t>
    </r>
    <r>
      <rPr>
        <sz val="11"/>
        <color theme="1"/>
        <rFont val="Calibri"/>
        <family val="2"/>
        <scheme val="minor"/>
      </rPr>
      <t xml:space="preserve"> Portuguese index for Invertebrates (IPtI) (</t>
    </r>
    <r>
      <rPr>
        <b/>
        <sz val="11"/>
        <color theme="1"/>
        <rFont val="Calibri"/>
        <family val="2"/>
        <scheme val="minor"/>
      </rPr>
      <t>Ferreira et al. 2008</t>
    </r>
    <r>
      <rPr>
        <sz val="11"/>
        <color theme="1"/>
        <rFont val="Calibri"/>
        <family val="2"/>
        <scheme val="minor"/>
      </rPr>
      <t>)</t>
    </r>
  </si>
  <si>
    <r>
      <t>Diversity indices</t>
    </r>
    <r>
      <rPr>
        <u/>
        <sz val="11"/>
        <color theme="1"/>
        <rFont val="Calibri"/>
        <family val="2"/>
        <scheme val="minor"/>
      </rPr>
      <t>:</t>
    </r>
  </si>
  <si>
    <r>
      <t xml:space="preserve">Shannon-Wiener diversity </t>
    </r>
    <r>
      <rPr>
        <b/>
        <sz val="11"/>
        <color theme="1"/>
        <rFont val="Calibri"/>
        <family val="2"/>
        <scheme val="minor"/>
      </rPr>
      <t>(Spellerberg 2008)</t>
    </r>
  </si>
  <si>
    <r>
      <t>Margaleff’s Index (</t>
    </r>
    <r>
      <rPr>
        <b/>
        <sz val="11"/>
        <color theme="1"/>
        <rFont val="Calibri"/>
        <family val="2"/>
        <scheme val="minor"/>
      </rPr>
      <t>Death 2008</t>
    </r>
    <r>
      <rPr>
        <sz val="11"/>
        <color theme="1"/>
        <rFont val="Calibri"/>
        <family val="2"/>
        <scheme val="minor"/>
      </rPr>
      <t>)</t>
    </r>
  </si>
  <si>
    <r>
      <t>Pielou’s evenness (</t>
    </r>
    <r>
      <rPr>
        <b/>
        <sz val="11"/>
        <color theme="1"/>
        <rFont val="Calibri"/>
        <family val="2"/>
        <scheme val="minor"/>
      </rPr>
      <t>Pielou 1966; Magurran 2013</t>
    </r>
    <r>
      <rPr>
        <sz val="11"/>
        <color theme="1"/>
        <rFont val="Calibri"/>
        <family val="2"/>
        <scheme val="minor"/>
      </rPr>
      <t>)</t>
    </r>
  </si>
  <si>
    <t>Functional metrics:</t>
  </si>
  <si>
    <r>
      <t xml:space="preserve">Functional richness, diversity (based on biological traits - </t>
    </r>
    <r>
      <rPr>
        <b/>
        <sz val="11"/>
        <color theme="1"/>
        <rFont val="Calibri"/>
        <family val="2"/>
        <scheme val="minor"/>
      </rPr>
      <t>Tachet et al. 2010</t>
    </r>
    <r>
      <rPr>
        <sz val="11"/>
        <color theme="1"/>
        <rFont val="Calibri"/>
        <family val="2"/>
        <scheme val="minor"/>
      </rPr>
      <t>)</t>
    </r>
  </si>
  <si>
    <t>WISE WFD Database</t>
  </si>
  <si>
    <t>Aquaweb (http://www.uc.pt)</t>
  </si>
  <si>
    <r>
      <t xml:space="preserve">Database in </t>
    </r>
    <r>
      <rPr>
        <b/>
        <sz val="11"/>
        <color theme="1"/>
        <rFont val="Calibri"/>
        <family val="2"/>
        <scheme val="minor"/>
      </rPr>
      <t>Haase et al. (2023)</t>
    </r>
  </si>
  <si>
    <t>OAH Field data (T2.2)</t>
  </si>
  <si>
    <t>Diatoms (microalgae/</t>
  </si>
  <si>
    <t>phytobenthos)</t>
  </si>
  <si>
    <t>Diatoms are ubiquitous in aquatic environments and a key component of river ecosystems, contributing to primary productivity, nutrient cycling and oxygenation. They are widely used as bioindicators of water quality, presenting high sensitivity to environmental changes, organic pollution, and eutrophication. Induce selection pressure, change in abundances, diversity loss, and increase mortality rate.</t>
  </si>
  <si>
    <t>Pollutants such as heavy metals, pharmaceuticals and other may cause deformities in the frustules (valves – external silicate walls), with unknown consequences for diatoms physiological health.</t>
  </si>
  <si>
    <t>Certain diatom species can form harmful algal blooms (HABs) in freshwater environments. These blooms can produce toxins and/or deplete oxygen levels in the water, harm aquatic organisms, leading to fish kills and posing risks to human health through contaminated water or food consumption. These algal blooms can proliferate with water pollution though human activities, such as nutrient runoff from agriculture, urban development, and industrial activities.</t>
  </si>
  <si>
    <t>Periphytic diatoms are scraped from the surface of submerged stones/substrate</t>
  </si>
  <si>
    <t>Identification under a microscope to species (or infraspecies) level based in morphology by experts with the support of taxonomic keys</t>
  </si>
  <si>
    <r>
      <t>Biotic indices</t>
    </r>
    <r>
      <rPr>
        <u/>
        <sz val="11"/>
        <color theme="1"/>
        <rFont val="Calibri"/>
        <family val="2"/>
        <scheme val="minor"/>
      </rPr>
      <t>:</t>
    </r>
  </si>
  <si>
    <r>
      <t>Belgium Flanders</t>
    </r>
    <r>
      <rPr>
        <sz val="11"/>
        <color theme="1"/>
        <rFont val="Calibri"/>
        <family val="2"/>
        <scheme val="minor"/>
      </rPr>
      <t>: Proportions of Impact-Sensitive and Impact-Associated Diatoms (PISIAD)</t>
    </r>
  </si>
  <si>
    <r>
      <t>France:</t>
    </r>
    <r>
      <rPr>
        <sz val="11"/>
        <color theme="1"/>
        <rFont val="Calibri"/>
        <family val="2"/>
        <scheme val="minor"/>
      </rPr>
      <t xml:space="preserve"> Biological Diatom Index (IBD) (</t>
    </r>
    <r>
      <rPr>
        <b/>
        <sz val="11"/>
        <color theme="1"/>
        <rFont val="Calibri"/>
        <family val="2"/>
        <scheme val="minor"/>
      </rPr>
      <t>Coste et al. 2009</t>
    </r>
    <r>
      <rPr>
        <sz val="11"/>
        <color theme="1"/>
        <rFont val="Calibri"/>
        <family val="2"/>
        <scheme val="minor"/>
      </rPr>
      <t>). AFNOR NF-T-90-354</t>
    </r>
  </si>
  <si>
    <r>
      <t>Italy:</t>
    </r>
    <r>
      <rPr>
        <sz val="11"/>
        <color theme="1"/>
        <rFont val="Calibri"/>
        <family val="2"/>
        <scheme val="minor"/>
      </rPr>
      <t xml:space="preserve"> Intercalibration Common Metric Index (ICMi) (</t>
    </r>
    <r>
      <rPr>
        <b/>
        <sz val="11"/>
        <color theme="1"/>
        <rFont val="Calibri"/>
        <family val="2"/>
        <scheme val="minor"/>
      </rPr>
      <t>Mancini and Sollazzo 2009</t>
    </r>
    <r>
      <rPr>
        <sz val="11"/>
        <color theme="1"/>
        <rFont val="Calibri"/>
        <family val="2"/>
        <scheme val="minor"/>
      </rPr>
      <t>)</t>
    </r>
  </si>
  <si>
    <r>
      <t>Norway</t>
    </r>
    <r>
      <rPr>
        <sz val="11"/>
        <color theme="1"/>
        <rFont val="Calibri"/>
        <family val="2"/>
        <scheme val="minor"/>
      </rPr>
      <t>: Periphyton Index of Trophic Status (PIT)</t>
    </r>
  </si>
  <si>
    <r>
      <t>Portugal:</t>
    </r>
    <r>
      <rPr>
        <sz val="11"/>
        <color theme="1"/>
        <rFont val="Calibri"/>
        <family val="2"/>
        <scheme val="minor"/>
      </rPr>
      <t xml:space="preserve"> Indice de Polluosensibilité (IPS) (Coste in</t>
    </r>
    <r>
      <rPr>
        <b/>
        <sz val="11"/>
        <color theme="1"/>
        <rFont val="Calibri"/>
        <family val="2"/>
        <scheme val="minor"/>
      </rPr>
      <t xml:space="preserve"> Cemagref, 1982</t>
    </r>
    <r>
      <rPr>
        <sz val="11"/>
        <color theme="1"/>
        <rFont val="Calibri"/>
        <family val="2"/>
        <scheme val="minor"/>
      </rPr>
      <t>)</t>
    </r>
  </si>
  <si>
    <t>Diversity indices :</t>
  </si>
  <si>
    <r>
      <t>Shannon-Weiner Index (</t>
    </r>
    <r>
      <rPr>
        <b/>
        <sz val="11"/>
        <color theme="1"/>
        <rFont val="Calibri"/>
        <family val="2"/>
        <scheme val="minor"/>
      </rPr>
      <t>Shannon, 1948</t>
    </r>
    <r>
      <rPr>
        <sz val="11"/>
        <color theme="1"/>
        <rFont val="Calibri"/>
        <family val="2"/>
        <scheme val="minor"/>
      </rPr>
      <t>)</t>
    </r>
  </si>
  <si>
    <r>
      <t>Simpson’s Index (</t>
    </r>
    <r>
      <rPr>
        <b/>
        <sz val="11"/>
        <color theme="1"/>
        <rFont val="Calibri"/>
        <family val="2"/>
        <scheme val="minor"/>
      </rPr>
      <t>Simpson, 1949</t>
    </r>
    <r>
      <rPr>
        <sz val="11"/>
        <color theme="1"/>
        <rFont val="Calibri"/>
        <family val="2"/>
        <scheme val="minor"/>
      </rPr>
      <t>)</t>
    </r>
  </si>
  <si>
    <r>
      <t>Pielous’s eveness index (</t>
    </r>
    <r>
      <rPr>
        <b/>
        <sz val="11"/>
        <color theme="1"/>
        <rFont val="Calibri"/>
        <family val="2"/>
        <scheme val="minor"/>
      </rPr>
      <t>Pielou, 1966</t>
    </r>
    <r>
      <rPr>
        <sz val="11"/>
        <color theme="1"/>
        <rFont val="Calibri"/>
        <family val="2"/>
        <scheme val="minor"/>
      </rPr>
      <t>)</t>
    </r>
  </si>
  <si>
    <t>Fish</t>
  </si>
  <si>
    <t>Fish are widespread and an essential component of aquatic ecosystems. The identity of fish species occurring in a water body is highly influenced by several environmental factors, including water physic-chemical properties, hydrological conditions, topography, climate change, and other human disturbances.</t>
  </si>
  <si>
    <t xml:space="preserve">Changes in fish populations and their health can indicate pollution, habitat degradation, climate change effects, barriers (such as dams), among other environmental stressors. As such, they are often used as indicators of the biological quality of rivers. </t>
  </si>
  <si>
    <r>
      <t xml:space="preserve">Freshwater fish are a significant source of protein for many communities around the world. The consumption of unhealthy fish can pose serious threats to human health. Furthermore, fish can be vectors and reservoirs of pathogens transmissible to humans (e.g., Platyhelminthe </t>
    </r>
    <r>
      <rPr>
        <i/>
        <sz val="11"/>
        <color theme="1"/>
        <rFont val="Calibri"/>
        <family val="2"/>
        <scheme val="minor"/>
      </rPr>
      <t>Diphyllobothrium latum</t>
    </r>
    <r>
      <rPr>
        <sz val="11"/>
        <color theme="1"/>
        <rFont val="Calibri"/>
        <family val="2"/>
        <scheme val="minor"/>
      </rPr>
      <t>, several nematodes), and can accumulate environmental contaminants such as heavy metals, pesticides, and other industrial chemicals.</t>
    </r>
  </si>
  <si>
    <t>Sampling through electrofishing with a single-pass using backpack battery-powered electrofishing equipment, wading in shallow areas or from a boat in deeper areas, starting at the downstream edge of each reach.</t>
  </si>
  <si>
    <t>Captured individuals are identified at the species level in the field.</t>
  </si>
  <si>
    <t>Biotic indices:</t>
  </si>
  <si>
    <r>
      <t>Belgium Flanders</t>
    </r>
    <r>
      <rPr>
        <sz val="11"/>
        <color theme="1"/>
        <rFont val="Calibri"/>
        <family val="2"/>
        <scheme val="minor"/>
      </rPr>
      <t>: Fish Index of Biotic Integrity (IBI)</t>
    </r>
  </si>
  <si>
    <r>
      <t>France</t>
    </r>
    <r>
      <rPr>
        <sz val="11"/>
        <color theme="1"/>
        <rFont val="Calibri"/>
        <family val="2"/>
        <scheme val="minor"/>
      </rPr>
      <t>: Fish-Based Index (FBI): Indice Poissons Rivière (IPR). AFNOR NF-T-90-344.</t>
    </r>
  </si>
  <si>
    <r>
      <t>Italy</t>
    </r>
    <r>
      <rPr>
        <sz val="11"/>
        <color theme="1"/>
        <rFont val="Calibri"/>
        <family val="2"/>
        <scheme val="minor"/>
      </rPr>
      <t>: New Index of Ecological Status of Fish Communities (NISECI)</t>
    </r>
  </si>
  <si>
    <r>
      <t>Portugal</t>
    </r>
    <r>
      <rPr>
        <sz val="11"/>
        <color theme="1"/>
        <rFont val="Calibri"/>
        <family val="2"/>
        <scheme val="minor"/>
      </rPr>
      <t>: Fish-based Index of Biotic Integrity for Portuguese Wadeable Streams (F-IBIP)</t>
    </r>
  </si>
  <si>
    <t>Diversity indices:</t>
  </si>
  <si>
    <t xml:space="preserve">GBIF - Global Biodiversity Information Facility </t>
  </si>
  <si>
    <t>Macrophytes (aquatic plants)</t>
  </si>
  <si>
    <t>Aquatic plants such as submerged, floating, and emergent species, play a significant role in riverine ecosystems, contributing to habitat and shelter for a wide range of aquatic organisms, nutrient cycling regulating nutrient levels and reduce the risk of eutrophication, stabilization of sediments (the roots and rhizomes of macrophytes help reducing erosion), filtration and water purification trapping suspended particles and pollutants in the water column and sediments, provide shade and temperature regulation, and carbon sequestration.</t>
  </si>
  <si>
    <t>Dense stands of macrophytes can provide habitat and substrate for the growth of microorganisms, including pathogens and disease vectors. In stagnant or slow-flowing waters, macrophytes can create conditions conducive to the proliferation of bacteria, parasites, and other disease-causing organisms, posing risks to animal and human health.</t>
  </si>
  <si>
    <t>Invasive macrophyte species that form dense mats or floating rafts can lead to water oxygen depletion, create navigational hazards, clog water intakes, and interfere with recreational activities such as swimming, boating, and fishing.</t>
  </si>
  <si>
    <t>Sampling through field observations – zigzagging streams covering representative aquatic mesohabitats to identify species and register their % cover, performed by experts with the support of field guides. Field unidentified specimens are collected and identified in the laboratory under a stereomicroscope with the help of flora guides and taxonomic keys.</t>
  </si>
  <si>
    <t>Identification of invasive and non-native plants</t>
  </si>
  <si>
    <t>Presence and categories of abundance of channel vegetation types (e.g. emergent, submerged, free-floating, amphibious, filamentous algae; e.g. adapted from RHS, Environment Agency 2003)</t>
  </si>
  <si>
    <r>
      <t>Belgium Flanders</t>
    </r>
    <r>
      <rPr>
        <sz val="11"/>
        <color theme="1"/>
        <rFont val="Calibri"/>
        <family val="2"/>
        <scheme val="minor"/>
      </rPr>
      <t>: Flemish macrophyte assessment system (MAFWAT)</t>
    </r>
  </si>
  <si>
    <r>
      <t>France</t>
    </r>
    <r>
      <rPr>
        <sz val="11"/>
        <color theme="1"/>
        <rFont val="Calibri"/>
        <family val="2"/>
        <scheme val="minor"/>
      </rPr>
      <t>: Indice Biologique Macrophytique en</t>
    </r>
  </si>
  <si>
    <t>Rivière French standard NF T90-395 (IBMR)</t>
  </si>
  <si>
    <r>
      <t>Italy and Portugal</t>
    </r>
    <r>
      <rPr>
        <sz val="11"/>
        <color theme="1"/>
        <rFont val="Calibri"/>
        <family val="2"/>
        <scheme val="minor"/>
      </rPr>
      <t>: Biological Macrophyte Index for Rivers (IBMR)</t>
    </r>
  </si>
  <si>
    <r>
      <t>Norway</t>
    </r>
    <r>
      <rPr>
        <sz val="11"/>
        <color theme="1"/>
        <rFont val="Calibri"/>
        <family val="2"/>
        <scheme val="minor"/>
      </rPr>
      <t>: Trophic index (TIc)</t>
    </r>
  </si>
  <si>
    <t>Identifications by citizens (e.g., from Citizeen, iNaturalist - which now also includes invasoras.pt project,  Life Invasaqua)</t>
  </si>
  <si>
    <t>Riparian vegetation</t>
  </si>
  <si>
    <t>Vegetated riparian zones create a natural buffer next to rivers, and they are crucial for preserving high biodiversity levels and good water quality. It includes trees, bushes and rank vegetation that have higher affinity to water.  Through processes such as absorption, and microbial degradation, it helps remove contaminants such as heavy metals, pesticides, and excess nutrients, thereby improving water quality. It increases the capacity to fix bank soil, preventing erosion.</t>
  </si>
  <si>
    <t>Provide shade and canopy cover, aiding to regulate water temperature and reduce temperature fluctuations in rivers and streams. This shading effect can benefit aquatic organisms, by providing cooler microhabitats and reducing thermal stress.</t>
  </si>
  <si>
    <t>Riverside areas are critical impaired by anthropogenic disturbances and urbanization with extensive cutting/removal of vegetation along the banks, leading to loss of biodiversity and habitats, decreasing thermal regulation, increasing erosion and invasion of non-native species.</t>
  </si>
  <si>
    <r>
      <t xml:space="preserve">Ground observations (e.g., line transect, belt transect, quadrat - </t>
    </r>
    <r>
      <rPr>
        <b/>
        <sz val="11"/>
        <color theme="1"/>
        <rFont val="Calibri"/>
        <family val="2"/>
        <scheme val="minor"/>
      </rPr>
      <t>Chytrý and Otýpkova 2003</t>
    </r>
    <r>
      <rPr>
        <sz val="11"/>
        <color theme="1"/>
        <rFont val="Calibri"/>
        <family val="2"/>
        <scheme val="minor"/>
      </rPr>
      <t>, (</t>
    </r>
    <r>
      <rPr>
        <b/>
        <sz val="11"/>
        <color theme="1"/>
        <rFont val="Calibri"/>
        <family val="2"/>
        <scheme val="minor"/>
      </rPr>
      <t>González del Tánago et al. 2021</t>
    </r>
    <r>
      <rPr>
        <sz val="11"/>
        <color theme="1"/>
        <rFont val="Calibri"/>
        <family val="2"/>
        <scheme val="minor"/>
      </rPr>
      <t xml:space="preserve">; zigzagging streams – </t>
    </r>
    <r>
      <rPr>
        <b/>
        <sz val="11"/>
        <color theme="1"/>
        <rFont val="Calibri"/>
        <family val="2"/>
        <scheme val="minor"/>
      </rPr>
      <t>Feio et al. 2019</t>
    </r>
    <r>
      <rPr>
        <sz val="11"/>
        <color theme="1"/>
        <rFont val="Calibri"/>
        <family val="2"/>
        <scheme val="minor"/>
      </rPr>
      <t>) to identify species and register their percentage cover.</t>
    </r>
  </si>
  <si>
    <t>OAH field form:</t>
  </si>
  <si>
    <t>Observations the structure of vegetation or canopy cover (e.g., proportions of different strata (e.g., trees, bushes, herbs in the margins…)</t>
  </si>
  <si>
    <t>Satellite observations (OAH WP5)</t>
  </si>
  <si>
    <r>
      <t>QBR index (Riparian vegetation quality index -</t>
    </r>
    <r>
      <rPr>
        <i/>
        <sz val="11"/>
        <color theme="1"/>
        <rFont val="Calibri"/>
        <family val="2"/>
        <scheme val="minor"/>
      </rPr>
      <t>Qualitat del Bosc de Riber</t>
    </r>
    <r>
      <rPr>
        <sz val="11"/>
        <color theme="1"/>
        <rFont val="Calibri"/>
        <family val="2"/>
        <scheme val="minor"/>
      </rPr>
      <t>a) - (</t>
    </r>
    <r>
      <rPr>
        <b/>
        <sz val="11"/>
        <color theme="1"/>
        <rFont val="Calibri"/>
        <family val="2"/>
        <scheme val="minor"/>
      </rPr>
      <t>Munné et al. 2003</t>
    </r>
    <r>
      <rPr>
        <sz val="11"/>
        <color theme="1"/>
        <rFont val="Calibri"/>
        <family val="2"/>
        <scheme val="minor"/>
      </rPr>
      <t>)</t>
    </r>
  </si>
  <si>
    <t>RCI - Riparian Condition Index</t>
  </si>
  <si>
    <t>HQA trees (River Habitat Survey; Environment Agency 2003)</t>
  </si>
  <si>
    <r>
      <t>IHF - Fluvial habitat index (</t>
    </r>
    <r>
      <rPr>
        <b/>
        <sz val="11"/>
        <color theme="1"/>
        <rFont val="Calibri"/>
        <family val="2"/>
        <scheme val="minor"/>
      </rPr>
      <t>Pardo et al. 2002</t>
    </r>
    <r>
      <rPr>
        <sz val="11"/>
        <color theme="1"/>
        <rFont val="Calibri"/>
        <family val="2"/>
        <scheme val="minor"/>
      </rPr>
      <t>)</t>
    </r>
  </si>
  <si>
    <t>Spectral indices (e.g., NDVIEVI, Red, Green, …)</t>
  </si>
  <si>
    <t>Flora-On: Flora de Portugal Interactiva</t>
  </si>
  <si>
    <t>Sentinell 2/Copernicus, Platenescope</t>
  </si>
  <si>
    <t>(OAH T5.1)</t>
  </si>
  <si>
    <t>Identifications by citizens (e.g., from iNaturalist - which now also includes invasoras.pt project, PlantNet, Citizeen)</t>
  </si>
  <si>
    <t>Microbiomes/</t>
  </si>
  <si>
    <t>Biofilms</t>
  </si>
  <si>
    <t>The stability of microbial communities may be linked to ecosystem stability and health, as it is influenced by the water contamination and hydrological conditions.</t>
  </si>
  <si>
    <t>Relative abundance of potentially harmful pathogens assessed through genomics.</t>
  </si>
  <si>
    <t>Diatoms (microalgae/phytobenthos)</t>
  </si>
  <si>
    <t>Microbiomes/Biofilms</t>
  </si>
  <si>
    <t>macroinvertebreates</t>
  </si>
  <si>
    <t>diatomes</t>
  </si>
  <si>
    <t>fishes</t>
  </si>
  <si>
    <t>macrophytes</t>
  </si>
  <si>
    <t>riparianVegetation</t>
  </si>
  <si>
    <t>microbiomes</t>
  </si>
  <si>
    <t>Sampling method</t>
  </si>
  <si>
    <t>Morphology of the streams – habitat, shape of the channel and valley, substrate in the channel and margins</t>
  </si>
  <si>
    <t>It determines the diversity of habitats available. Streams with varied shapes, depths, and substrates provide niches for a wide range of species, promoting biodiversity. Natural stream morphology, such as meanders and floodplains, helps regulate the flow of water, reducing the risk of flooding downstream. Streams with altered morphology, such as channelization or straightening, are more prone to flooding, which can have devastating effects on both ecosystems and human communities.</t>
  </si>
  <si>
    <t>Also, straightened channels and barren banks can lead to increased erosion, sedimentation, and pollution.</t>
  </si>
  <si>
    <t>Healthy streams with diverse habitats facilitate the breakdown of organic matter, recycling nutrients and supporting the growth of aquatic vegetation.</t>
  </si>
  <si>
    <t>Natural stream morphology enhances recreational opportunities and aesthetic value. Streams with diverse habitats and scenic landscapes attract visitors and outdoor recreation.</t>
  </si>
  <si>
    <r>
      <t xml:space="preserve">River habitat survey (RHS; </t>
    </r>
    <r>
      <rPr>
        <b/>
        <sz val="11"/>
        <color theme="1"/>
        <rFont val="Calibri"/>
        <family val="2"/>
        <scheme val="minor"/>
      </rPr>
      <t>Environmental Agency 2003</t>
    </r>
    <r>
      <rPr>
        <sz val="11"/>
        <color theme="1"/>
        <rFont val="Calibri"/>
        <family val="2"/>
        <scheme val="minor"/>
      </rPr>
      <t>) – performed on 500m of the stream (or adaptation to 100 m for urban streams)</t>
    </r>
  </si>
  <si>
    <t>Follow OAH citizen science app (from WP5, T5.2, D5.3/used by citizens in WP4, T4.4)</t>
  </si>
  <si>
    <t>HQA - Habitat Quality Assessment - (HQA global score and sub-scores: HQA channel substrate, HQA channel features, HQA bank features, HQA channel vegetation)</t>
  </si>
  <si>
    <t>HMS - Habitat Modification Score (RHS)</t>
  </si>
  <si>
    <t>Substrate types in the water channel and in the right/left banks (categories of abundance)</t>
  </si>
  <si>
    <r>
      <t>HydroSHEDS (</t>
    </r>
    <r>
      <rPr>
        <b/>
        <sz val="11"/>
        <color theme="1"/>
        <rFont val="Calibri"/>
        <family val="2"/>
        <scheme val="minor"/>
      </rPr>
      <t>Lehner et al. 2008</t>
    </r>
    <r>
      <rPr>
        <sz val="11"/>
        <color theme="1"/>
        <rFont val="Calibri"/>
        <family val="2"/>
        <scheme val="minor"/>
      </rPr>
      <t>)</t>
    </r>
  </si>
  <si>
    <r>
      <t>HydroATLAS (</t>
    </r>
    <r>
      <rPr>
        <b/>
        <sz val="11"/>
        <color theme="1"/>
        <rFont val="Calibri"/>
        <family val="2"/>
        <scheme val="minor"/>
      </rPr>
      <t>Linke et al. 2019</t>
    </r>
    <r>
      <rPr>
        <sz val="11"/>
        <color theme="1"/>
        <rFont val="Calibri"/>
        <family val="2"/>
        <scheme val="minor"/>
      </rPr>
      <t>)</t>
    </r>
  </si>
  <si>
    <t>Citizen science (OAH citizen science app)</t>
  </si>
  <si>
    <t>Hydrology of the stream – flow type, diversity of flow types, longitudinal connectivity, runoff</t>
  </si>
  <si>
    <t>Streams with diverse flow regimes, including variations in flow magnitude, frequency, duration, and timing, support a wider range of ecological functions and habitats. Natural variability in flow patterns helps create dynamic and resilient ecosystems capable of adapting to changing environmental conditions. Alterations to flow regimes, such as flow regulation from dams or water diversions, can disrupt natural processes and negatively impact aquatic biodiversity and ecosystem health.</t>
  </si>
  <si>
    <t>Dams, culverts, and other barriers can fragment stream networks, disrupting connectivity and hindering the movement of aquatic organisms, which can lead to population declines and loss of biodiversity.</t>
  </si>
  <si>
    <t>Increased runoff due to soil imperviousness and urbanization, can exacerbate erosion, sedimentation, and pollution, leading to degraded habitats, impaired water quality, and reduced ecosystem functioning</t>
  </si>
  <si>
    <t>HQA flow type (RHS)</t>
  </si>
  <si>
    <t>Current velocity (m/s)</t>
  </si>
  <si>
    <t>Water depth and width</t>
  </si>
  <si>
    <t>Flow types</t>
  </si>
  <si>
    <t>Number of riffles/pools</t>
  </si>
  <si>
    <t>Number of weirs/dams, outflows, intakes, bridges</t>
  </si>
  <si>
    <r>
      <t>AMBER Barrier Atlas (</t>
    </r>
    <r>
      <rPr>
        <b/>
        <sz val="11"/>
        <color theme="1"/>
        <rFont val="Calibri"/>
        <family val="2"/>
        <scheme val="minor"/>
      </rPr>
      <t>Belleti et al. 2020</t>
    </r>
    <r>
      <rPr>
        <sz val="11"/>
        <color theme="1"/>
        <rFont val="Calibri"/>
        <family val="2"/>
        <scheme val="minor"/>
      </rPr>
      <t>)</t>
    </r>
  </si>
  <si>
    <r>
      <t>Rivers and Catchments of Europe - Catchment Characterisation Model (CCM) (</t>
    </r>
    <r>
      <rPr>
        <b/>
        <sz val="11"/>
        <color theme="1"/>
        <rFont val="Calibri"/>
        <family val="2"/>
        <scheme val="minor"/>
      </rPr>
      <t>De Jager and Vogt 2007</t>
    </r>
    <r>
      <rPr>
        <sz val="11"/>
        <color theme="1"/>
        <rFont val="Calibri"/>
        <family val="2"/>
        <scheme val="minor"/>
      </rPr>
      <t>)</t>
    </r>
  </si>
  <si>
    <t>Land use in the margins</t>
  </si>
  <si>
    <t>Land use practices can determine soil imperviousness, chemical and pathogen contamination though runoff or industrial/domestic discharges, habitat loss and fragmentation, reducing biodiversity and displacing native species. More green spaces and a natural vegetation along the stream margins usually mean better air quality, reduced urban heat island effect, and enhanced biodiversity.</t>
  </si>
  <si>
    <t>HQA bank vegetation structure, HQA land use, HQA trees</t>
  </si>
  <si>
    <r>
      <t xml:space="preserve">FAME anthropogenic pressures (modified from EU project FAME; </t>
    </r>
    <r>
      <rPr>
        <b/>
        <sz val="11"/>
        <color theme="1"/>
        <rFont val="Calibri"/>
        <family val="2"/>
        <scheme val="minor"/>
      </rPr>
      <t>FAME CONSORTIUM 2005</t>
    </r>
    <r>
      <rPr>
        <sz val="11"/>
        <color theme="1"/>
        <rFont val="Calibri"/>
        <family val="2"/>
        <scheme val="minor"/>
      </rPr>
      <t xml:space="preserve">) </t>
    </r>
  </si>
  <si>
    <t>Type of land-use within 10 m of banktop</t>
  </si>
  <si>
    <t>Presence of artificial structures/features in stream margins</t>
  </si>
  <si>
    <t>OneAquaHealth app (citizen science) – built in WP5</t>
  </si>
  <si>
    <t xml:space="preserve">CORINE Land Cover </t>
  </si>
  <si>
    <t>Morphology of the streams</t>
  </si>
  <si>
    <t>Hydrology of the stream</t>
  </si>
  <si>
    <t>hydrology</t>
  </si>
  <si>
    <t>Key hydromorphological quality indicators</t>
  </si>
  <si>
    <t>The hydromorphological characteristics include the type and diversity of aquatic habitats, substrate of the bottom and margins, flow type, size of the rivers, land use in the margins, existence of barriers, or other artificial structures and land use in the margins. Those characteristics influence the river continuum, the habitats available for the aquatic biota, the species migration and the sediments, water flow and energy transferences over a river basin</t>
  </si>
  <si>
    <t>HydroMorphIndicatorsOah</t>
  </si>
  <si>
    <t>Nutrients (Nitrates, nitrites, ammonia, phosphates, total P, total N, …)</t>
  </si>
  <si>
    <t>Pollution leads to nutriments enrichment. High concentration can be toxic for the aquatic organisms. It can lead to eutrophication, algae bloom, perturbation of the nitrogen cycle, acidulation water, and reduction of dissolved oxygen.</t>
  </si>
  <si>
    <t>Water collection and chemical analysis in the laboratory.</t>
  </si>
  <si>
    <t>Concentration (mg/l)</t>
  </si>
  <si>
    <t>Trophic state index</t>
  </si>
  <si>
    <r>
      <t xml:space="preserve">Quality assessment according to WFD – boundaries for Good status defined for each country (e.g. </t>
    </r>
    <r>
      <rPr>
        <b/>
        <sz val="11"/>
        <color theme="1"/>
        <rFont val="Calibri"/>
        <family val="2"/>
        <scheme val="minor"/>
      </rPr>
      <t>INAG 2009</t>
    </r>
    <r>
      <rPr>
        <sz val="11"/>
        <color theme="1"/>
        <rFont val="Calibri"/>
        <family val="2"/>
        <scheme val="minor"/>
      </rPr>
      <t xml:space="preserve"> - Portugal)</t>
    </r>
  </si>
  <si>
    <r>
      <t>GLORICH – Global river chemistry database (</t>
    </r>
    <r>
      <rPr>
        <b/>
        <sz val="11"/>
        <color theme="1"/>
        <rFont val="Calibri"/>
        <family val="2"/>
        <scheme val="minor"/>
      </rPr>
      <t>Hartmann et al. 2014</t>
    </r>
    <r>
      <rPr>
        <sz val="11"/>
        <color theme="1"/>
        <rFont val="Calibri"/>
        <family val="2"/>
        <scheme val="minor"/>
      </rPr>
      <t>)</t>
    </r>
  </si>
  <si>
    <t>Waterbase - Water Quality ICM</t>
  </si>
  <si>
    <t>WISE Statistics</t>
  </si>
  <si>
    <t>[EU SDG 06_50] Phosphate in rivers</t>
  </si>
  <si>
    <t>National monitoring networks</t>
  </si>
  <si>
    <t>Field data from OAH T2.2</t>
  </si>
  <si>
    <t>pH</t>
  </si>
  <si>
    <t>Extremely high and low pH values can increase risks of eutrophication, or acidification. It can create a toxic environment for aquatic organisms.</t>
  </si>
  <si>
    <t>In situ measurement with a pH probe.</t>
  </si>
  <si>
    <t>GLORICH – Global river chemistry database</t>
  </si>
  <si>
    <r>
      <t>Dissolved O</t>
    </r>
    <r>
      <rPr>
        <vertAlign val="subscript"/>
        <sz val="11"/>
        <color theme="1"/>
        <rFont val="Calibri"/>
        <family val="2"/>
        <scheme val="minor"/>
      </rPr>
      <t>2</t>
    </r>
  </si>
  <si>
    <t>Oxygen depletion can increase nitrate and decrease nitrite concentrations. Extremely low and high oxygen concentration impact aquatic organisms. Eutrophication can lead to oxygen depletion, and induce hypoxia or anoxia.</t>
  </si>
  <si>
    <t>In situ measurement with an oxygen probe.</t>
  </si>
  <si>
    <t>Concentration (mg/l) and %</t>
  </si>
  <si>
    <t>Field data from T2.2</t>
  </si>
  <si>
    <t>Water temperature</t>
  </si>
  <si>
    <t>High water temperature can decrease pH and dissolved oxygen.</t>
  </si>
  <si>
    <t>In situ measurement with a temperature probe or thermometer.</t>
  </si>
  <si>
    <t>Celsius degrees (ºC)</t>
  </si>
  <si>
    <t>Total dissolved solids (TDS) and Total suspended solids (TSS)</t>
  </si>
  <si>
    <t>Pollution increases levels of suspended and dissolved solids, inducing a decrease of phytoplankton biomass, diversity, and can impact the growth of some aquatic organisms.</t>
  </si>
  <si>
    <t>Conductivity</t>
  </si>
  <si>
    <t>Runoff from urban areas can contain pollutants and chemicals from industrial and residential sources, increasing conductivity levels in nearby water bodies.</t>
  </si>
  <si>
    <t>In situ measurement with a conductivity probe</t>
  </si>
  <si>
    <t>Eletric conductivity (µS/cm)</t>
  </si>
  <si>
    <t>Pharmaceuticals</t>
  </si>
  <si>
    <t>It poses several risks for stream ecosystems, harming animal and human health:  Bioaccumulation in the tissues of aquatic organisms over time, leading to higher concentrations in animals higher up the food chain, with harmful effects on the health of these organisms and those that consume them, including humans.</t>
  </si>
  <si>
    <t xml:space="preserve">It can act as endocrine disruptors, interfering with hormonal systems in animals, leading to adverse effects on their health and survival. Consequently, can also disrupt the balance of ecosystems by affecting the behaviour, growth, and reproduction of aquatic organisms. This disruption can have cascading effects throughout the food web, potentially leading to declines in populations of certain species and altering the structure and function of aquatic ecosystems.  The presence of antibiotics can contribute to the development of antibiotic-resistant bacteria. These can pose a critical threat to human health, as they may cause infections that are difficult to treat with common antibiotics. </t>
  </si>
  <si>
    <t>Concentration in the water</t>
  </si>
  <si>
    <t>Foam/colour/smell</t>
  </si>
  <si>
    <t xml:space="preserve">It can indicate high levels of organic pollution, and often associated with high levels of bacterial activity, which can deplete oxygen levels in the water and create conditions unsuitable for aquatic life. In addition to being unpleasant, it can also be a sign of potential health hazards, as it may contain pathogens and other contaminants. </t>
  </si>
  <si>
    <t>Observations by citizens – OneAquaHealth app – built in WP5</t>
  </si>
  <si>
    <t>Presence/absence</t>
  </si>
  <si>
    <t>Coliforms</t>
  </si>
  <si>
    <r>
      <t>Coliforms are bacteria commonly found in the environment, including soil, vegetation, and the intestines of warm-blooded animals, including humans. High coliform concentrations impact aquatic organism and human health.</t>
    </r>
    <r>
      <rPr>
        <sz val="13"/>
        <color rgb="FF000000"/>
        <rFont val="Helvetica Neue"/>
      </rPr>
      <t xml:space="preserve"> </t>
    </r>
  </si>
  <si>
    <t xml:space="preserve">Fecal Coliforms are a subset of total coliforms, these bacteria specifically originate from the feces of warm-blooded animals. </t>
  </si>
  <si>
    <t>Escherichia coli is a specific species within the fecal coliform group, found in the intestines of humans and animals. While most strains are harmless, some can cause severe illness, including diarrhea, urinary tract infections, and more serious diseases like hemolytic uremic syndrome (HUS).</t>
  </si>
  <si>
    <t>Water samples. Detecting methods include multiple-tube fermentation (MTF), membrane filtration (MF), and enzyme substrate tests. These methods involve growing bacteria from water samples in selective media that differentiate coliforms from other bacteria.</t>
  </si>
  <si>
    <t>Type and concentration of coliforms.</t>
  </si>
  <si>
    <t>Nutrients</t>
  </si>
  <si>
    <t>Total dissolved solids (TDS)</t>
  </si>
  <si>
    <t>Total suspended solids (TSS)</t>
  </si>
  <si>
    <t>tds</t>
  </si>
  <si>
    <t>tss</t>
  </si>
  <si>
    <t>conductivity</t>
  </si>
  <si>
    <t>pharmaceuticals</t>
  </si>
  <si>
    <t>foam</t>
  </si>
  <si>
    <t>nutrients</t>
  </si>
  <si>
    <t>a single or multiple indicators</t>
  </si>
  <si>
    <r>
      <t>dissolvedO</t>
    </r>
    <r>
      <rPr>
        <vertAlign val="subscript"/>
        <sz val="11"/>
        <color theme="1"/>
        <rFont val="Calibri"/>
        <family val="2"/>
        <scheme val="minor"/>
      </rPr>
      <t>2</t>
    </r>
  </si>
  <si>
    <t>waterTemperature</t>
  </si>
  <si>
    <t>coliforms</t>
  </si>
  <si>
    <t>WaterIndicatorsOah</t>
  </si>
  <si>
    <t>Key water quality indicators</t>
  </si>
  <si>
    <t xml:space="preserve">The water physical and chemical properties are used for longer time as indicators of quality of water bodies. Measurements of pH, dissolved oxygen, nutrients (e.g., nitrates, nitrites, ammonia, phosphates) or pollutants such as heavy metals, and emergent contaminants (e.g., pharmaceuticals, plastics, and persistent organic pollutants) indicate alterations of water quality in comparison to natural waters of a given region, and influence their potential to support life and risks for human health. </t>
  </si>
  <si>
    <t>Derived metrics</t>
  </si>
  <si>
    <t>Diptera (specially Culicidae and Psycodidae)</t>
  </si>
  <si>
    <t>Most Diptera have a low sensitivity to pollution and water deoxygenation and become more abundant and representative in invertebrate communities of rivers and streams when they are degraded ecosystems.</t>
  </si>
  <si>
    <r>
      <t xml:space="preserve">The order Diptera includes mosquitos of the family Culicidae.  They are vectors of several diseases that affect humans: the Culex of West Nile virus, the Aedes of virus Chikungunya, Yellow fever and Dengue, and the Anopheles, an invasive mosquito in Europe may transmit Malaria. The Psychodidae is another family that includes the Phlebotomus genus which can transmit leishmaniasis that affects humans and animals like dogs (caused by the protozoan </t>
    </r>
    <r>
      <rPr>
        <i/>
        <sz val="11"/>
        <color theme="1"/>
        <rFont val="Calibri"/>
        <family val="2"/>
        <scheme val="minor"/>
      </rPr>
      <t>Leishmania</t>
    </r>
    <r>
      <rPr>
        <sz val="11"/>
        <color theme="1"/>
        <rFont val="Calibri"/>
        <family val="2"/>
        <scheme val="minor"/>
      </rPr>
      <t>).</t>
    </r>
  </si>
  <si>
    <t>Mosquito traps</t>
  </si>
  <si>
    <t>Identification and counting of Diptera under a stereomicroscope</t>
  </si>
  <si>
    <t>Molecular diagnosis of the presence of pathogens (virus and bacteria) in Diptera</t>
  </si>
  <si>
    <t>Abundance (mosquitos and Phlebotomus)</t>
  </si>
  <si>
    <t>Prevalence of pathogenic virus and bacteria</t>
  </si>
  <si>
    <t>EarlY WArning System for Mosquito-borne Diseases (EYWA)</t>
  </si>
  <si>
    <t>REVIVE – Vector surveillance network of National Institute of Health Doutor Ricardo Jorge</t>
  </si>
  <si>
    <t>ECDC Geoportal - European Centre for Disease Prevention and Control</t>
  </si>
  <si>
    <t>GBIF - Global Biodiversity Information Facility</t>
  </si>
  <si>
    <t>iNaturalist</t>
  </si>
  <si>
    <t>Mosquito Alert Data Portal</t>
  </si>
  <si>
    <t>Ticks</t>
  </si>
  <si>
    <r>
      <t>Ticks parasitize mammals, birds and reptiles that live in riparian zones. Tick populations depend on the density of hosts including reproductive hosts (generally large mammals), and their pathogen infection status depends on the abundance of pathogens’ reservoir hosts. An ecosystem with a diverse vertebrate community may decrease tick infection prevalence due to dilution effect (</t>
    </r>
    <r>
      <rPr>
        <b/>
        <sz val="11"/>
        <color theme="1"/>
        <rFont val="Calibri"/>
        <family val="2"/>
        <scheme val="minor"/>
      </rPr>
      <t>Ostfeld and Keesing 2000</t>
    </r>
    <r>
      <rPr>
        <sz val="11"/>
        <color theme="1"/>
        <rFont val="Calibri"/>
        <family val="2"/>
        <scheme val="minor"/>
      </rPr>
      <t xml:space="preserve">, but see </t>
    </r>
    <r>
      <rPr>
        <b/>
        <sz val="11"/>
        <color theme="1"/>
        <rFont val="Calibri"/>
        <family val="2"/>
        <scheme val="minor"/>
      </rPr>
      <t>Ogden and Tsao 2009</t>
    </r>
    <r>
      <rPr>
        <sz val="11"/>
        <color theme="1"/>
        <rFont val="Calibri"/>
        <family val="2"/>
        <scheme val="minor"/>
      </rPr>
      <t>) .</t>
    </r>
  </si>
  <si>
    <t>Sampling of questing ticks in the vegetation through the flagging method in the riparian zone (margins of streams)</t>
  </si>
  <si>
    <t>Collection of ticks from infested birds caught in mist nets.</t>
  </si>
  <si>
    <t>Morphological identification (and molecular if needed) of tick species.</t>
  </si>
  <si>
    <t>Molecular diagnosis of the presence of pathogens (virus and bacteria) in ticks.</t>
  </si>
  <si>
    <t>Abundance of ticks.</t>
  </si>
  <si>
    <t>Prevalence of pathogenic virus and bacteria in ticks.</t>
  </si>
  <si>
    <t>Invasive invertebrate, plants and fish</t>
  </si>
  <si>
    <t>Invasive alien species pose a threat to native species and ecosystems (through competition, predation, habitat alteration and by spreading diseases) and human health (as vectors of diseases, by inflicting bites, stings, or by causing allergies and poisoning), in addition to major economic and societal impacts.</t>
  </si>
  <si>
    <t>See table 3</t>
  </si>
  <si>
    <t>Species abundance</t>
  </si>
  <si>
    <t>Prevalence of pathogens and parasites</t>
  </si>
  <si>
    <t>Birds</t>
  </si>
  <si>
    <t>Birds may be responsible for the transport of ticks and contribute for the maintenance and dissemination of vector-associated pathogens. Their overall health status and physiological stress levels may modulate their capacity to avoid tick infestation and bacteria and/or virus tissue proliferation, and probability of disease transmission to vectors or other individuals.</t>
  </si>
  <si>
    <t>Insectivorous bird species, feeding on flying and crawling insects may also act as biocontrol agents of disease vectors.</t>
  </si>
  <si>
    <t>Bird diversity will be monitored through the ID of their vocalizations (point counts and/ or audiomoth recording and dedicated automatic analyses).</t>
  </si>
  <si>
    <t>Birds will be caught with mist nets and will be sampled for blood, faeces and infesting ticks).</t>
  </si>
  <si>
    <t>Serological analyses of blood for vector-borne pathogens contact rate.</t>
  </si>
  <si>
    <t>Serum bactericidal assays for immune competency assessment.</t>
  </si>
  <si>
    <t>Haematological analyses for anabolic condition and general stress levels.</t>
  </si>
  <si>
    <t>Avian malaria analysis in blood samples.</t>
  </si>
  <si>
    <t>Microplastic analyses in faeces.</t>
  </si>
  <si>
    <t>Avian biodiversity.</t>
  </si>
  <si>
    <t>Overall health status of selected avian bioindicator species.</t>
  </si>
  <si>
    <t>Infection prevalence of pathogens in ticks feeding on birds in riparian areas.</t>
  </si>
  <si>
    <t>Infection prevalence of avian malaria in birds and prevalence of antibodies against vector-borne diseases.</t>
  </si>
  <si>
    <t>Microplastic exposure/ ingestion in birds from riparian habitats.</t>
  </si>
  <si>
    <t>Birdnet</t>
  </si>
  <si>
    <t>Diatom teratology (deformities)</t>
  </si>
  <si>
    <t>Diatoms are unicellular microalgae that possess a silicate wall composed of two frustules (valves). These frustules suffer from deformities (teratologies) in the presence of certain water pollutants (e.g. heavy metals). Therefore they may be an indicator of ecosystem degradation that may not be detected in common water monitoring. Moreover their deformities may limit the processes where they participate and the ecosystem services provided (e.g. primary production, adsorption- removal of pollutants from the water).</t>
  </si>
  <si>
    <t>Diatoms sampled for diatom community assemblages. Deformities are detected under the microscopic analysis</t>
  </si>
  <si>
    <t>Abundance of diatoms</t>
  </si>
  <si>
    <t>Fish may carry pathogens and parasites that can be transmitted to humans. Moreover, because fish accumulate environmental contaminants in their tissues (e.g., heavy metals), captured individuals may provide insights into environmental pollution levels and potential risks to human and ecosystem health. They can be further used to reduce mosquito populations, showing the potential to serve as biocontrol agents of disease vectors.</t>
  </si>
  <si>
    <t>Sampling through electrofishing. Examination and identification of fish parasites. Virus and bacteria can be identified through DNA and RNA analyses. Analytical techniques such as Coupled Plasma-Mass Spectrometry can be used to quantify the concentration of elements in fish’s tissues.</t>
  </si>
  <si>
    <t>Fish abundance</t>
  </si>
  <si>
    <t>Prevalence of parasites, virus and bacteria</t>
  </si>
  <si>
    <t>Spanish Fish Chart (Iberian Society of Ichthyology, 2017)</t>
  </si>
  <si>
    <t>Amphibians</t>
  </si>
  <si>
    <r>
      <t>Amphibians show different tolerances to the contamination of aquatic ecosystems, thus the occurrence of sensitive species is taken as an indication of good conservation status. Additionally, amphibians feeding on flying and crawling insects are known to act as biocontrol agents of disease vectors. On the contrary, they may appear as vertebrate hosts for some mosquito-borne arboviral diseases, namely the Eastern equine encephalitis virus and the West Nile virus (</t>
    </r>
    <r>
      <rPr>
        <b/>
        <sz val="11"/>
        <color theme="1"/>
        <rFont val="Calibri"/>
        <family val="2"/>
        <scheme val="minor"/>
      </rPr>
      <t>Jay-Russel et al. 2012</t>
    </r>
    <r>
      <rPr>
        <sz val="11"/>
        <color theme="1"/>
        <rFont val="Calibri"/>
        <family val="2"/>
        <scheme val="minor"/>
      </rPr>
      <t>). Finally they can be affected by fungi that can also affect humans.</t>
    </r>
  </si>
  <si>
    <t>Sampling for adult and larval amphibians through timed dip netting. Acoustic Sampling of Calling Amphibians. Pathogens can be identified through DNA and RNA analyses.</t>
  </si>
  <si>
    <t>Presence and abundance</t>
  </si>
  <si>
    <t>Abundance of amphibians</t>
  </si>
  <si>
    <t xml:space="preserve">ECDC Geoportal - European Centre for Disease Prevention and Control </t>
  </si>
  <si>
    <t>Diptera</t>
  </si>
  <si>
    <t>clarify</t>
  </si>
  <si>
    <t>clarify (is here or above ?)</t>
  </si>
  <si>
    <t>Diatom teratology</t>
  </si>
  <si>
    <t>diptera</t>
  </si>
  <si>
    <t>ticks</t>
  </si>
  <si>
    <t>invasiveOrganisms</t>
  </si>
  <si>
    <t>diatomTratology</t>
  </si>
  <si>
    <t>fish</t>
  </si>
  <si>
    <t>amphibians</t>
  </si>
  <si>
    <t>birds</t>
  </si>
  <si>
    <t>BioRisksIndicatorsOah</t>
  </si>
  <si>
    <t>Biological indicators of health risks</t>
  </si>
  <si>
    <t xml:space="preserve">Several organisms present in freshwater ecosystems and margins can be relevant as vectors or disease sinks or have the potential to contribute to the mitigation of diseases by controlling vector populations. These include the invertebrates (insects or ticks), and vertebrates (as birds, amphibians, fish). Mosquitoes and ticks are amongst the most important vectors of disease. </t>
  </si>
  <si>
    <t>code</t>
  </si>
  <si>
    <t>description</t>
  </si>
  <si>
    <t>display</t>
  </si>
  <si>
    <t>dissolvedO2</t>
  </si>
  <si>
    <t>Dissolved O2</t>
  </si>
  <si>
    <t>biological</t>
  </si>
  <si>
    <t>hydromorphological</t>
  </si>
  <si>
    <t>biological.macroinvertebreates</t>
  </si>
  <si>
    <t>biological.diatomes</t>
  </si>
  <si>
    <t>biological.fishes</t>
  </si>
  <si>
    <t>biological.macrophytes</t>
  </si>
  <si>
    <t>biological.riparianVegetation</t>
  </si>
  <si>
    <t>biological.microbiomes</t>
  </si>
  <si>
    <t>0..1</t>
  </si>
  <si>
    <t>landUse</t>
  </si>
  <si>
    <t>morphology</t>
  </si>
  <si>
    <t>hydromorphological.morphology</t>
  </si>
  <si>
    <t>hydromorphological.hydrology</t>
  </si>
  <si>
    <t>hydromorphological.landUse</t>
  </si>
  <si>
    <t>water</t>
  </si>
  <si>
    <t>water.nutrients</t>
  </si>
  <si>
    <t>water.pH</t>
  </si>
  <si>
    <t>water.dissolvedO2</t>
  </si>
  <si>
    <t>water.waterTemperature</t>
  </si>
  <si>
    <t>water.tds</t>
  </si>
  <si>
    <t>water.tss</t>
  </si>
  <si>
    <t>water.conductivity</t>
  </si>
  <si>
    <t>water.pharmaceuticals</t>
  </si>
  <si>
    <t>water.foam</t>
  </si>
  <si>
    <t>water.coliforms</t>
  </si>
  <si>
    <t>bioRisk</t>
  </si>
  <si>
    <t>bioRisk.diptera</t>
  </si>
  <si>
    <t>bioRisk.ticks</t>
  </si>
  <si>
    <t>bioRisk.invasiveOrganisms</t>
  </si>
  <si>
    <t>bioRisk.birds</t>
  </si>
  <si>
    <t>bioRisk.diatomTratology</t>
  </si>
  <si>
    <t>bioRisk.fish</t>
  </si>
  <si>
    <t>bioRisk.amphibians</t>
  </si>
  <si>
    <t>IndicatorsOah</t>
  </si>
  <si>
    <t>OAH indicators</t>
  </si>
  <si>
    <t>Set of OneAquaHealth indicators including : (a) biological quality (b) hydromorphological quality (c)  hydromorphological quality  and (d) Biological indicators of health risks</t>
  </si>
  <si>
    <t>http://hl7.eu/fhir/ig/oah/StructureDefinition/observation-indicators-oah</t>
  </si>
  <si>
    <t>IndicatorsOah2FHIR</t>
  </si>
  <si>
    <t>OAH  Model to this guide Map</t>
  </si>
  <si>
    <t>OAH Model to this guide mapping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</si>
</sst>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
      <sz val="11"/>
      <color theme="1"/>
      <name val="Calibri"/>
      <family val="2"/>
      <scheme val="minor"/>
    </font>
    <font>
      <b/>
      <sz val="11"/>
      <color rgb="FFFFFFFF"/>
      <name val="Calibri"/>
      <family val="2"/>
      <scheme val="minor"/>
    </font>
    <font>
      <b/>
      <u/>
      <sz val="11"/>
      <color theme="1"/>
      <name val="Calibri"/>
      <family val="2"/>
      <scheme val="minor"/>
    </font>
    <font>
      <i/>
      <sz val="11"/>
      <color theme="1"/>
      <name val="Calibri"/>
      <family val="2"/>
      <scheme val="minor"/>
    </font>
    <font>
      <vertAlign val="subscript"/>
      <sz val="11"/>
      <color theme="1"/>
      <name val="Calibri"/>
      <family val="2"/>
      <scheme val="minor"/>
    </font>
    <font>
      <sz val="13"/>
      <color rgb="FF000000"/>
      <name val="Helvetica Neue"/>
    </font>
  </fonts>
  <fills count="8">
    <fill>
      <patternFill patternType="none"/>
    </fill>
    <fill>
      <patternFill patternType="gray125"/>
    </fill>
    <fill>
      <patternFill patternType="solid">
        <fgColor rgb="FFFFFF00"/>
        <bgColor indexed="64"/>
      </patternFill>
    </fill>
    <fill>
      <patternFill patternType="solid">
        <fgColor rgb="FF256C8D"/>
        <bgColor indexed="64"/>
      </patternFill>
    </fill>
    <fill>
      <patternFill patternType="solid">
        <fgColor them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404040"/>
      </left>
      <right style="medium">
        <color rgb="FF404040"/>
      </right>
      <top style="medium">
        <color rgb="FF404040"/>
      </top>
      <bottom style="medium">
        <color rgb="FF404040"/>
      </bottom>
      <diagonal/>
    </border>
    <border>
      <left/>
      <right style="medium">
        <color rgb="FF404040"/>
      </right>
      <top style="medium">
        <color rgb="FF404040"/>
      </top>
      <bottom style="medium">
        <color rgb="FF404040"/>
      </bottom>
      <diagonal/>
    </border>
    <border>
      <left style="medium">
        <color rgb="FF404040"/>
      </left>
      <right style="medium">
        <color rgb="FF404040"/>
      </right>
      <top/>
      <bottom style="medium">
        <color rgb="FF404040"/>
      </bottom>
      <diagonal/>
    </border>
    <border>
      <left style="medium">
        <color rgb="FF404040"/>
      </left>
      <right style="medium">
        <color rgb="FF404040"/>
      </right>
      <top/>
      <bottom/>
      <diagonal/>
    </border>
    <border>
      <left/>
      <right style="medium">
        <color rgb="FF404040"/>
      </right>
      <top/>
      <bottom style="medium">
        <color rgb="FF404040"/>
      </bottom>
      <diagonal/>
    </border>
    <border>
      <left/>
      <right style="medium">
        <color rgb="FF404040"/>
      </right>
      <top/>
      <bottom/>
      <diagonal/>
    </border>
    <border>
      <left style="medium">
        <color rgb="FF404040"/>
      </left>
      <right style="medium">
        <color rgb="FF404040"/>
      </right>
      <top style="medium">
        <color rgb="FF404040"/>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62">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1" xfId="0" applyFill="1" applyBorder="1"/>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7" fillId="3" borderId="3" xfId="0" applyFont="1" applyFill="1" applyBorder="1" applyAlignment="1">
      <alignment horizontal="justify" vertical="center" wrapText="1"/>
    </xf>
    <xf numFmtId="0" fontId="7" fillId="3" borderId="4" xfId="0" applyFont="1" applyFill="1" applyBorder="1" applyAlignment="1">
      <alignment horizontal="justify" vertical="center" wrapText="1"/>
    </xf>
    <xf numFmtId="0" fontId="0" fillId="0" borderId="6" xfId="0" applyBorder="1" applyAlignment="1">
      <alignment horizontal="left" vertical="center" wrapText="1"/>
    </xf>
    <xf numFmtId="0" fontId="0" fillId="0" borderId="8" xfId="0" applyBorder="1" applyAlignment="1">
      <alignment horizontal="left" vertical="center" wrapText="1"/>
    </xf>
    <xf numFmtId="0" fontId="0" fillId="0" borderId="8" xfId="0" applyBorder="1" applyAlignment="1">
      <alignment vertical="top" wrapText="1"/>
    </xf>
    <xf numFmtId="0" fontId="0" fillId="0" borderId="7" xfId="0" applyBorder="1" applyAlignment="1">
      <alignment vertical="top" wrapText="1"/>
    </xf>
    <xf numFmtId="0" fontId="8" fillId="0" borderId="8" xfId="0" applyFont="1" applyBorder="1" applyAlignment="1">
      <alignment horizontal="left" vertical="center" wrapText="1"/>
    </xf>
    <xf numFmtId="0" fontId="0" fillId="0" borderId="8" xfId="0" applyBorder="1" applyAlignment="1">
      <alignment horizontal="justify" vertical="center" wrapText="1"/>
    </xf>
    <xf numFmtId="0" fontId="2" fillId="0" borderId="8" xfId="0" applyFont="1" applyBorder="1" applyAlignment="1">
      <alignment horizontal="justify" vertical="center" wrapText="1"/>
    </xf>
    <xf numFmtId="0" fontId="2" fillId="0" borderId="8" xfId="0" applyFont="1" applyBorder="1" applyAlignment="1">
      <alignment horizontal="left" vertical="center" wrapText="1"/>
    </xf>
    <xf numFmtId="0" fontId="8" fillId="0" borderId="8" xfId="0" applyFont="1" applyBorder="1" applyAlignment="1">
      <alignment horizontal="justify" vertical="center" wrapText="1"/>
    </xf>
    <xf numFmtId="0" fontId="0" fillId="0" borderId="7" xfId="0" applyBorder="1" applyAlignment="1">
      <alignment horizontal="justify" vertical="center" wrapText="1"/>
    </xf>
    <xf numFmtId="0" fontId="0" fillId="0" borderId="6" xfId="0" applyBorder="1" applyAlignment="1">
      <alignment vertical="top" wrapText="1"/>
    </xf>
    <xf numFmtId="0" fontId="0" fillId="0" borderId="5" xfId="0" applyBorder="1" applyAlignment="1">
      <alignment vertical="top" wrapText="1"/>
    </xf>
    <xf numFmtId="0" fontId="0" fillId="0" borderId="6" xfId="0" applyBorder="1" applyAlignment="1">
      <alignment horizontal="justify" vertical="center" wrapText="1"/>
    </xf>
    <xf numFmtId="0" fontId="3" fillId="0" borderId="8" xfId="0" applyFont="1" applyBorder="1" applyAlignment="1">
      <alignment horizontal="justify" vertical="center" wrapText="1"/>
    </xf>
    <xf numFmtId="0" fontId="6" fillId="0" borderId="8" xfId="0" applyFont="1" applyBorder="1" applyAlignment="1">
      <alignment horizontal="justify" vertical="center" wrapText="1"/>
    </xf>
    <xf numFmtId="0" fontId="3" fillId="0" borderId="8" xfId="0" applyFont="1" applyBorder="1" applyAlignment="1">
      <alignment horizontal="left" vertical="center" wrapText="1"/>
    </xf>
    <xf numFmtId="0" fontId="0" fillId="0" borderId="5" xfId="0" applyBorder="1" applyAlignment="1">
      <alignment horizontal="justify" vertical="center" wrapText="1"/>
    </xf>
    <xf numFmtId="0" fontId="0" fillId="0" borderId="9" xfId="0" applyBorder="1" applyAlignment="1">
      <alignment vertical="center" wrapText="1"/>
    </xf>
    <xf numFmtId="0" fontId="0" fillId="0" borderId="6" xfId="0" applyBorder="1" applyAlignment="1">
      <alignment vertical="center" wrapText="1"/>
    </xf>
    <xf numFmtId="0" fontId="0" fillId="0" borderId="5" xfId="0" applyBorder="1" applyAlignment="1">
      <alignment vertical="center" wrapText="1"/>
    </xf>
    <xf numFmtId="0" fontId="2" fillId="0" borderId="2" xfId="0" applyFont="1" applyBorder="1" applyAlignment="1">
      <alignment horizontal="center" vertical="top"/>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justify" vertical="center" wrapText="1"/>
    </xf>
    <xf numFmtId="0" fontId="0" fillId="0" borderId="7" xfId="0" applyBorder="1" applyAlignment="1">
      <alignment horizontal="left" vertical="center" wrapText="1"/>
    </xf>
    <xf numFmtId="0" fontId="0" fillId="2" borderId="1" xfId="0" applyFill="1" applyBorder="1" applyAlignment="1">
      <alignment vertical="center" wrapText="1"/>
    </xf>
    <xf numFmtId="0" fontId="0" fillId="2" borderId="9" xfId="0" applyFill="1" applyBorder="1" applyAlignment="1">
      <alignment vertical="center" wrapText="1"/>
    </xf>
    <xf numFmtId="0" fontId="0" fillId="2" borderId="5" xfId="0" applyFill="1" applyBorder="1" applyAlignment="1">
      <alignment horizontal="justify" vertical="center" wrapText="1"/>
    </xf>
    <xf numFmtId="0" fontId="0" fillId="0" borderId="9" xfId="0" applyBorder="1" applyAlignment="1">
      <alignment horizontal="justify" vertical="center" wrapText="1"/>
    </xf>
    <xf numFmtId="0" fontId="0" fillId="0" borderId="5" xfId="0" applyBorder="1" applyAlignment="1">
      <alignment horizontal="justify" vertical="center" wrapText="1"/>
    </xf>
    <xf numFmtId="0" fontId="0" fillId="0" borderId="9" xfId="0" applyBorder="1" applyAlignment="1">
      <alignment horizontal="left" vertical="center" wrapText="1"/>
    </xf>
    <xf numFmtId="0" fontId="0" fillId="0" borderId="6"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justify" vertical="center" wrapText="1"/>
    </xf>
    <xf numFmtId="0" fontId="0" fillId="4" borderId="0" xfId="0" applyFill="1"/>
    <xf numFmtId="0" fontId="0" fillId="5" borderId="0" xfId="0" applyFill="1"/>
    <xf numFmtId="0" fontId="0" fillId="6" borderId="0" xfId="0" applyFill="1"/>
    <xf numFmtId="0" fontId="0" fillId="7" borderId="0" xfId="0" applyFill="1"/>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2" fillId="0" borderId="0" xfId="0" applyFont="1" applyAlignment="1">
      <alignment wrapText="1"/>
    </xf>
    <xf numFmtId="0" fontId="0" fillId="0" borderId="0" xfId="0" applyFill="1" applyBorder="1" applyAlignment="1">
      <alignment wrapText="1"/>
    </xf>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terminology.hl7.it/ConceptMap/ConceptMap-subject2osiri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hl7.eu/fhir/ig/oah/StructureDefinition/observation-indicators-oah"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ig/oah/StructureDefinition/observation-indicators-oah" TargetMode="External"/><Relationship Id="rId5" Type="http://schemas.openxmlformats.org/officeDocument/2006/relationships/printerSettings" Target="../printerSettings/printerSettings4.bin"/><Relationship Id="rId4" Type="http://schemas.openxmlformats.org/officeDocument/2006/relationships/hyperlink" Target="http://hl7.eu/fhir/ig/oah/StructureDefinition/observation-indicators-oa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sheetData>
    <row r="9" spans="2:2">
      <c r="B9" t="str">
        <f>"- StructureDefinition/"&amp;LogicalModels!A2</f>
        <v>- StructureDefinition/BioIndicatorsOah</v>
      </c>
    </row>
    <row r="10" spans="2:2">
      <c r="B10" t="e">
        <f>"- StructureDefinition/"&amp;LogicalModels!#REF!</f>
        <v>#REF!</v>
      </c>
    </row>
    <row r="11" spans="2:2">
      <c r="B11" t="e">
        <f>"- StructureDefinition/"&amp;LogicalModels!#REF!</f>
        <v>#REF!</v>
      </c>
    </row>
    <row r="12" spans="2:2">
      <c r="B12" t="e">
        <f>"- StructureDefinition/"&amp;LogicalModels!#REF!</f>
        <v>#REF!</v>
      </c>
    </row>
    <row r="13" spans="2:2">
      <c r="B13" t="e">
        <f>"- StructureDefinition/"&amp;LogicalModels!#REF!</f>
        <v>#REF!</v>
      </c>
    </row>
    <row r="14" spans="2:2">
      <c r="B14" t="e">
        <f>"- StructureDefinition/"&amp;LogicalModels!#REF!</f>
        <v>#REF!</v>
      </c>
    </row>
    <row r="15" spans="2:2">
      <c r="B15" t="e">
        <f>"- StructureDefinition/"&amp;LogicalModels!#REF!</f>
        <v>#REF!</v>
      </c>
    </row>
    <row r="16" spans="2:2">
      <c r="B16" t="e">
        <f>"- StructureDefinition/"&amp;LogicalModels!#REF!</f>
        <v>#REF!</v>
      </c>
    </row>
    <row r="17" spans="2:2">
      <c r="B17" t="e">
        <f>"- StructureDefinition/"&amp;LogicalModels!#REF!</f>
        <v>#REF!</v>
      </c>
    </row>
    <row r="18" spans="2:2">
      <c r="B18" t="e">
        <f>"- StructureDefinition/"&amp;LogicalModels!#REF!</f>
        <v>#REF!</v>
      </c>
    </row>
    <row r="19" spans="2:2">
      <c r="B19" t="e">
        <f>"- StructureDefinition/"&amp;LogicalModels!#REF!</f>
        <v>#REF!</v>
      </c>
    </row>
    <row r="20" spans="2:2">
      <c r="B20" t="e">
        <f>"- StructureDefinition/"&amp;LogicalModels!#REF!</f>
        <v>#REF!</v>
      </c>
    </row>
    <row r="21" spans="2:2">
      <c r="B21" t="e">
        <f>"- StructureDefinition/"&amp;LogicalModels!#REF!</f>
        <v>#REF!</v>
      </c>
    </row>
    <row r="22" spans="2:2">
      <c r="B22" t="e">
        <f>"- StructureDefinition/"&amp;LogicalModels!#REF!</f>
        <v>#REF!</v>
      </c>
    </row>
    <row r="23" spans="2:2">
      <c r="B23" t="e">
        <f>"- StructureDefinition/"&amp;LogicalModels!#REF!</f>
        <v>#REF!</v>
      </c>
    </row>
    <row r="28" spans="2:2">
      <c r="B28" t="str">
        <f>"- ConceptMap/"&amp;ConceptMaps!A2</f>
        <v>- ConceptMap/IndicatorsOah2FHIR</v>
      </c>
    </row>
    <row r="29" spans="2:2">
      <c r="B29" t="str">
        <f>"- ConceptMap/"&amp;ConceptMaps!A3</f>
        <v>- ConceptMap/</v>
      </c>
    </row>
    <row r="30" spans="2:2">
      <c r="B30" t="str">
        <f>"- ConceptMap/"&amp;ConceptMaps!A4</f>
        <v>- ConceptMap/</v>
      </c>
    </row>
    <row r="31" spans="2:2">
      <c r="B31" t="str">
        <f>"- ConceptMap/"&amp;ConceptMaps!A5</f>
        <v>- ConceptMap/</v>
      </c>
    </row>
    <row r="32" spans="2:2">
      <c r="B32" t="str">
        <f>"- ConceptMap/"&amp;ConceptMaps!A6</f>
        <v>- ConceptMap/</v>
      </c>
    </row>
    <row r="33" spans="2:2">
      <c r="B33" t="str">
        <f>"- ConceptMap/"&amp;ConceptMaps!A7</f>
        <v>- ConceptMap/</v>
      </c>
    </row>
    <row r="34" spans="2:2">
      <c r="B34" t="str">
        <f>"- ConceptMap/"&amp;ConceptMaps!A8</f>
        <v>- ConceptMap/</v>
      </c>
    </row>
    <row r="35" spans="2:2">
      <c r="B35" t="str">
        <f>"- ConceptMap/"&amp;ConceptMaps!A9</f>
        <v>- ConceptMap/</v>
      </c>
    </row>
    <row r="36" spans="2:2">
      <c r="B36" t="str">
        <f>"- ConceptMap/"&amp;ConceptMaps!A10</f>
        <v>- ConceptMap/</v>
      </c>
    </row>
    <row r="37" spans="2:2">
      <c r="B37" t="str">
        <f>"- ConceptMap/"&amp;ConceptMaps!A11</f>
        <v>- ConceptMap/</v>
      </c>
    </row>
    <row r="38" spans="2:2">
      <c r="B38" t="str">
        <f>"- ConceptMap/"&amp;ConceptMaps!A12</f>
        <v>- ConceptMap/</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8B1E5-E78A-4640-8685-256B624A7564}">
  <dimension ref="A1:F8"/>
  <sheetViews>
    <sheetView zoomScale="99" workbookViewId="0">
      <selection activeCell="A2" sqref="A2:A8"/>
    </sheetView>
  </sheetViews>
  <sheetFormatPr defaultRowHeight="14.75"/>
  <cols>
    <col min="1" max="1" width="53.86328125" customWidth="1"/>
    <col min="2" max="2" width="11.58984375" customWidth="1"/>
    <col min="3" max="3" width="15.76953125" bestFit="1" customWidth="1"/>
    <col min="4" max="4" width="39.6796875" customWidth="1"/>
    <col min="5" max="5" width="35.1328125" customWidth="1"/>
    <col min="6" max="6" width="13.453125" customWidth="1"/>
  </cols>
  <sheetData>
    <row r="1" spans="1:6" ht="15.5" thickBot="1">
      <c r="A1" s="38" t="s">
        <v>9</v>
      </c>
      <c r="B1" s="38" t="s">
        <v>10</v>
      </c>
      <c r="C1" s="38" t="s">
        <v>11</v>
      </c>
      <c r="D1" s="38" t="s">
        <v>12</v>
      </c>
      <c r="E1" s="38" t="s">
        <v>13</v>
      </c>
    </row>
    <row r="2" spans="1:6" ht="45" thickBot="1">
      <c r="A2" s="44" t="s">
        <v>300</v>
      </c>
      <c r="B2" s="6" t="s">
        <v>14</v>
      </c>
      <c r="C2" s="11" t="s">
        <v>29</v>
      </c>
      <c r="D2" s="35" t="s">
        <v>296</v>
      </c>
      <c r="E2" s="35" t="s">
        <v>238</v>
      </c>
      <c r="F2" s="43" t="s">
        <v>230</v>
      </c>
    </row>
    <row r="3" spans="1:6" ht="15.5" thickBot="1">
      <c r="A3" s="44" t="s">
        <v>301</v>
      </c>
      <c r="B3" s="6" t="s">
        <v>14</v>
      </c>
      <c r="C3" s="11" t="s">
        <v>29</v>
      </c>
      <c r="D3" s="35" t="s">
        <v>252</v>
      </c>
      <c r="E3" s="35" t="s">
        <v>252</v>
      </c>
      <c r="F3" s="6"/>
    </row>
    <row r="4" spans="1:6" ht="15.5" thickBot="1">
      <c r="A4" s="44" t="s">
        <v>302</v>
      </c>
      <c r="B4" s="6" t="s">
        <v>14</v>
      </c>
      <c r="C4" s="11" t="s">
        <v>29</v>
      </c>
      <c r="D4" s="35" t="s">
        <v>260</v>
      </c>
      <c r="E4" s="35" t="s">
        <v>260</v>
      </c>
      <c r="F4" s="6" t="s">
        <v>297</v>
      </c>
    </row>
    <row r="5" spans="1:6">
      <c r="A5" s="44" t="s">
        <v>306</v>
      </c>
      <c r="B5" s="6" t="s">
        <v>14</v>
      </c>
      <c r="C5" s="11" t="s">
        <v>29</v>
      </c>
      <c r="D5" s="35" t="s">
        <v>265</v>
      </c>
      <c r="E5" s="35" t="s">
        <v>265</v>
      </c>
      <c r="F5" s="6" t="s">
        <v>297</v>
      </c>
    </row>
    <row r="6" spans="1:6" ht="15.5" thickBot="1">
      <c r="A6" s="45" t="s">
        <v>303</v>
      </c>
      <c r="B6" s="6" t="s">
        <v>14</v>
      </c>
      <c r="C6" s="11" t="s">
        <v>29</v>
      </c>
      <c r="D6" s="34" t="s">
        <v>299</v>
      </c>
      <c r="E6" s="34" t="s">
        <v>281</v>
      </c>
      <c r="F6" s="6"/>
    </row>
    <row r="7" spans="1:6" ht="15.5" thickBot="1">
      <c r="A7" s="44" t="s">
        <v>304</v>
      </c>
      <c r="B7" s="6" t="s">
        <v>14</v>
      </c>
      <c r="C7" s="11" t="s">
        <v>29</v>
      </c>
      <c r="D7" s="35" t="s">
        <v>81</v>
      </c>
      <c r="E7" s="35" t="s">
        <v>81</v>
      </c>
      <c r="F7" s="6" t="s">
        <v>298</v>
      </c>
    </row>
    <row r="8" spans="1:6">
      <c r="A8" s="44" t="s">
        <v>305</v>
      </c>
      <c r="B8" s="6" t="s">
        <v>14</v>
      </c>
      <c r="C8" s="11" t="s">
        <v>29</v>
      </c>
      <c r="D8" s="35" t="s">
        <v>290</v>
      </c>
      <c r="E8" s="35" t="s">
        <v>290</v>
      </c>
      <c r="F8" s="6"/>
    </row>
  </sheetData>
  <autoFilter ref="A1:E4" xr:uid="{FD4D5EE3-E5BC-48B0-8772-0AA9839A90B5}"/>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A7343-37D8-40E6-B2E1-BBF761782857}">
  <dimension ref="A1:E56"/>
  <sheetViews>
    <sheetView topLeftCell="A40" workbookViewId="0">
      <selection activeCell="A40" sqref="A1:A1048576"/>
    </sheetView>
  </sheetViews>
  <sheetFormatPr defaultRowHeight="14.75"/>
  <cols>
    <col min="1" max="1" width="24.953125" customWidth="1"/>
    <col min="2" max="2" width="27.58984375" customWidth="1"/>
    <col min="3" max="3" width="25.6328125" customWidth="1"/>
    <col min="4" max="4" width="23.6796875" customWidth="1"/>
    <col min="5" max="5" width="26.7265625" customWidth="1"/>
  </cols>
  <sheetData>
    <row r="1" spans="1:5" ht="59.75" customHeight="1" thickBot="1">
      <c r="A1" s="16" t="s">
        <v>33</v>
      </c>
      <c r="B1" s="17" t="s">
        <v>34</v>
      </c>
      <c r="C1" s="17" t="s">
        <v>35</v>
      </c>
      <c r="D1" s="17" t="s">
        <v>36</v>
      </c>
      <c r="E1" s="17" t="s">
        <v>37</v>
      </c>
    </row>
    <row r="2" spans="1:5" ht="309.75" customHeight="1">
      <c r="A2" s="35" t="s">
        <v>38</v>
      </c>
      <c r="B2" s="19" t="s">
        <v>39</v>
      </c>
      <c r="C2" s="19" t="s">
        <v>44</v>
      </c>
      <c r="D2" s="22" t="s">
        <v>47</v>
      </c>
      <c r="E2" s="23" t="s">
        <v>60</v>
      </c>
    </row>
    <row r="3" spans="1:5" ht="409.5" customHeight="1">
      <c r="A3" s="36"/>
      <c r="B3" s="19" t="s">
        <v>40</v>
      </c>
      <c r="C3" s="19" t="s">
        <v>45</v>
      </c>
      <c r="D3" s="23" t="s">
        <v>48</v>
      </c>
      <c r="E3" s="23" t="s">
        <v>61</v>
      </c>
    </row>
    <row r="4" spans="1:5" ht="191.75" customHeight="1">
      <c r="A4" s="36"/>
      <c r="B4" s="19" t="s">
        <v>41</v>
      </c>
      <c r="C4" s="19" t="s">
        <v>46</v>
      </c>
      <c r="D4" s="24" t="s">
        <v>49</v>
      </c>
      <c r="E4" s="23" t="s">
        <v>62</v>
      </c>
    </row>
    <row r="5" spans="1:5" ht="383.5" customHeight="1">
      <c r="A5" s="36"/>
      <c r="B5" s="19" t="s">
        <v>42</v>
      </c>
      <c r="C5" s="20"/>
      <c r="D5" s="24" t="s">
        <v>50</v>
      </c>
      <c r="E5" s="23"/>
    </row>
    <row r="6" spans="1:5" ht="265.5" customHeight="1">
      <c r="A6" s="36"/>
      <c r="B6" s="19" t="s">
        <v>43</v>
      </c>
      <c r="C6" s="20"/>
      <c r="D6" s="24" t="s">
        <v>51</v>
      </c>
      <c r="E6" s="23" t="s">
        <v>63</v>
      </c>
    </row>
    <row r="7" spans="1:5" ht="73.75" customHeight="1">
      <c r="A7" s="36"/>
      <c r="B7" s="20"/>
      <c r="C7" s="20"/>
      <c r="D7" s="24" t="s">
        <v>52</v>
      </c>
      <c r="E7" s="23"/>
    </row>
    <row r="8" spans="1:5" ht="132.75" customHeight="1">
      <c r="A8" s="36"/>
      <c r="B8" s="20"/>
      <c r="C8" s="20"/>
      <c r="D8" s="25" t="s">
        <v>53</v>
      </c>
      <c r="E8" s="20"/>
    </row>
    <row r="9" spans="1:5" ht="29.5" customHeight="1">
      <c r="A9" s="36"/>
      <c r="B9" s="20"/>
      <c r="C9" s="20"/>
      <c r="D9" s="26" t="s">
        <v>54</v>
      </c>
      <c r="E9" s="20"/>
    </row>
    <row r="10" spans="1:5" ht="73.75" customHeight="1">
      <c r="A10" s="36"/>
      <c r="B10" s="20"/>
      <c r="C10" s="20"/>
      <c r="D10" s="23" t="s">
        <v>55</v>
      </c>
      <c r="E10" s="20"/>
    </row>
    <row r="11" spans="1:5" ht="59" customHeight="1">
      <c r="A11" s="36"/>
      <c r="B11" s="20"/>
      <c r="C11" s="20"/>
      <c r="D11" s="23" t="s">
        <v>56</v>
      </c>
      <c r="E11" s="20"/>
    </row>
    <row r="12" spans="1:5" ht="88.5" customHeight="1">
      <c r="A12" s="36"/>
      <c r="B12" s="20"/>
      <c r="C12" s="20"/>
      <c r="D12" s="23" t="s">
        <v>57</v>
      </c>
      <c r="E12" s="20"/>
    </row>
    <row r="13" spans="1:5" ht="44.25" customHeight="1">
      <c r="A13" s="36"/>
      <c r="B13" s="20"/>
      <c r="C13" s="20"/>
      <c r="D13" s="26" t="s">
        <v>58</v>
      </c>
      <c r="E13" s="20"/>
    </row>
    <row r="14" spans="1:5" ht="148.25" customHeight="1" thickBot="1">
      <c r="A14" s="37"/>
      <c r="B14" s="21"/>
      <c r="C14" s="21"/>
      <c r="D14" s="27" t="s">
        <v>59</v>
      </c>
      <c r="E14" s="21"/>
    </row>
    <row r="15" spans="1:5" ht="409.5" customHeight="1">
      <c r="A15" s="18" t="s">
        <v>64</v>
      </c>
      <c r="B15" s="19" t="s">
        <v>66</v>
      </c>
      <c r="C15" s="19" t="s">
        <v>69</v>
      </c>
      <c r="D15" s="26" t="s">
        <v>71</v>
      </c>
      <c r="E15" s="23" t="s">
        <v>60</v>
      </c>
    </row>
    <row r="16" spans="1:5" ht="368.75" customHeight="1">
      <c r="A16" s="18" t="s">
        <v>65</v>
      </c>
      <c r="B16" s="19" t="s">
        <v>67</v>
      </c>
      <c r="C16" s="19" t="s">
        <v>70</v>
      </c>
      <c r="D16" s="24" t="s">
        <v>72</v>
      </c>
      <c r="E16" s="23" t="s">
        <v>61</v>
      </c>
    </row>
    <row r="17" spans="1:5" ht="409.5" customHeight="1">
      <c r="A17" s="28"/>
      <c r="B17" s="19" t="s">
        <v>68</v>
      </c>
      <c r="C17" s="19" t="s">
        <v>46</v>
      </c>
      <c r="D17" s="24" t="s">
        <v>73</v>
      </c>
      <c r="E17" s="23" t="s">
        <v>63</v>
      </c>
    </row>
    <row r="18" spans="1:5" ht="265.5" customHeight="1">
      <c r="A18" s="28"/>
      <c r="B18" s="23" t="s">
        <v>43</v>
      </c>
      <c r="C18" s="20"/>
      <c r="D18" s="24" t="s">
        <v>74</v>
      </c>
      <c r="E18" s="23"/>
    </row>
    <row r="19" spans="1:5" ht="103.25" customHeight="1">
      <c r="A19" s="28"/>
      <c r="B19" s="20"/>
      <c r="C19" s="20"/>
      <c r="D19" s="24" t="s">
        <v>75</v>
      </c>
      <c r="E19" s="20"/>
    </row>
    <row r="20" spans="1:5" ht="118" customHeight="1">
      <c r="A20" s="28"/>
      <c r="B20" s="20"/>
      <c r="C20" s="20"/>
      <c r="D20" s="24" t="s">
        <v>76</v>
      </c>
      <c r="E20" s="20"/>
    </row>
    <row r="21" spans="1:5" ht="29.5" customHeight="1">
      <c r="A21" s="28"/>
      <c r="B21" s="20"/>
      <c r="C21" s="20"/>
      <c r="D21" s="26" t="s">
        <v>77</v>
      </c>
      <c r="E21" s="20"/>
    </row>
    <row r="22" spans="1:5" ht="73.75" customHeight="1">
      <c r="A22" s="28"/>
      <c r="B22" s="20"/>
      <c r="C22" s="20"/>
      <c r="D22" s="23" t="s">
        <v>78</v>
      </c>
      <c r="E22" s="20"/>
    </row>
    <row r="23" spans="1:5" ht="59" customHeight="1">
      <c r="A23" s="28"/>
      <c r="B23" s="20"/>
      <c r="C23" s="20"/>
      <c r="D23" s="23" t="s">
        <v>79</v>
      </c>
      <c r="E23" s="20"/>
    </row>
    <row r="24" spans="1:5" ht="74.5" customHeight="1" thickBot="1">
      <c r="A24" s="29"/>
      <c r="B24" s="21"/>
      <c r="C24" s="21"/>
      <c r="D24" s="27" t="s">
        <v>80</v>
      </c>
      <c r="E24" s="21"/>
    </row>
    <row r="25" spans="1:5" ht="409.5" customHeight="1">
      <c r="A25" s="35" t="s">
        <v>81</v>
      </c>
      <c r="B25" s="23" t="s">
        <v>82</v>
      </c>
      <c r="C25" s="23" t="s">
        <v>85</v>
      </c>
      <c r="D25" s="26" t="s">
        <v>87</v>
      </c>
      <c r="E25" s="23" t="s">
        <v>60</v>
      </c>
    </row>
    <row r="26" spans="1:5" ht="409.5" customHeight="1">
      <c r="A26" s="36"/>
      <c r="B26" s="23" t="s">
        <v>83</v>
      </c>
      <c r="C26" s="23" t="s">
        <v>86</v>
      </c>
      <c r="D26" s="24" t="s">
        <v>88</v>
      </c>
      <c r="E26" s="23" t="s">
        <v>93</v>
      </c>
    </row>
    <row r="27" spans="1:5" ht="409.5" customHeight="1">
      <c r="A27" s="36"/>
      <c r="B27" s="23" t="s">
        <v>84</v>
      </c>
      <c r="C27" s="20"/>
      <c r="D27" s="24" t="s">
        <v>89</v>
      </c>
      <c r="E27" s="23" t="s">
        <v>63</v>
      </c>
    </row>
    <row r="28" spans="1:5" ht="132.75" customHeight="1">
      <c r="A28" s="36"/>
      <c r="B28" s="23"/>
      <c r="C28" s="20"/>
      <c r="D28" s="24" t="s">
        <v>90</v>
      </c>
      <c r="E28" s="23"/>
    </row>
    <row r="29" spans="1:5" ht="191.75" customHeight="1">
      <c r="A29" s="36"/>
      <c r="B29" s="23"/>
      <c r="C29" s="20"/>
      <c r="D29" s="24" t="s">
        <v>91</v>
      </c>
      <c r="E29" s="20"/>
    </row>
    <row r="30" spans="1:5" ht="29.5" customHeight="1">
      <c r="A30" s="36"/>
      <c r="B30" s="20"/>
      <c r="C30" s="20"/>
      <c r="D30" s="26" t="s">
        <v>92</v>
      </c>
      <c r="E30" s="20"/>
    </row>
    <row r="31" spans="1:5" ht="73.75" customHeight="1">
      <c r="A31" s="36"/>
      <c r="B31" s="20"/>
      <c r="C31" s="20"/>
      <c r="D31" s="23" t="s">
        <v>78</v>
      </c>
      <c r="E31" s="20"/>
    </row>
    <row r="32" spans="1:5" ht="59" customHeight="1">
      <c r="A32" s="36"/>
      <c r="B32" s="20"/>
      <c r="C32" s="20"/>
      <c r="D32" s="23" t="s">
        <v>79</v>
      </c>
      <c r="E32" s="20"/>
    </row>
    <row r="33" spans="1:5" ht="73.75" customHeight="1">
      <c r="A33" s="36"/>
      <c r="B33" s="20"/>
      <c r="C33" s="20"/>
      <c r="D33" s="23" t="s">
        <v>80</v>
      </c>
      <c r="E33" s="20"/>
    </row>
    <row r="34" spans="1:5">
      <c r="A34" s="36"/>
      <c r="B34" s="20"/>
      <c r="C34" s="20"/>
      <c r="D34" s="23"/>
      <c r="E34" s="20"/>
    </row>
    <row r="35" spans="1:5" ht="15.5" thickBot="1">
      <c r="A35" s="37"/>
      <c r="B35" s="21"/>
      <c r="C35" s="21"/>
      <c r="D35" s="27"/>
      <c r="E35" s="21"/>
    </row>
    <row r="36" spans="1:5" ht="409.5" customHeight="1">
      <c r="A36" s="35" t="s">
        <v>94</v>
      </c>
      <c r="B36" s="19" t="s">
        <v>95</v>
      </c>
      <c r="C36" s="19" t="s">
        <v>98</v>
      </c>
      <c r="D36" s="31" t="s">
        <v>87</v>
      </c>
      <c r="E36" s="23" t="s">
        <v>60</v>
      </c>
    </row>
    <row r="37" spans="1:5" ht="409.5" customHeight="1">
      <c r="A37" s="36"/>
      <c r="B37" s="19" t="s">
        <v>96</v>
      </c>
      <c r="C37" s="19" t="s">
        <v>99</v>
      </c>
      <c r="D37" s="24" t="s">
        <v>101</v>
      </c>
      <c r="E37" s="23" t="s">
        <v>61</v>
      </c>
    </row>
    <row r="38" spans="1:5" ht="409.5" customHeight="1">
      <c r="A38" s="36"/>
      <c r="B38" s="19" t="s">
        <v>97</v>
      </c>
      <c r="C38" s="19" t="s">
        <v>100</v>
      </c>
      <c r="D38" s="24" t="s">
        <v>102</v>
      </c>
      <c r="E38" s="23" t="s">
        <v>63</v>
      </c>
    </row>
    <row r="39" spans="1:5" ht="236" customHeight="1">
      <c r="A39" s="36"/>
      <c r="B39" s="20"/>
      <c r="C39" s="20"/>
      <c r="D39" s="23" t="s">
        <v>103</v>
      </c>
      <c r="E39" s="23" t="s">
        <v>106</v>
      </c>
    </row>
    <row r="40" spans="1:5" ht="103.25" customHeight="1">
      <c r="A40" s="36"/>
      <c r="B40" s="20"/>
      <c r="C40" s="20"/>
      <c r="D40" s="24" t="s">
        <v>104</v>
      </c>
      <c r="E40" s="20"/>
    </row>
    <row r="41" spans="1:5" ht="59" customHeight="1">
      <c r="A41" s="36"/>
      <c r="B41" s="20"/>
      <c r="C41" s="20"/>
      <c r="D41" s="24" t="s">
        <v>105</v>
      </c>
      <c r="E41" s="20"/>
    </row>
    <row r="42" spans="1:5">
      <c r="A42" s="36"/>
      <c r="B42" s="20"/>
      <c r="C42" s="20"/>
      <c r="D42" s="32"/>
      <c r="E42" s="20"/>
    </row>
    <row r="43" spans="1:5" ht="29.5" customHeight="1">
      <c r="A43" s="36"/>
      <c r="B43" s="20"/>
      <c r="C43" s="20"/>
      <c r="D43" s="31" t="s">
        <v>92</v>
      </c>
      <c r="E43" s="20"/>
    </row>
    <row r="44" spans="1:5" ht="73.75" customHeight="1">
      <c r="A44" s="36"/>
      <c r="B44" s="20"/>
      <c r="C44" s="20"/>
      <c r="D44" s="23" t="s">
        <v>78</v>
      </c>
      <c r="E44" s="20"/>
    </row>
    <row r="45" spans="1:5" ht="59" customHeight="1">
      <c r="A45" s="36"/>
      <c r="B45" s="20"/>
      <c r="C45" s="20"/>
      <c r="D45" s="23" t="s">
        <v>79</v>
      </c>
      <c r="E45" s="20"/>
    </row>
    <row r="46" spans="1:5" ht="73.75" customHeight="1">
      <c r="A46" s="36"/>
      <c r="B46" s="20"/>
      <c r="C46" s="20"/>
      <c r="D46" s="23" t="s">
        <v>80</v>
      </c>
      <c r="E46" s="20"/>
    </row>
    <row r="47" spans="1:5" ht="15.5" thickBot="1">
      <c r="A47" s="37"/>
      <c r="B47" s="21"/>
      <c r="C47" s="21"/>
      <c r="D47" s="27"/>
      <c r="E47" s="21"/>
    </row>
    <row r="48" spans="1:5" ht="409.5" customHeight="1">
      <c r="A48" s="35" t="s">
        <v>107</v>
      </c>
      <c r="B48" s="19" t="s">
        <v>108</v>
      </c>
      <c r="C48" s="19" t="s">
        <v>111</v>
      </c>
      <c r="D48" s="23" t="s">
        <v>115</v>
      </c>
      <c r="E48" s="23" t="s">
        <v>63</v>
      </c>
    </row>
    <row r="49" spans="1:5" ht="409.5" customHeight="1">
      <c r="A49" s="36"/>
      <c r="B49" s="19" t="s">
        <v>109</v>
      </c>
      <c r="C49" s="19"/>
      <c r="D49" s="23" t="s">
        <v>116</v>
      </c>
      <c r="E49" s="23" t="s">
        <v>120</v>
      </c>
    </row>
    <row r="50" spans="1:5" ht="409.5" customHeight="1">
      <c r="A50" s="36"/>
      <c r="B50" s="19" t="s">
        <v>110</v>
      </c>
      <c r="C50" s="33" t="s">
        <v>112</v>
      </c>
      <c r="D50" s="23" t="s">
        <v>117</v>
      </c>
      <c r="E50" s="23" t="s">
        <v>93</v>
      </c>
    </row>
    <row r="51" spans="1:5" ht="88.5" customHeight="1">
      <c r="A51" s="36"/>
      <c r="B51" s="20"/>
      <c r="C51" s="23" t="s">
        <v>99</v>
      </c>
      <c r="D51" s="23" t="s">
        <v>118</v>
      </c>
      <c r="E51" s="23" t="s">
        <v>121</v>
      </c>
    </row>
    <row r="52" spans="1:5" ht="295" customHeight="1">
      <c r="A52" s="36"/>
      <c r="B52" s="20"/>
      <c r="C52" s="23" t="s">
        <v>113</v>
      </c>
      <c r="D52" s="23"/>
      <c r="E52" s="23" t="s">
        <v>122</v>
      </c>
    </row>
    <row r="53" spans="1:5" ht="206.5" customHeight="1">
      <c r="A53" s="36"/>
      <c r="B53" s="20"/>
      <c r="C53" s="23"/>
      <c r="D53" s="23" t="s">
        <v>119</v>
      </c>
      <c r="E53" s="23" t="s">
        <v>123</v>
      </c>
    </row>
    <row r="54" spans="1:5" ht="59.75" customHeight="1" thickBot="1">
      <c r="A54" s="37"/>
      <c r="B54" s="21"/>
      <c r="C54" s="27" t="s">
        <v>114</v>
      </c>
      <c r="D54" s="27"/>
      <c r="E54" s="21"/>
    </row>
    <row r="55" spans="1:5" ht="323.75" customHeight="1">
      <c r="A55" s="30" t="s">
        <v>124</v>
      </c>
      <c r="B55" s="46" t="s">
        <v>126</v>
      </c>
      <c r="C55" s="46" t="s">
        <v>127</v>
      </c>
      <c r="D55" s="46"/>
      <c r="E55" s="46" t="s">
        <v>63</v>
      </c>
    </row>
    <row r="56" spans="1:5" ht="15.5" thickBot="1">
      <c r="A56" s="34" t="s">
        <v>125</v>
      </c>
      <c r="B56" s="47"/>
      <c r="C56" s="47"/>
      <c r="D56" s="47"/>
      <c r="E56" s="47"/>
    </row>
  </sheetData>
  <mergeCells count="4">
    <mergeCell ref="D55:D56"/>
    <mergeCell ref="E55:E56"/>
    <mergeCell ref="B55:B56"/>
    <mergeCell ref="C55:C56"/>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D1C54-3000-446F-8B7A-1DB26DD07144}">
  <dimension ref="A1:E18"/>
  <sheetViews>
    <sheetView topLeftCell="A17" workbookViewId="0">
      <selection activeCell="A2" sqref="A2:A18"/>
    </sheetView>
  </sheetViews>
  <sheetFormatPr defaultRowHeight="14.75"/>
  <cols>
    <col min="1" max="1" width="23.453125" customWidth="1"/>
    <col min="5" max="5" width="27.6796875" customWidth="1"/>
  </cols>
  <sheetData>
    <row r="1" spans="1:5" ht="59.75" customHeight="1" thickBot="1">
      <c r="A1" s="16" t="s">
        <v>33</v>
      </c>
      <c r="B1" s="17" t="s">
        <v>34</v>
      </c>
      <c r="C1" s="17" t="s">
        <v>136</v>
      </c>
      <c r="D1" s="17" t="s">
        <v>36</v>
      </c>
      <c r="E1" s="17" t="s">
        <v>37</v>
      </c>
    </row>
    <row r="2" spans="1:5" ht="409.5">
      <c r="A2" s="35" t="s">
        <v>137</v>
      </c>
      <c r="B2" s="23" t="s">
        <v>138</v>
      </c>
      <c r="C2" s="23" t="s">
        <v>142</v>
      </c>
      <c r="D2" s="19" t="s">
        <v>144</v>
      </c>
      <c r="E2" s="23" t="s">
        <v>147</v>
      </c>
    </row>
    <row r="3" spans="1:5" ht="221.25">
      <c r="A3" s="36"/>
      <c r="B3" s="23" t="s">
        <v>139</v>
      </c>
      <c r="C3" s="23" t="s">
        <v>143</v>
      </c>
      <c r="D3" s="19" t="s">
        <v>145</v>
      </c>
      <c r="E3" s="23" t="s">
        <v>148</v>
      </c>
    </row>
    <row r="4" spans="1:5" ht="309.75">
      <c r="A4" s="36"/>
      <c r="B4" s="23" t="s">
        <v>140</v>
      </c>
      <c r="C4" s="23" t="s">
        <v>114</v>
      </c>
      <c r="D4" s="33" t="s">
        <v>112</v>
      </c>
      <c r="E4" s="23" t="s">
        <v>63</v>
      </c>
    </row>
    <row r="5" spans="1:5" ht="354.75" thickBot="1">
      <c r="A5" s="37"/>
      <c r="B5" s="27" t="s">
        <v>141</v>
      </c>
      <c r="C5" s="20"/>
      <c r="D5" s="42" t="s">
        <v>146</v>
      </c>
      <c r="E5" s="27" t="s">
        <v>149</v>
      </c>
    </row>
    <row r="6" spans="1:5" ht="409.5">
      <c r="A6" s="35" t="s">
        <v>150</v>
      </c>
      <c r="B6" s="23" t="s">
        <v>151</v>
      </c>
      <c r="C6" s="20"/>
      <c r="D6" s="19" t="s">
        <v>154</v>
      </c>
      <c r="E6" s="23" t="s">
        <v>147</v>
      </c>
    </row>
    <row r="7" spans="1:5" ht="409.5">
      <c r="A7" s="36"/>
      <c r="B7" s="23" t="s">
        <v>152</v>
      </c>
      <c r="C7" s="20"/>
      <c r="D7" s="33" t="s">
        <v>112</v>
      </c>
      <c r="E7" s="23" t="s">
        <v>148</v>
      </c>
    </row>
    <row r="8" spans="1:5" ht="409.5">
      <c r="A8" s="36"/>
      <c r="B8" s="23" t="s">
        <v>153</v>
      </c>
      <c r="C8" s="20"/>
      <c r="D8" s="19" t="s">
        <v>155</v>
      </c>
      <c r="E8" s="23" t="s">
        <v>160</v>
      </c>
    </row>
    <row r="9" spans="1:5" ht="206.5" customHeight="1">
      <c r="A9" s="36"/>
      <c r="B9" s="20"/>
      <c r="C9" s="20"/>
      <c r="D9" s="19" t="s">
        <v>156</v>
      </c>
      <c r="E9" s="23" t="s">
        <v>161</v>
      </c>
    </row>
    <row r="10" spans="1:5" ht="59" customHeight="1">
      <c r="A10" s="36"/>
      <c r="B10" s="20"/>
      <c r="C10" s="20"/>
      <c r="D10" s="19" t="s">
        <v>157</v>
      </c>
      <c r="E10" s="23" t="s">
        <v>63</v>
      </c>
    </row>
    <row r="11" spans="1:5" ht="88.5" customHeight="1">
      <c r="A11" s="36"/>
      <c r="B11" s="20"/>
      <c r="C11" s="20"/>
      <c r="D11" s="19" t="s">
        <v>158</v>
      </c>
      <c r="E11" s="23" t="s">
        <v>149</v>
      </c>
    </row>
    <row r="12" spans="1:5" ht="103.25">
      <c r="A12" s="36"/>
      <c r="B12" s="20"/>
      <c r="C12" s="20"/>
      <c r="D12" s="19" t="s">
        <v>159</v>
      </c>
      <c r="E12" s="20"/>
    </row>
    <row r="13" spans="1:5" ht="15.5" thickBot="1">
      <c r="A13" s="37"/>
      <c r="B13" s="21"/>
      <c r="C13" s="20"/>
      <c r="D13" s="42"/>
      <c r="E13" s="21"/>
    </row>
    <row r="14" spans="1:5" ht="279.5" customHeight="1">
      <c r="A14" s="35" t="s">
        <v>162</v>
      </c>
      <c r="B14" s="48" t="s">
        <v>163</v>
      </c>
      <c r="C14" s="20"/>
      <c r="D14" s="19" t="s">
        <v>164</v>
      </c>
      <c r="E14" s="23" t="s">
        <v>63</v>
      </c>
    </row>
    <row r="15" spans="1:5" ht="177">
      <c r="A15" s="36"/>
      <c r="B15" s="49"/>
      <c r="C15" s="20"/>
      <c r="D15" s="19" t="s">
        <v>165</v>
      </c>
      <c r="E15" s="23" t="s">
        <v>148</v>
      </c>
    </row>
    <row r="16" spans="1:5" ht="103.25" customHeight="1">
      <c r="A16" s="36"/>
      <c r="B16" s="49"/>
      <c r="C16" s="20"/>
      <c r="D16" s="33" t="s">
        <v>112</v>
      </c>
      <c r="E16" s="23" t="s">
        <v>168</v>
      </c>
    </row>
    <row r="17" spans="1:5" ht="73.75">
      <c r="A17" s="36"/>
      <c r="B17" s="49"/>
      <c r="C17" s="20"/>
      <c r="D17" s="19" t="s">
        <v>166</v>
      </c>
      <c r="E17" s="23" t="s">
        <v>169</v>
      </c>
    </row>
    <row r="18" spans="1:5" ht="118.75" thickBot="1">
      <c r="A18" s="37"/>
      <c r="B18" s="50"/>
      <c r="C18" s="21"/>
      <c r="D18" s="42" t="s">
        <v>167</v>
      </c>
      <c r="E18" s="21"/>
    </row>
  </sheetData>
  <mergeCells count="1">
    <mergeCell ref="B14:B18"/>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66D59-188A-4C35-BC92-8A254DC4CBFA}">
  <dimension ref="A1:E29"/>
  <sheetViews>
    <sheetView workbookViewId="0">
      <selection activeCell="K3" sqref="K3"/>
    </sheetView>
  </sheetViews>
  <sheetFormatPr defaultRowHeight="14.75"/>
  <sheetData>
    <row r="1" spans="1:5" ht="59.75" thickBot="1">
      <c r="A1" s="16" t="s">
        <v>33</v>
      </c>
      <c r="B1" s="17" t="s">
        <v>34</v>
      </c>
      <c r="C1" s="17" t="s">
        <v>136</v>
      </c>
      <c r="D1" s="17" t="s">
        <v>36</v>
      </c>
      <c r="E1" s="17" t="s">
        <v>37</v>
      </c>
    </row>
    <row r="2" spans="1:5" ht="132.75">
      <c r="A2" s="35" t="s">
        <v>176</v>
      </c>
      <c r="B2" s="46" t="s">
        <v>177</v>
      </c>
      <c r="C2" s="23" t="s">
        <v>178</v>
      </c>
      <c r="D2" s="23" t="s">
        <v>179</v>
      </c>
      <c r="E2" s="23" t="s">
        <v>182</v>
      </c>
    </row>
    <row r="3" spans="1:5" ht="59">
      <c r="A3" s="36"/>
      <c r="B3" s="51"/>
      <c r="C3" s="23"/>
      <c r="D3" s="23"/>
      <c r="E3" s="23" t="s">
        <v>183</v>
      </c>
    </row>
    <row r="4" spans="1:5" ht="59">
      <c r="A4" s="36"/>
      <c r="B4" s="51"/>
      <c r="C4" s="23" t="s">
        <v>114</v>
      </c>
      <c r="D4" s="23" t="s">
        <v>180</v>
      </c>
      <c r="E4" s="23" t="s">
        <v>184</v>
      </c>
    </row>
    <row r="5" spans="1:5" ht="73.75">
      <c r="A5" s="36"/>
      <c r="B5" s="51"/>
      <c r="C5" s="20"/>
      <c r="D5" s="23"/>
      <c r="E5" s="23" t="s">
        <v>185</v>
      </c>
    </row>
    <row r="6" spans="1:5" ht="250.75">
      <c r="A6" s="36"/>
      <c r="B6" s="51"/>
      <c r="C6" s="20"/>
      <c r="D6" s="23" t="s">
        <v>181</v>
      </c>
      <c r="E6" s="23" t="s">
        <v>186</v>
      </c>
    </row>
    <row r="7" spans="1:5" ht="44.25">
      <c r="A7" s="36"/>
      <c r="B7" s="51"/>
      <c r="C7" s="20"/>
      <c r="D7" s="20"/>
      <c r="E7" s="23" t="s">
        <v>60</v>
      </c>
    </row>
    <row r="8" spans="1:5" ht="59.75" thickBot="1">
      <c r="A8" s="37"/>
      <c r="B8" s="47"/>
      <c r="C8" s="21"/>
      <c r="D8" s="21"/>
      <c r="E8" s="27" t="s">
        <v>187</v>
      </c>
    </row>
    <row r="9" spans="1:5" ht="205.75" customHeight="1">
      <c r="A9" s="35" t="s">
        <v>188</v>
      </c>
      <c r="B9" s="46" t="s">
        <v>189</v>
      </c>
      <c r="C9" s="48" t="s">
        <v>190</v>
      </c>
      <c r="D9" s="46" t="s">
        <v>179</v>
      </c>
      <c r="E9" s="23" t="s">
        <v>191</v>
      </c>
    </row>
    <row r="10" spans="1:5" ht="59.75" thickBot="1">
      <c r="A10" s="37"/>
      <c r="B10" s="47"/>
      <c r="C10" s="50"/>
      <c r="D10" s="47"/>
      <c r="E10" s="27" t="s">
        <v>187</v>
      </c>
    </row>
    <row r="11" spans="1:5" ht="323.75" customHeight="1">
      <c r="A11" s="35" t="s">
        <v>192</v>
      </c>
      <c r="B11" s="46" t="s">
        <v>193</v>
      </c>
      <c r="C11" s="48" t="s">
        <v>194</v>
      </c>
      <c r="D11" s="46" t="s">
        <v>195</v>
      </c>
      <c r="E11" s="23" t="s">
        <v>196</v>
      </c>
    </row>
    <row r="12" spans="1:5">
      <c r="A12" s="36"/>
      <c r="B12" s="51"/>
      <c r="C12" s="49"/>
      <c r="D12" s="51"/>
      <c r="E12" s="23"/>
    </row>
    <row r="13" spans="1:5" ht="89.25" thickBot="1">
      <c r="A13" s="37"/>
      <c r="B13" s="47"/>
      <c r="C13" s="50"/>
      <c r="D13" s="47"/>
      <c r="E13" s="27" t="s">
        <v>191</v>
      </c>
    </row>
    <row r="14" spans="1:5" ht="44.25">
      <c r="A14" s="35" t="s">
        <v>197</v>
      </c>
      <c r="B14" s="46" t="s">
        <v>198</v>
      </c>
      <c r="C14" s="48" t="s">
        <v>199</v>
      </c>
      <c r="D14" s="46" t="s">
        <v>200</v>
      </c>
      <c r="E14" s="23" t="s">
        <v>196</v>
      </c>
    </row>
    <row r="15" spans="1:5">
      <c r="A15" s="36"/>
      <c r="B15" s="51"/>
      <c r="C15" s="49"/>
      <c r="D15" s="51"/>
      <c r="E15" s="23"/>
    </row>
    <row r="16" spans="1:5" ht="89.25" thickBot="1">
      <c r="A16" s="37"/>
      <c r="B16" s="47"/>
      <c r="C16" s="50"/>
      <c r="D16" s="47"/>
      <c r="E16" s="27" t="s">
        <v>191</v>
      </c>
    </row>
    <row r="17" spans="1:5" ht="235.25" customHeight="1">
      <c r="A17" s="35" t="s">
        <v>201</v>
      </c>
      <c r="B17" s="46" t="s">
        <v>202</v>
      </c>
      <c r="C17" s="46"/>
      <c r="D17" s="46" t="s">
        <v>179</v>
      </c>
      <c r="E17" s="23" t="s">
        <v>196</v>
      </c>
    </row>
    <row r="18" spans="1:5">
      <c r="A18" s="36"/>
      <c r="B18" s="51"/>
      <c r="C18" s="51"/>
      <c r="D18" s="51"/>
      <c r="E18" s="23"/>
    </row>
    <row r="19" spans="1:5" ht="89.25" thickBot="1">
      <c r="A19" s="37"/>
      <c r="B19" s="47"/>
      <c r="C19" s="47"/>
      <c r="D19" s="47"/>
      <c r="E19" s="27" t="s">
        <v>191</v>
      </c>
    </row>
    <row r="20" spans="1:5" ht="161.5" customHeight="1">
      <c r="A20" s="35" t="s">
        <v>203</v>
      </c>
      <c r="B20" s="46" t="s">
        <v>204</v>
      </c>
      <c r="C20" s="48" t="s">
        <v>205</v>
      </c>
      <c r="D20" s="46" t="s">
        <v>206</v>
      </c>
      <c r="E20" s="23" t="s">
        <v>196</v>
      </c>
    </row>
    <row r="21" spans="1:5" ht="88.5">
      <c r="A21" s="36"/>
      <c r="B21" s="51"/>
      <c r="C21" s="49"/>
      <c r="D21" s="51"/>
      <c r="E21" s="23" t="s">
        <v>191</v>
      </c>
    </row>
    <row r="22" spans="1:5" ht="45" thickBot="1">
      <c r="A22" s="37"/>
      <c r="B22" s="47"/>
      <c r="C22" s="50"/>
      <c r="D22" s="47"/>
      <c r="E22" s="27" t="s">
        <v>196</v>
      </c>
    </row>
    <row r="23" spans="1:5" ht="409.5">
      <c r="A23" s="35" t="s">
        <v>207</v>
      </c>
      <c r="B23" s="23" t="s">
        <v>208</v>
      </c>
      <c r="C23" s="46" t="s">
        <v>178</v>
      </c>
      <c r="D23" s="46" t="s">
        <v>210</v>
      </c>
      <c r="E23" s="46" t="s">
        <v>196</v>
      </c>
    </row>
    <row r="24" spans="1:5" ht="409.6" thickBot="1">
      <c r="A24" s="37"/>
      <c r="B24" s="27" t="s">
        <v>209</v>
      </c>
      <c r="C24" s="47"/>
      <c r="D24" s="47"/>
      <c r="E24" s="47"/>
    </row>
    <row r="25" spans="1:5" ht="14.75" customHeight="1">
      <c r="A25" s="35" t="s">
        <v>211</v>
      </c>
      <c r="B25" s="46" t="s">
        <v>212</v>
      </c>
      <c r="C25" s="46" t="s">
        <v>213</v>
      </c>
      <c r="D25" s="46" t="s">
        <v>214</v>
      </c>
      <c r="E25" s="46" t="s">
        <v>196</v>
      </c>
    </row>
    <row r="26" spans="1:5" ht="15.5" thickBot="1">
      <c r="A26" s="37"/>
      <c r="B26" s="47"/>
      <c r="C26" s="47"/>
      <c r="D26" s="47"/>
      <c r="E26" s="47"/>
    </row>
    <row r="27" spans="1:5" ht="409.5">
      <c r="A27" s="35" t="s">
        <v>215</v>
      </c>
      <c r="B27" s="19" t="s">
        <v>216</v>
      </c>
      <c r="C27" s="46" t="s">
        <v>219</v>
      </c>
      <c r="D27" s="46" t="s">
        <v>220</v>
      </c>
      <c r="E27" s="46" t="s">
        <v>196</v>
      </c>
    </row>
    <row r="28" spans="1:5" ht="236">
      <c r="A28" s="36"/>
      <c r="B28" s="19" t="s">
        <v>217</v>
      </c>
      <c r="C28" s="51"/>
      <c r="D28" s="51"/>
      <c r="E28" s="51"/>
    </row>
    <row r="29" spans="1:5" ht="409.6" thickBot="1">
      <c r="A29" s="37"/>
      <c r="B29" s="42" t="s">
        <v>218</v>
      </c>
      <c r="C29" s="47"/>
      <c r="D29" s="47"/>
      <c r="E29" s="47"/>
    </row>
  </sheetData>
  <mergeCells count="26">
    <mergeCell ref="B2:B8"/>
    <mergeCell ref="B9:B10"/>
    <mergeCell ref="C9:C10"/>
    <mergeCell ref="D9:D10"/>
    <mergeCell ref="B11:B13"/>
    <mergeCell ref="C11:C13"/>
    <mergeCell ref="D11:D13"/>
    <mergeCell ref="B14:B16"/>
    <mergeCell ref="C14:C16"/>
    <mergeCell ref="D14:D16"/>
    <mergeCell ref="B25:B26"/>
    <mergeCell ref="C25:C26"/>
    <mergeCell ref="D25:D26"/>
    <mergeCell ref="E25:E26"/>
    <mergeCell ref="B17:B19"/>
    <mergeCell ref="C17:C19"/>
    <mergeCell ref="D17:D19"/>
    <mergeCell ref="B20:B22"/>
    <mergeCell ref="C20:C22"/>
    <mergeCell ref="D20:D22"/>
    <mergeCell ref="C27:C29"/>
    <mergeCell ref="D27:D29"/>
    <mergeCell ref="E27:E29"/>
    <mergeCell ref="C23:C24"/>
    <mergeCell ref="D23:D24"/>
    <mergeCell ref="E23:E2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75491-B056-4D0F-9FBA-CE54A9A308DA}">
  <dimension ref="A1:E37"/>
  <sheetViews>
    <sheetView workbookViewId="0">
      <selection activeCell="H2" sqref="H2"/>
    </sheetView>
  </sheetViews>
  <sheetFormatPr defaultRowHeight="14.75"/>
  <sheetData>
    <row r="1" spans="1:5" ht="59.75" thickBot="1">
      <c r="A1" s="16" t="s">
        <v>33</v>
      </c>
      <c r="B1" s="17" t="s">
        <v>34</v>
      </c>
      <c r="C1" s="17" t="s">
        <v>136</v>
      </c>
      <c r="D1" s="17" t="s">
        <v>237</v>
      </c>
      <c r="E1" s="17" t="s">
        <v>37</v>
      </c>
    </row>
    <row r="2" spans="1:5" ht="409.5">
      <c r="A2" s="35" t="s">
        <v>238</v>
      </c>
      <c r="B2" s="19" t="s">
        <v>239</v>
      </c>
      <c r="C2" s="19" t="s">
        <v>241</v>
      </c>
      <c r="D2" s="23" t="s">
        <v>244</v>
      </c>
      <c r="E2" s="23" t="s">
        <v>246</v>
      </c>
    </row>
    <row r="3" spans="1:5" ht="409.5">
      <c r="A3" s="36"/>
      <c r="B3" s="23" t="s">
        <v>240</v>
      </c>
      <c r="C3" s="19" t="s">
        <v>242</v>
      </c>
      <c r="D3" s="23"/>
      <c r="E3" s="23" t="s">
        <v>247</v>
      </c>
    </row>
    <row r="4" spans="1:5" ht="147.5">
      <c r="A4" s="36"/>
      <c r="B4" s="20"/>
      <c r="C4" s="19"/>
      <c r="D4" s="23" t="s">
        <v>245</v>
      </c>
      <c r="E4" s="23" t="s">
        <v>248</v>
      </c>
    </row>
    <row r="5" spans="1:5" ht="177">
      <c r="A5" s="36"/>
      <c r="B5" s="20"/>
      <c r="C5" s="19" t="s">
        <v>243</v>
      </c>
      <c r="D5" s="20"/>
      <c r="E5" s="23" t="s">
        <v>249</v>
      </c>
    </row>
    <row r="6" spans="1:5" ht="29.5">
      <c r="A6" s="36"/>
      <c r="B6" s="20"/>
      <c r="C6" s="20"/>
      <c r="D6" s="20"/>
      <c r="E6" s="23" t="s">
        <v>250</v>
      </c>
    </row>
    <row r="7" spans="1:5" ht="59">
      <c r="A7" s="36"/>
      <c r="B7" s="20"/>
      <c r="C7" s="20"/>
      <c r="D7" s="20"/>
      <c r="E7" s="23" t="s">
        <v>251</v>
      </c>
    </row>
    <row r="8" spans="1:5" ht="45" thickBot="1">
      <c r="A8" s="37"/>
      <c r="B8" s="21"/>
      <c r="C8" s="21"/>
      <c r="D8" s="21"/>
      <c r="E8" s="27" t="s">
        <v>196</v>
      </c>
    </row>
    <row r="9" spans="1:5" ht="409.6" customHeight="1">
      <c r="A9" s="35" t="s">
        <v>252</v>
      </c>
      <c r="B9" s="48" t="s">
        <v>253</v>
      </c>
      <c r="C9" s="19" t="s">
        <v>254</v>
      </c>
      <c r="D9" s="23" t="s">
        <v>258</v>
      </c>
      <c r="E9" s="23" t="s">
        <v>247</v>
      </c>
    </row>
    <row r="10" spans="1:5" ht="118">
      <c r="A10" s="36"/>
      <c r="B10" s="49"/>
      <c r="C10" s="19" t="s">
        <v>255</v>
      </c>
      <c r="D10" s="23" t="s">
        <v>259</v>
      </c>
      <c r="E10" s="23" t="s">
        <v>249</v>
      </c>
    </row>
    <row r="11" spans="1:5" ht="132.75">
      <c r="A11" s="36"/>
      <c r="B11" s="49"/>
      <c r="C11" s="19" t="s">
        <v>256</v>
      </c>
      <c r="D11" s="20"/>
      <c r="E11" s="23"/>
    </row>
    <row r="12" spans="1:5" ht="163" thickBot="1">
      <c r="A12" s="37"/>
      <c r="B12" s="50"/>
      <c r="C12" s="27" t="s">
        <v>257</v>
      </c>
      <c r="D12" s="21"/>
      <c r="E12" s="21"/>
    </row>
    <row r="13" spans="1:5" ht="409.6" customHeight="1">
      <c r="A13" s="35" t="s">
        <v>260</v>
      </c>
      <c r="B13" s="46" t="s">
        <v>261</v>
      </c>
      <c r="C13" s="46" t="s">
        <v>262</v>
      </c>
      <c r="D13" s="23" t="s">
        <v>263</v>
      </c>
      <c r="E13" s="23" t="s">
        <v>249</v>
      </c>
    </row>
    <row r="14" spans="1:5" ht="73.75">
      <c r="A14" s="36"/>
      <c r="B14" s="51"/>
      <c r="C14" s="51"/>
      <c r="D14" s="23" t="s">
        <v>264</v>
      </c>
      <c r="E14" s="23"/>
    </row>
    <row r="15" spans="1:5" ht="29.5">
      <c r="A15" s="36"/>
      <c r="B15" s="51"/>
      <c r="C15" s="51"/>
      <c r="D15" s="20"/>
      <c r="E15" s="23" t="s">
        <v>250</v>
      </c>
    </row>
    <row r="16" spans="1:5" ht="15.5" thickBot="1">
      <c r="A16" s="37"/>
      <c r="B16" s="47"/>
      <c r="C16" s="47"/>
      <c r="D16" s="21"/>
      <c r="E16" s="27"/>
    </row>
    <row r="17" spans="1:5" ht="409.5">
      <c r="A17" s="35" t="s">
        <v>265</v>
      </c>
      <c r="B17" s="23" t="s">
        <v>266</v>
      </c>
      <c r="C17" s="23" t="s">
        <v>268</v>
      </c>
      <c r="D17" s="23" t="s">
        <v>275</v>
      </c>
      <c r="E17" s="23" t="s">
        <v>196</v>
      </c>
    </row>
    <row r="18" spans="1:5" ht="221.25">
      <c r="A18" s="36"/>
      <c r="B18" s="23" t="s">
        <v>267</v>
      </c>
      <c r="C18" s="23" t="s">
        <v>269</v>
      </c>
      <c r="D18" s="23"/>
      <c r="E18" s="23"/>
    </row>
    <row r="19" spans="1:5" ht="147.5">
      <c r="A19" s="36"/>
      <c r="B19" s="23"/>
      <c r="C19" s="23" t="s">
        <v>270</v>
      </c>
      <c r="D19" s="23" t="s">
        <v>276</v>
      </c>
      <c r="E19" s="23" t="s">
        <v>280</v>
      </c>
    </row>
    <row r="20" spans="1:5" ht="147.5">
      <c r="A20" s="36"/>
      <c r="B20" s="20"/>
      <c r="C20" s="23" t="s">
        <v>271</v>
      </c>
      <c r="D20" s="23"/>
      <c r="E20" s="23"/>
    </row>
    <row r="21" spans="1:5" ht="147.5">
      <c r="A21" s="36"/>
      <c r="B21" s="20"/>
      <c r="C21" s="23" t="s">
        <v>272</v>
      </c>
      <c r="D21" s="23" t="s">
        <v>277</v>
      </c>
      <c r="E21" s="23" t="s">
        <v>249</v>
      </c>
    </row>
    <row r="22" spans="1:5" ht="73.75">
      <c r="A22" s="36"/>
      <c r="B22" s="20"/>
      <c r="C22" s="23" t="s">
        <v>273</v>
      </c>
      <c r="D22" s="23"/>
      <c r="E22" s="23"/>
    </row>
    <row r="23" spans="1:5" ht="206.5">
      <c r="A23" s="36"/>
      <c r="B23" s="20"/>
      <c r="C23" s="23" t="s">
        <v>274</v>
      </c>
      <c r="D23" s="23" t="s">
        <v>278</v>
      </c>
      <c r="E23" s="20"/>
    </row>
    <row r="24" spans="1:5">
      <c r="A24" s="36"/>
      <c r="B24" s="20"/>
      <c r="C24" s="20"/>
      <c r="D24" s="23"/>
      <c r="E24" s="20"/>
    </row>
    <row r="25" spans="1:5" ht="133.5" thickBot="1">
      <c r="A25" s="37"/>
      <c r="B25" s="21"/>
      <c r="C25" s="21"/>
      <c r="D25" s="27" t="s">
        <v>279</v>
      </c>
      <c r="E25" s="21"/>
    </row>
    <row r="26" spans="1:5" ht="409.6" thickBot="1">
      <c r="A26" s="34" t="s">
        <v>281</v>
      </c>
      <c r="B26" s="27" t="s">
        <v>282</v>
      </c>
      <c r="C26" s="27" t="s">
        <v>283</v>
      </c>
      <c r="D26" s="27" t="s">
        <v>284</v>
      </c>
      <c r="E26" s="27" t="s">
        <v>196</v>
      </c>
    </row>
    <row r="27" spans="1:5" ht="409.6" customHeight="1">
      <c r="A27" s="35" t="s">
        <v>81</v>
      </c>
      <c r="B27" s="46" t="s">
        <v>285</v>
      </c>
      <c r="C27" s="46" t="s">
        <v>286</v>
      </c>
      <c r="D27" s="23" t="s">
        <v>287</v>
      </c>
      <c r="E27" s="23" t="s">
        <v>249</v>
      </c>
    </row>
    <row r="28" spans="1:5" ht="73.75">
      <c r="A28" s="36"/>
      <c r="B28" s="51"/>
      <c r="C28" s="51"/>
      <c r="D28" s="23" t="s">
        <v>288</v>
      </c>
      <c r="E28" s="23"/>
    </row>
    <row r="29" spans="1:5" ht="147.5">
      <c r="A29" s="36"/>
      <c r="B29" s="51"/>
      <c r="C29" s="51"/>
      <c r="D29" s="23"/>
      <c r="E29" s="23" t="s">
        <v>248</v>
      </c>
    </row>
    <row r="30" spans="1:5">
      <c r="A30" s="36"/>
      <c r="B30" s="51"/>
      <c r="C30" s="51"/>
      <c r="D30" s="20"/>
      <c r="E30" s="23"/>
    </row>
    <row r="31" spans="1:5" ht="118">
      <c r="A31" s="36"/>
      <c r="B31" s="51"/>
      <c r="C31" s="51"/>
      <c r="D31" s="20"/>
      <c r="E31" s="23" t="s">
        <v>289</v>
      </c>
    </row>
    <row r="32" spans="1:5">
      <c r="A32" s="36"/>
      <c r="B32" s="51"/>
      <c r="C32" s="51"/>
      <c r="D32" s="20"/>
      <c r="E32" s="23"/>
    </row>
    <row r="33" spans="1:5" ht="44.25">
      <c r="A33" s="36"/>
      <c r="B33" s="51"/>
      <c r="C33" s="51"/>
      <c r="D33" s="20"/>
      <c r="E33" s="23" t="s">
        <v>196</v>
      </c>
    </row>
    <row r="34" spans="1:5" ht="15.5" thickBot="1">
      <c r="A34" s="37"/>
      <c r="B34" s="47"/>
      <c r="C34" s="47"/>
      <c r="D34" s="21"/>
      <c r="E34" s="27"/>
    </row>
    <row r="35" spans="1:5" ht="14.75" customHeight="1">
      <c r="A35" s="35" t="s">
        <v>290</v>
      </c>
      <c r="B35" s="46" t="s">
        <v>291</v>
      </c>
      <c r="C35" s="46" t="s">
        <v>292</v>
      </c>
      <c r="D35" s="23" t="s">
        <v>293</v>
      </c>
      <c r="E35" s="23" t="s">
        <v>249</v>
      </c>
    </row>
    <row r="36" spans="1:5" ht="59">
      <c r="A36" s="36"/>
      <c r="B36" s="51"/>
      <c r="C36" s="51"/>
      <c r="D36" s="23" t="s">
        <v>294</v>
      </c>
      <c r="E36" s="23"/>
    </row>
    <row r="37" spans="1:5" ht="148.25" thickBot="1">
      <c r="A37" s="37"/>
      <c r="B37" s="47"/>
      <c r="C37" s="47"/>
      <c r="D37" s="27" t="s">
        <v>288</v>
      </c>
      <c r="E37" s="27" t="s">
        <v>295</v>
      </c>
    </row>
  </sheetData>
  <mergeCells count="7">
    <mergeCell ref="B27:B34"/>
    <mergeCell ref="C27:C34"/>
    <mergeCell ref="B35:B37"/>
    <mergeCell ref="C35:C37"/>
    <mergeCell ref="B9:B12"/>
    <mergeCell ref="B13:B16"/>
    <mergeCell ref="C13:C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26"/>
  <sheetViews>
    <sheetView tabSelected="1" topLeftCell="C1" zoomScale="99" zoomScaleNormal="115" workbookViewId="0">
      <selection activeCell="E2" sqref="E2"/>
    </sheetView>
  </sheetViews>
  <sheetFormatPr defaultRowHeight="14.75"/>
  <cols>
    <col min="1" max="1" width="33.08984375" customWidth="1"/>
    <col min="2" max="2" width="29.5" customWidth="1"/>
    <col min="3" max="3" width="56.58984375" customWidth="1"/>
    <col min="4" max="4" width="38.76953125" style="5" bestFit="1" customWidth="1"/>
    <col min="5" max="5" width="52.31640625" style="5" bestFit="1" customWidth="1"/>
    <col min="6" max="6" width="6.04296875" bestFit="1" customWidth="1"/>
    <col min="7" max="7" width="15.58984375" customWidth="1"/>
    <col min="8" max="8" width="12.58984375" customWidth="1"/>
    <col min="9" max="9" width="13.81640625" customWidth="1"/>
  </cols>
  <sheetData>
    <row r="1" spans="1:52">
      <c r="A1" s="2" t="s">
        <v>15</v>
      </c>
      <c r="B1" s="2" t="s">
        <v>16</v>
      </c>
      <c r="C1" s="2" t="s">
        <v>17</v>
      </c>
      <c r="D1" s="4" t="s">
        <v>18</v>
      </c>
      <c r="E1" s="4" t="s">
        <v>19</v>
      </c>
      <c r="F1" s="2" t="s">
        <v>20</v>
      </c>
      <c r="G1" s="2" t="s">
        <v>21</v>
      </c>
      <c r="H1" s="2" t="s">
        <v>22</v>
      </c>
      <c r="I1" s="2" t="s">
        <v>25</v>
      </c>
    </row>
    <row r="2" spans="1:52">
      <c r="A2" s="6" t="s">
        <v>352</v>
      </c>
      <c r="B2" s="7" t="s">
        <v>352</v>
      </c>
      <c r="C2" s="7" t="str">
        <f>"http://hl7.eu/fhir/ig/oah/ConceptMap/"&amp;A2</f>
        <v>http://hl7.eu/fhir/ig/oah/ConceptMap/IndicatorsOah2FHIR</v>
      </c>
      <c r="D2" s="8" t="s">
        <v>353</v>
      </c>
      <c r="E2" s="12" t="s">
        <v>354</v>
      </c>
      <c r="F2" s="6" t="s">
        <v>23</v>
      </c>
      <c r="G2" s="6"/>
      <c r="H2" s="10"/>
      <c r="I2" s="6" t="s">
        <v>26</v>
      </c>
    </row>
    <row r="3" spans="1:52" s="6" customFormat="1">
      <c r="B3" s="7"/>
      <c r="C3" s="7"/>
      <c r="D3" s="8"/>
      <c r="E3" s="8"/>
      <c r="H3" s="7"/>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6" customFormat="1">
      <c r="B4" s="7"/>
      <c r="C4" s="7"/>
      <c r="D4" s="8"/>
      <c r="E4" s="8"/>
      <c r="H4" s="10"/>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6" customFormat="1">
      <c r="B5" s="7"/>
      <c r="C5" s="7"/>
      <c r="D5" s="8"/>
      <c r="E5" s="8"/>
      <c r="H5" s="10"/>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6" customFormat="1">
      <c r="B6" s="7"/>
      <c r="C6" s="7"/>
      <c r="D6" s="8"/>
      <c r="E6" s="8"/>
      <c r="H6" s="10"/>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6" customFormat="1">
      <c r="B7" s="7"/>
      <c r="C7" s="7"/>
      <c r="D7" s="8"/>
      <c r="E7" s="8"/>
      <c r="H7" s="10"/>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c r="A8" s="6"/>
      <c r="B8" s="7"/>
      <c r="C8" s="7"/>
      <c r="D8" s="8"/>
      <c r="E8" s="6"/>
      <c r="F8" s="6"/>
      <c r="G8" s="6"/>
      <c r="H8" s="10"/>
      <c r="I8" s="6"/>
    </row>
    <row r="9" spans="1:52">
      <c r="A9" s="6"/>
      <c r="B9" s="7"/>
      <c r="C9" s="7"/>
      <c r="D9" s="8"/>
      <c r="E9" s="6"/>
      <c r="F9" s="6"/>
      <c r="G9" s="6"/>
      <c r="H9" s="10"/>
      <c r="I9" s="6"/>
    </row>
    <row r="10" spans="1:52">
      <c r="A10" s="6"/>
      <c r="B10" s="7"/>
      <c r="C10" s="7"/>
      <c r="D10" s="8"/>
      <c r="E10" s="6"/>
      <c r="F10" s="6"/>
      <c r="G10" s="6"/>
      <c r="H10" s="10"/>
      <c r="I10" s="6"/>
    </row>
    <row r="11" spans="1:52">
      <c r="A11" s="9"/>
      <c r="B11" s="7"/>
      <c r="C11" s="7"/>
      <c r="D11" s="8"/>
      <c r="E11" s="6"/>
      <c r="F11" s="6"/>
      <c r="G11" s="6"/>
      <c r="H11" s="10"/>
      <c r="I11" s="6"/>
    </row>
    <row r="12" spans="1:52">
      <c r="A12" s="9"/>
      <c r="B12" s="7"/>
      <c r="C12" s="7"/>
      <c r="D12" s="8"/>
      <c r="E12" s="6"/>
      <c r="F12" s="6"/>
      <c r="G12" s="6"/>
      <c r="H12" s="6"/>
      <c r="I12" s="6"/>
    </row>
    <row r="13" spans="1:52">
      <c r="A13" s="6"/>
      <c r="B13" s="7"/>
      <c r="C13" s="7"/>
      <c r="D13" s="8"/>
      <c r="E13" s="6"/>
      <c r="F13" s="6"/>
      <c r="G13" s="6"/>
      <c r="H13" s="6"/>
      <c r="I13" s="6"/>
    </row>
    <row r="14" spans="1:52">
      <c r="A14" s="6"/>
      <c r="B14" s="7"/>
      <c r="C14" s="7"/>
      <c r="D14" s="8"/>
      <c r="E14" s="6"/>
      <c r="F14" s="6"/>
      <c r="G14" s="6"/>
      <c r="H14" s="6"/>
      <c r="I14" s="6"/>
    </row>
    <row r="16" spans="1:52">
      <c r="A16" s="1"/>
    </row>
    <row r="26" spans="3:3">
      <c r="C26" s="3"/>
    </row>
  </sheetData>
  <hyperlinks>
    <hyperlink ref="C2" r:id="rId1" display="http://terminology.hl7.it/ConceptMap/ConceptMap-subject2osiris" xr:uid="{53DA0FA1-7C8E-4F88-8B57-EFAB32CC7FAF}"/>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0"/>
  <sheetViews>
    <sheetView topLeftCell="A4" zoomScale="99" zoomScaleNormal="130" workbookViewId="0">
      <selection activeCell="B6" sqref="B6"/>
    </sheetView>
  </sheetViews>
  <sheetFormatPr defaultRowHeight="14.75"/>
  <cols>
    <col min="1" max="1" width="21.58984375" bestFit="1" customWidth="1"/>
    <col min="2" max="2" width="27.31640625" customWidth="1"/>
    <col min="3" max="3" width="43.6796875" style="5" customWidth="1"/>
    <col min="4" max="4" width="100.1328125" bestFit="1" customWidth="1"/>
  </cols>
  <sheetData>
    <row r="1" spans="1:4">
      <c r="A1" s="2" t="s">
        <v>24</v>
      </c>
      <c r="B1" s="2" t="s">
        <v>16</v>
      </c>
      <c r="C1" s="4" t="s">
        <v>18</v>
      </c>
      <c r="D1" s="2" t="s">
        <v>19</v>
      </c>
    </row>
    <row r="2" spans="1:4" ht="29.5">
      <c r="A2" s="6" t="s">
        <v>30</v>
      </c>
      <c r="B2" s="7" t="s">
        <v>30</v>
      </c>
      <c r="C2" s="8" t="s">
        <v>31</v>
      </c>
      <c r="D2" s="8" t="s">
        <v>32</v>
      </c>
    </row>
    <row r="3" spans="1:4" ht="59">
      <c r="A3" t="s">
        <v>175</v>
      </c>
      <c r="B3" s="1" t="s">
        <v>175</v>
      </c>
      <c r="C3" s="5" t="s">
        <v>173</v>
      </c>
      <c r="D3" s="5" t="s">
        <v>174</v>
      </c>
    </row>
    <row r="4" spans="1:4" ht="73.75">
      <c r="A4" t="s">
        <v>234</v>
      </c>
      <c r="B4" s="1" t="s">
        <v>234</v>
      </c>
      <c r="C4" s="5" t="s">
        <v>235</v>
      </c>
      <c r="D4" s="5" t="s">
        <v>236</v>
      </c>
    </row>
    <row r="5" spans="1:4" ht="59">
      <c r="A5" t="s">
        <v>307</v>
      </c>
      <c r="B5" s="1" t="s">
        <v>307</v>
      </c>
      <c r="C5" s="5" t="s">
        <v>308</v>
      </c>
      <c r="D5" s="5" t="s">
        <v>309</v>
      </c>
    </row>
    <row r="6" spans="1:4" ht="29.5">
      <c r="A6" t="s">
        <v>348</v>
      </c>
      <c r="B6" s="1" t="s">
        <v>348</v>
      </c>
      <c r="C6" s="5" t="s">
        <v>349</v>
      </c>
      <c r="D6" s="61" t="s">
        <v>350</v>
      </c>
    </row>
    <row r="7" spans="1:4">
      <c r="D7" s="8"/>
    </row>
    <row r="8" spans="1:4">
      <c r="D8" s="5"/>
    </row>
    <row r="9" spans="1:4">
      <c r="D9" s="5"/>
    </row>
    <row r="10" spans="1:4">
      <c r="D10" s="5"/>
    </row>
  </sheetData>
  <sortState xmlns:xlrd2="http://schemas.microsoft.com/office/spreadsheetml/2017/richdata2" ref="A2:D2">
    <sortCondition ref="C2"/>
  </sortState>
  <hyperlinks>
    <hyperlink ref="B2" location="BioIndicatorsOah!A1" display="HospitalDischargeReportEhn" xr:uid="{AB7F0F25-8B7A-4B62-88F7-D619E05DB9DD}"/>
    <hyperlink ref="B3" location="HydroMorphIndicatorsOah!A1" display="HydroMorphIndicatorsOah" xr:uid="{F6B875AB-AC21-478E-B026-E01DC6456970}"/>
    <hyperlink ref="B4" location="WaterIndicatorsOah!A1" display="WaterIndicatorsOah" xr:uid="{B1006403-A637-499F-866C-ADCC56BC17C4}"/>
    <hyperlink ref="B5" location="BioRisksIndicatorsOah!A1" display="BioRisksIndicatorsOah" xr:uid="{ECC7CE56-2E5C-442B-8D3A-1DE5F3ABCE9A}"/>
    <hyperlink ref="B6" location="IndicatorsOah!A1" display="IndicatorsOah" xr:uid="{E21EEA15-0E90-4596-8BD9-8A69DCDCC058}"/>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K31"/>
  <sheetViews>
    <sheetView topLeftCell="B4" zoomScale="99" zoomScaleNormal="100" workbookViewId="0">
      <selection activeCell="B4" sqref="B4"/>
    </sheetView>
  </sheetViews>
  <sheetFormatPr defaultRowHeight="14.75"/>
  <cols>
    <col min="1" max="1" width="58.1328125" bestFit="1" customWidth="1"/>
    <col min="2" max="2" width="71.86328125" customWidth="1"/>
    <col min="3" max="3" width="76.81640625" style="5" customWidth="1"/>
    <col min="4" max="4" width="44.54296875" style="5" customWidth="1"/>
    <col min="5" max="5" width="36.2265625" customWidth="1"/>
    <col min="6" max="6" width="22" customWidth="1"/>
    <col min="7" max="7" width="11.1328125" customWidth="1"/>
    <col min="8" max="8" width="37.54296875" style="5" customWidth="1"/>
  </cols>
  <sheetData>
    <row r="1" spans="1:11" s="14" customFormat="1">
      <c r="A1" s="13" t="s">
        <v>0</v>
      </c>
      <c r="B1" s="13" t="s">
        <v>1</v>
      </c>
      <c r="C1" s="15" t="s">
        <v>2</v>
      </c>
      <c r="D1" s="15" t="s">
        <v>3</v>
      </c>
      <c r="E1" s="13" t="s">
        <v>4</v>
      </c>
      <c r="F1" s="13" t="s">
        <v>5</v>
      </c>
      <c r="G1" s="13" t="s">
        <v>6</v>
      </c>
      <c r="H1" s="15" t="s">
        <v>8</v>
      </c>
      <c r="K1" s="14" t="s">
        <v>310</v>
      </c>
    </row>
    <row r="2" spans="1:11">
      <c r="A2" s="7" t="str">
        <f>"http://hl7.eu/fhir/ig/oah/StructureDefinition/"&amp;LogicalModels!$A$6</f>
        <v>http://hl7.eu/fhir/ig/oah/StructureDefinition/IndicatorsOah</v>
      </c>
      <c r="B2" s="7" t="s">
        <v>351</v>
      </c>
      <c r="C2" s="8" t="str">
        <f>IndicatorsOah!A2</f>
        <v>biological</v>
      </c>
      <c r="D2" s="8" t="str">
        <f>IndicatorsOah!D2</f>
        <v>Key biological quality indicators</v>
      </c>
      <c r="E2" s="8" t="s">
        <v>27</v>
      </c>
      <c r="F2" s="6"/>
      <c r="G2" s="6" t="s">
        <v>7</v>
      </c>
      <c r="H2" s="8"/>
    </row>
    <row r="3" spans="1:11" ht="29.5">
      <c r="A3" s="7" t="str">
        <f>"http://hl7.eu/fhir/ig/oah/StructureDefinition/"&amp;LogicalModels!$A$6</f>
        <v>http://hl7.eu/fhir/ig/oah/StructureDefinition/IndicatorsOah</v>
      </c>
      <c r="B3" s="7" t="s">
        <v>351</v>
      </c>
      <c r="C3" s="8" t="str">
        <f>IndicatorsOah!A3</f>
        <v>biological.macroinvertebreates</v>
      </c>
      <c r="D3" s="8" t="str">
        <f>IndicatorsOah!D3</f>
        <v>Benthic Macroinvertebrates</v>
      </c>
      <c r="E3" s="8" t="s">
        <v>28</v>
      </c>
      <c r="F3" s="6" t="str">
        <f>""</f>
        <v/>
      </c>
      <c r="G3" s="6" t="s">
        <v>7</v>
      </c>
      <c r="H3" s="8" t="str">
        <f>"where Observation.code is '"&amp;K3&amp;"'"</f>
        <v>where Observation.code is 'macroinvertebreates'</v>
      </c>
      <c r="K3" t="s">
        <v>130</v>
      </c>
    </row>
    <row r="4" spans="1:11">
      <c r="A4" s="7" t="str">
        <f>"http://hl7.eu/fhir/ig/oah/StructureDefinition/"&amp;LogicalModels!$A$6</f>
        <v>http://hl7.eu/fhir/ig/oah/StructureDefinition/IndicatorsOah</v>
      </c>
      <c r="B4" s="7" t="s">
        <v>351</v>
      </c>
      <c r="C4" s="8" t="str">
        <f>IndicatorsOah!A4</f>
        <v>biological.diatomes</v>
      </c>
      <c r="D4" s="8" t="str">
        <f>IndicatorsOah!D4</f>
        <v>Diatoms (microalgae/phytobenthos)</v>
      </c>
      <c r="E4" s="8" t="s">
        <v>28</v>
      </c>
      <c r="F4" s="6"/>
      <c r="G4" s="6" t="s">
        <v>7</v>
      </c>
      <c r="H4" s="8" t="str">
        <f t="shared" ref="H4:H31" si="0">"where Observation.code is '"&amp;K4&amp;"'"</f>
        <v>where Observation.code is 'diatomes'</v>
      </c>
      <c r="K4" t="s">
        <v>131</v>
      </c>
    </row>
    <row r="5" spans="1:11" ht="29.5">
      <c r="A5" s="7" t="str">
        <f>"http://hl7.eu/fhir/ig/oah/StructureDefinition/"&amp;LogicalModels!$A$6</f>
        <v>http://hl7.eu/fhir/ig/oah/StructureDefinition/IndicatorsOah</v>
      </c>
      <c r="B5" s="7" t="s">
        <v>351</v>
      </c>
      <c r="C5" s="8" t="str">
        <f>IndicatorsOah!A5</f>
        <v>biological.fishes</v>
      </c>
      <c r="D5" s="8" t="str">
        <f>IndicatorsOah!D5</f>
        <v>Fish</v>
      </c>
      <c r="E5" s="8" t="s">
        <v>28</v>
      </c>
      <c r="F5" s="6"/>
      <c r="G5" s="6" t="s">
        <v>7</v>
      </c>
      <c r="H5" s="8" t="str">
        <f t="shared" si="0"/>
        <v>where Observation.code is 'fishes'</v>
      </c>
      <c r="K5" t="s">
        <v>132</v>
      </c>
    </row>
    <row r="6" spans="1:11" ht="29.5">
      <c r="A6" s="7" t="str">
        <f>"http://hl7.eu/fhir/ig/oah/StructureDefinition/"&amp;LogicalModels!$A$6</f>
        <v>http://hl7.eu/fhir/ig/oah/StructureDefinition/IndicatorsOah</v>
      </c>
      <c r="B6" s="7" t="s">
        <v>351</v>
      </c>
      <c r="C6" s="8" t="str">
        <f>IndicatorsOah!A6</f>
        <v>biological.macrophytes</v>
      </c>
      <c r="D6" s="8" t="str">
        <f>IndicatorsOah!D6</f>
        <v>Macrophytes (aquatic plants)</v>
      </c>
      <c r="E6" s="8" t="s">
        <v>28</v>
      </c>
      <c r="F6" s="6"/>
      <c r="G6" s="6" t="s">
        <v>7</v>
      </c>
      <c r="H6" s="8" t="str">
        <f t="shared" si="0"/>
        <v>where Observation.code is 'macrophytes'</v>
      </c>
      <c r="K6" t="s">
        <v>133</v>
      </c>
    </row>
    <row r="7" spans="1:11" ht="29.5">
      <c r="A7" s="7" t="str">
        <f>"http://hl7.eu/fhir/ig/oah/StructureDefinition/"&amp;LogicalModels!$A$6</f>
        <v>http://hl7.eu/fhir/ig/oah/StructureDefinition/IndicatorsOah</v>
      </c>
      <c r="B7" s="7" t="s">
        <v>351</v>
      </c>
      <c r="C7" s="8" t="str">
        <f>IndicatorsOah!A7</f>
        <v>biological.riparianVegetation</v>
      </c>
      <c r="D7" s="8" t="str">
        <f>IndicatorsOah!D7</f>
        <v>Riparian vegetation</v>
      </c>
      <c r="E7" s="8" t="s">
        <v>28</v>
      </c>
      <c r="F7" s="6"/>
      <c r="G7" s="6" t="s">
        <v>7</v>
      </c>
      <c r="H7" s="8" t="str">
        <f t="shared" si="0"/>
        <v>where Observation.code is 'riparianVegetation'</v>
      </c>
      <c r="K7" t="s">
        <v>134</v>
      </c>
    </row>
    <row r="8" spans="1:11" ht="29.5">
      <c r="A8" s="7" t="str">
        <f>"http://hl7.eu/fhir/ig/oah/StructureDefinition/"&amp;LogicalModels!$A$6</f>
        <v>http://hl7.eu/fhir/ig/oah/StructureDefinition/IndicatorsOah</v>
      </c>
      <c r="B8" s="7" t="s">
        <v>351</v>
      </c>
      <c r="C8" s="8" t="str">
        <f>IndicatorsOah!A8</f>
        <v>biological.microbiomes</v>
      </c>
      <c r="D8" s="8" t="str">
        <f>IndicatorsOah!D8</f>
        <v>Microbiomes/Biofilms</v>
      </c>
      <c r="E8" s="8" t="s">
        <v>28</v>
      </c>
      <c r="F8" s="6"/>
      <c r="G8" s="6" t="s">
        <v>7</v>
      </c>
      <c r="H8" s="8" t="str">
        <f t="shared" si="0"/>
        <v>where Observation.code is 'microbiomes'</v>
      </c>
      <c r="K8" t="s">
        <v>135</v>
      </c>
    </row>
    <row r="9" spans="1:11">
      <c r="A9" s="7" t="str">
        <f>"http://hl7.eu/fhir/ig/oah/StructureDefinition/"&amp;LogicalModels!$A$6</f>
        <v>http://hl7.eu/fhir/ig/oah/StructureDefinition/IndicatorsOah</v>
      </c>
      <c r="B9" s="7" t="s">
        <v>351</v>
      </c>
      <c r="C9" s="8" t="str">
        <f>IndicatorsOah!A9</f>
        <v>hydromorphological</v>
      </c>
      <c r="D9" s="8" t="str">
        <f>IndicatorsOah!D9</f>
        <v>Key hydromorphological quality indicators</v>
      </c>
      <c r="E9" s="8" t="s">
        <v>27</v>
      </c>
      <c r="F9" s="6"/>
      <c r="G9" s="6" t="s">
        <v>7</v>
      </c>
      <c r="H9" s="8"/>
    </row>
    <row r="10" spans="1:11">
      <c r="A10" s="7" t="str">
        <f>"http://hl7.eu/fhir/ig/oah/StructureDefinition/"&amp;LogicalModels!$A$6</f>
        <v>http://hl7.eu/fhir/ig/oah/StructureDefinition/IndicatorsOah</v>
      </c>
      <c r="B10" s="7" t="s">
        <v>351</v>
      </c>
      <c r="C10" s="8" t="str">
        <f>IndicatorsOah!A10</f>
        <v>hydromorphological.morphology</v>
      </c>
      <c r="D10" s="8" t="str">
        <f>IndicatorsOah!D10</f>
        <v>Morphology of the streams</v>
      </c>
      <c r="E10" s="8" t="s">
        <v>28</v>
      </c>
      <c r="F10" s="6"/>
      <c r="G10" s="6" t="s">
        <v>7</v>
      </c>
      <c r="H10" s="8" t="str">
        <f t="shared" si="0"/>
        <v>where Observation.code is 'morphology'</v>
      </c>
      <c r="K10" t="s">
        <v>325</v>
      </c>
    </row>
    <row r="11" spans="1:11">
      <c r="A11" s="7" t="str">
        <f>"http://hl7.eu/fhir/ig/oah/StructureDefinition/"&amp;LogicalModels!$A$6</f>
        <v>http://hl7.eu/fhir/ig/oah/StructureDefinition/IndicatorsOah</v>
      </c>
      <c r="B11" s="7" t="s">
        <v>351</v>
      </c>
      <c r="C11" s="8" t="str">
        <f>IndicatorsOah!A11</f>
        <v>hydromorphological.hydrology</v>
      </c>
      <c r="D11" s="8" t="str">
        <f>IndicatorsOah!D11</f>
        <v>Hydrology of the stream</v>
      </c>
      <c r="E11" s="8" t="s">
        <v>28</v>
      </c>
      <c r="F11" s="6"/>
      <c r="G11" s="6" t="s">
        <v>7</v>
      </c>
      <c r="H11" s="8" t="str">
        <f t="shared" si="0"/>
        <v>where Observation.code is 'hydrology'</v>
      </c>
      <c r="K11" t="s">
        <v>172</v>
      </c>
    </row>
    <row r="12" spans="1:11">
      <c r="A12" s="7" t="str">
        <f>"http://hl7.eu/fhir/ig/oah/StructureDefinition/"&amp;LogicalModels!$A$6</f>
        <v>http://hl7.eu/fhir/ig/oah/StructureDefinition/IndicatorsOah</v>
      </c>
      <c r="B12" s="7" t="s">
        <v>351</v>
      </c>
      <c r="C12" s="8" t="str">
        <f>IndicatorsOah!A12</f>
        <v>hydromorphological.landUse</v>
      </c>
      <c r="D12" s="8" t="str">
        <f>IndicatorsOah!D12</f>
        <v>Land use in the margins</v>
      </c>
      <c r="E12" s="8" t="s">
        <v>28</v>
      </c>
      <c r="F12" s="6"/>
      <c r="G12" s="6" t="s">
        <v>7</v>
      </c>
      <c r="H12" s="8" t="str">
        <f t="shared" si="0"/>
        <v>where Observation.code is 'landUse'</v>
      </c>
      <c r="K12" t="s">
        <v>324</v>
      </c>
    </row>
    <row r="13" spans="1:11">
      <c r="A13" s="7" t="str">
        <f>"http://hl7.eu/fhir/ig/oah/StructureDefinition/"&amp;LogicalModels!$A$6</f>
        <v>http://hl7.eu/fhir/ig/oah/StructureDefinition/IndicatorsOah</v>
      </c>
      <c r="B13" s="7" t="s">
        <v>351</v>
      </c>
      <c r="C13" s="8" t="str">
        <f>IndicatorsOah!A13</f>
        <v>water</v>
      </c>
      <c r="D13" s="8" t="str">
        <f>IndicatorsOah!D13</f>
        <v>Key water quality indicators</v>
      </c>
      <c r="E13" s="8" t="s">
        <v>27</v>
      </c>
      <c r="F13" s="6"/>
      <c r="G13" s="6" t="s">
        <v>7</v>
      </c>
      <c r="H13" s="8"/>
    </row>
    <row r="14" spans="1:11">
      <c r="A14" s="7" t="str">
        <f>"http://hl7.eu/fhir/ig/oah/StructureDefinition/"&amp;LogicalModels!$A$6</f>
        <v>http://hl7.eu/fhir/ig/oah/StructureDefinition/IndicatorsOah</v>
      </c>
      <c r="B14" s="7" t="s">
        <v>351</v>
      </c>
      <c r="C14" s="8" t="str">
        <f>IndicatorsOah!A14</f>
        <v>water.nutrients</v>
      </c>
      <c r="D14" s="8" t="str">
        <f>IndicatorsOah!D14</f>
        <v>Nutrients</v>
      </c>
      <c r="E14" s="8" t="s">
        <v>28</v>
      </c>
      <c r="F14" s="6"/>
      <c r="G14" s="6" t="s">
        <v>7</v>
      </c>
      <c r="H14" s="8" t="str">
        <f t="shared" si="0"/>
        <v>where Observation.code is 'nutrients'</v>
      </c>
      <c r="K14" t="s">
        <v>229</v>
      </c>
    </row>
    <row r="15" spans="1:11">
      <c r="A15" s="7" t="str">
        <f>"http://hl7.eu/fhir/ig/oah/StructureDefinition/"&amp;LogicalModels!$A$6</f>
        <v>http://hl7.eu/fhir/ig/oah/StructureDefinition/IndicatorsOah</v>
      </c>
      <c r="B15" s="7" t="s">
        <v>351</v>
      </c>
      <c r="C15" s="8" t="str">
        <f>IndicatorsOah!A15</f>
        <v>water.pH</v>
      </c>
      <c r="D15" s="8" t="str">
        <f>IndicatorsOah!D15</f>
        <v>pH</v>
      </c>
      <c r="E15" s="8" t="s">
        <v>28</v>
      </c>
      <c r="F15" s="6"/>
      <c r="G15" s="6" t="s">
        <v>7</v>
      </c>
      <c r="H15" s="8" t="str">
        <f t="shared" si="0"/>
        <v>where Observation.code is 'pH'</v>
      </c>
      <c r="K15" t="s">
        <v>188</v>
      </c>
    </row>
    <row r="16" spans="1:11">
      <c r="A16" s="7" t="str">
        <f>"http://hl7.eu/fhir/ig/oah/StructureDefinition/"&amp;LogicalModels!$A$6</f>
        <v>http://hl7.eu/fhir/ig/oah/StructureDefinition/IndicatorsOah</v>
      </c>
      <c r="B16" s="7" t="s">
        <v>351</v>
      </c>
      <c r="C16" s="8" t="str">
        <f>IndicatorsOah!A16</f>
        <v>water.dissolvedO2</v>
      </c>
      <c r="D16" s="8" t="str">
        <f>IndicatorsOah!D16</f>
        <v>Dissolved O2</v>
      </c>
      <c r="E16" s="8" t="s">
        <v>28</v>
      </c>
      <c r="F16" s="6"/>
      <c r="G16" s="6" t="s">
        <v>7</v>
      </c>
      <c r="H16" s="8" t="str">
        <f t="shared" si="0"/>
        <v>where Observation.code is 'dissolvedO2'</v>
      </c>
      <c r="K16" t="s">
        <v>313</v>
      </c>
    </row>
    <row r="17" spans="1:11">
      <c r="A17" s="7" t="str">
        <f>"http://hl7.eu/fhir/ig/oah/StructureDefinition/"&amp;LogicalModels!$A$6</f>
        <v>http://hl7.eu/fhir/ig/oah/StructureDefinition/IndicatorsOah</v>
      </c>
      <c r="B17" s="7" t="s">
        <v>351</v>
      </c>
      <c r="C17" s="8" t="str">
        <f>IndicatorsOah!A17</f>
        <v>water.waterTemperature</v>
      </c>
      <c r="D17" s="8" t="str">
        <f>IndicatorsOah!D17</f>
        <v>Water temperature</v>
      </c>
      <c r="E17" s="8" t="s">
        <v>28</v>
      </c>
      <c r="F17" s="6"/>
      <c r="G17" s="6" t="s">
        <v>7</v>
      </c>
      <c r="H17" s="8" t="str">
        <f t="shared" si="0"/>
        <v>where Observation.code is 'waterTemperature'</v>
      </c>
      <c r="K17" t="s">
        <v>232</v>
      </c>
    </row>
    <row r="18" spans="1:11">
      <c r="A18" s="7" t="str">
        <f>"http://hl7.eu/fhir/ig/oah/StructureDefinition/"&amp;LogicalModels!$A$6</f>
        <v>http://hl7.eu/fhir/ig/oah/StructureDefinition/IndicatorsOah</v>
      </c>
      <c r="B18" s="7" t="s">
        <v>351</v>
      </c>
      <c r="C18" s="8" t="str">
        <f>IndicatorsOah!A18</f>
        <v>water.tds</v>
      </c>
      <c r="D18" s="8" t="str">
        <f>IndicatorsOah!D18</f>
        <v>Total dissolved solids (TDS)</v>
      </c>
      <c r="E18" s="8" t="s">
        <v>28</v>
      </c>
      <c r="F18" s="6"/>
      <c r="G18" s="6" t="s">
        <v>7</v>
      </c>
      <c r="H18" s="8" t="str">
        <f t="shared" si="0"/>
        <v>where Observation.code is 'tds'</v>
      </c>
      <c r="K18" t="s">
        <v>224</v>
      </c>
    </row>
    <row r="19" spans="1:11">
      <c r="A19" s="7" t="str">
        <f>"http://hl7.eu/fhir/ig/oah/StructureDefinition/"&amp;LogicalModels!$A$6</f>
        <v>http://hl7.eu/fhir/ig/oah/StructureDefinition/IndicatorsOah</v>
      </c>
      <c r="B19" s="7" t="s">
        <v>351</v>
      </c>
      <c r="C19" s="8" t="str">
        <f>IndicatorsOah!A19</f>
        <v>water.tss</v>
      </c>
      <c r="D19" s="8" t="str">
        <f>IndicatorsOah!D19</f>
        <v>Total suspended solids (TSS)</v>
      </c>
      <c r="E19" s="8" t="s">
        <v>28</v>
      </c>
      <c r="F19" s="6"/>
      <c r="G19" s="6" t="s">
        <v>7</v>
      </c>
      <c r="H19" s="8" t="str">
        <f t="shared" si="0"/>
        <v>where Observation.code is 'tss'</v>
      </c>
      <c r="K19" t="s">
        <v>225</v>
      </c>
    </row>
    <row r="20" spans="1:11">
      <c r="A20" s="7" t="str">
        <f>"http://hl7.eu/fhir/ig/oah/StructureDefinition/"&amp;LogicalModels!$A$6</f>
        <v>http://hl7.eu/fhir/ig/oah/StructureDefinition/IndicatorsOah</v>
      </c>
      <c r="B20" s="7" t="s">
        <v>351</v>
      </c>
      <c r="C20" s="8" t="str">
        <f>IndicatorsOah!A20</f>
        <v>water.conductivity</v>
      </c>
      <c r="D20" s="8" t="str">
        <f>IndicatorsOah!D20</f>
        <v>Conductivity</v>
      </c>
      <c r="E20" s="8" t="s">
        <v>28</v>
      </c>
      <c r="F20" s="6"/>
      <c r="G20" s="6" t="s">
        <v>7</v>
      </c>
      <c r="H20" s="8" t="str">
        <f t="shared" si="0"/>
        <v>where Observation.code is 'conductivity'</v>
      </c>
      <c r="K20" t="s">
        <v>226</v>
      </c>
    </row>
    <row r="21" spans="1:11">
      <c r="A21" s="7" t="str">
        <f>"http://hl7.eu/fhir/ig/oah/StructureDefinition/"&amp;LogicalModels!$A$6</f>
        <v>http://hl7.eu/fhir/ig/oah/StructureDefinition/IndicatorsOah</v>
      </c>
      <c r="B21" s="7" t="s">
        <v>351</v>
      </c>
      <c r="C21" s="8" t="str">
        <f>IndicatorsOah!A21</f>
        <v>water.pharmaceuticals</v>
      </c>
      <c r="D21" s="8" t="str">
        <f>IndicatorsOah!D21</f>
        <v>Pharmaceuticals</v>
      </c>
      <c r="E21" s="8" t="s">
        <v>28</v>
      </c>
      <c r="F21" s="6"/>
      <c r="G21" s="6" t="s">
        <v>7</v>
      </c>
      <c r="H21" s="8" t="str">
        <f t="shared" si="0"/>
        <v>where Observation.code is 'pharmaceuticals'</v>
      </c>
      <c r="K21" t="s">
        <v>227</v>
      </c>
    </row>
    <row r="22" spans="1:11">
      <c r="A22" s="7" t="str">
        <f>"http://hl7.eu/fhir/ig/oah/StructureDefinition/"&amp;LogicalModels!$A$6</f>
        <v>http://hl7.eu/fhir/ig/oah/StructureDefinition/IndicatorsOah</v>
      </c>
      <c r="B22" s="7" t="s">
        <v>351</v>
      </c>
      <c r="C22" s="8" t="str">
        <f>IndicatorsOah!A22</f>
        <v>water.foam</v>
      </c>
      <c r="D22" s="8" t="str">
        <f>IndicatorsOah!D22</f>
        <v>Foam/colour/smell</v>
      </c>
      <c r="E22" s="8" t="s">
        <v>28</v>
      </c>
      <c r="F22" s="6"/>
      <c r="G22" s="6" t="s">
        <v>7</v>
      </c>
      <c r="H22" s="8" t="str">
        <f t="shared" si="0"/>
        <v>where Observation.code is 'foam'</v>
      </c>
      <c r="K22" t="s">
        <v>228</v>
      </c>
    </row>
    <row r="23" spans="1:11">
      <c r="A23" s="7" t="str">
        <f>"http://hl7.eu/fhir/ig/oah/StructureDefinition/"&amp;LogicalModels!$A$6</f>
        <v>http://hl7.eu/fhir/ig/oah/StructureDefinition/IndicatorsOah</v>
      </c>
      <c r="B23" s="7" t="s">
        <v>351</v>
      </c>
      <c r="C23" s="8" t="str">
        <f>IndicatorsOah!A23</f>
        <v>water.coliforms</v>
      </c>
      <c r="D23" s="8" t="str">
        <f>IndicatorsOah!D23</f>
        <v>Coliforms</v>
      </c>
      <c r="E23" s="8" t="s">
        <v>28</v>
      </c>
      <c r="F23" s="11"/>
      <c r="G23" s="6" t="s">
        <v>7</v>
      </c>
      <c r="H23" s="8" t="str">
        <f t="shared" si="0"/>
        <v>where Observation.code is 'coliforms'</v>
      </c>
      <c r="K23" t="s">
        <v>233</v>
      </c>
    </row>
    <row r="24" spans="1:11">
      <c r="A24" s="7" t="str">
        <f>"http://hl7.eu/fhir/ig/oah/StructureDefinition/"&amp;LogicalModels!$A$6</f>
        <v>http://hl7.eu/fhir/ig/oah/StructureDefinition/IndicatorsOah</v>
      </c>
      <c r="B24" s="7" t="s">
        <v>351</v>
      </c>
      <c r="C24" s="8" t="str">
        <f>IndicatorsOah!A24</f>
        <v>bioRisk</v>
      </c>
      <c r="D24" s="8" t="str">
        <f>IndicatorsOah!D24</f>
        <v>Biological indicators of health risks</v>
      </c>
      <c r="E24" s="8" t="s">
        <v>27</v>
      </c>
      <c r="F24" s="6"/>
      <c r="G24" s="6" t="s">
        <v>7</v>
      </c>
      <c r="H24" s="8"/>
    </row>
    <row r="25" spans="1:11">
      <c r="A25" s="7" t="str">
        <f>"http://hl7.eu/fhir/ig/oah/StructureDefinition/"&amp;LogicalModels!$A$6</f>
        <v>http://hl7.eu/fhir/ig/oah/StructureDefinition/IndicatorsOah</v>
      </c>
      <c r="B25" s="7" t="s">
        <v>351</v>
      </c>
      <c r="C25" s="8" t="str">
        <f>IndicatorsOah!A25</f>
        <v>bioRisk.diptera</v>
      </c>
      <c r="D25" s="8" t="str">
        <f>IndicatorsOah!D25</f>
        <v>Diptera</v>
      </c>
      <c r="E25" s="8" t="s">
        <v>28</v>
      </c>
      <c r="F25" s="6"/>
      <c r="G25" s="6" t="s">
        <v>7</v>
      </c>
      <c r="H25" s="8" t="str">
        <f t="shared" si="0"/>
        <v>where Observation.code is 'diptera'</v>
      </c>
      <c r="K25" t="s">
        <v>300</v>
      </c>
    </row>
    <row r="26" spans="1:11">
      <c r="A26" s="7" t="str">
        <f>"http://hl7.eu/fhir/ig/oah/StructureDefinition/"&amp;LogicalModels!$A$6</f>
        <v>http://hl7.eu/fhir/ig/oah/StructureDefinition/IndicatorsOah</v>
      </c>
      <c r="B26" s="7" t="s">
        <v>351</v>
      </c>
      <c r="C26" s="8" t="str">
        <f>IndicatorsOah!A26</f>
        <v>bioRisk.ticks</v>
      </c>
      <c r="D26" s="8" t="str">
        <f>IndicatorsOah!D26</f>
        <v>Ticks</v>
      </c>
      <c r="E26" s="8" t="s">
        <v>28</v>
      </c>
      <c r="F26" s="6"/>
      <c r="G26" s="6" t="s">
        <v>7</v>
      </c>
      <c r="H26" s="8" t="str">
        <f t="shared" si="0"/>
        <v>where Observation.code is 'ticks'</v>
      </c>
      <c r="K26" t="s">
        <v>301</v>
      </c>
    </row>
    <row r="27" spans="1:11">
      <c r="A27" s="7" t="str">
        <f>"http://hl7.eu/fhir/ig/oah/StructureDefinition/"&amp;LogicalModels!$A$6</f>
        <v>http://hl7.eu/fhir/ig/oah/StructureDefinition/IndicatorsOah</v>
      </c>
      <c r="B27" s="7" t="s">
        <v>351</v>
      </c>
      <c r="C27" s="8" t="str">
        <f>IndicatorsOah!A27</f>
        <v>bioRisk.invasiveOrganisms</v>
      </c>
      <c r="D27" s="8" t="str">
        <f>IndicatorsOah!D27</f>
        <v>Invasive invertebrate, plants and fish</v>
      </c>
      <c r="E27" s="8" t="s">
        <v>28</v>
      </c>
      <c r="F27" s="6"/>
      <c r="G27" s="6" t="s">
        <v>7</v>
      </c>
      <c r="H27" s="8" t="str">
        <f t="shared" si="0"/>
        <v>where Observation.code is 'invasiveOrganisms'</v>
      </c>
      <c r="K27" t="s">
        <v>302</v>
      </c>
    </row>
    <row r="28" spans="1:11">
      <c r="A28" s="7" t="str">
        <f>"http://hl7.eu/fhir/ig/oah/StructureDefinition/"&amp;LogicalModels!$A$6</f>
        <v>http://hl7.eu/fhir/ig/oah/StructureDefinition/IndicatorsOah</v>
      </c>
      <c r="B28" s="7" t="s">
        <v>351</v>
      </c>
      <c r="C28" s="8" t="str">
        <f>IndicatorsOah!A28</f>
        <v>bioRisk.birds</v>
      </c>
      <c r="D28" s="8" t="str">
        <f>IndicatorsOah!D28</f>
        <v>Birds</v>
      </c>
      <c r="E28" s="8" t="s">
        <v>28</v>
      </c>
      <c r="F28" s="6"/>
      <c r="G28" s="6" t="s">
        <v>7</v>
      </c>
      <c r="H28" s="8" t="str">
        <f t="shared" si="0"/>
        <v>where Observation.code is 'birds'</v>
      </c>
      <c r="K28" t="s">
        <v>306</v>
      </c>
    </row>
    <row r="29" spans="1:11">
      <c r="A29" s="7" t="str">
        <f>"http://hl7.eu/fhir/ig/oah/StructureDefinition/"&amp;LogicalModels!$A$6</f>
        <v>http://hl7.eu/fhir/ig/oah/StructureDefinition/IndicatorsOah</v>
      </c>
      <c r="B29" s="7" t="s">
        <v>351</v>
      </c>
      <c r="C29" s="8" t="str">
        <f>IndicatorsOah!A29</f>
        <v>bioRisk.diatomTratology</v>
      </c>
      <c r="D29" s="8" t="str">
        <f>IndicatorsOah!D29</f>
        <v>Diatom teratology</v>
      </c>
      <c r="E29" s="8" t="s">
        <v>28</v>
      </c>
      <c r="F29" s="6"/>
      <c r="G29" s="6" t="s">
        <v>7</v>
      </c>
      <c r="H29" s="8" t="str">
        <f t="shared" si="0"/>
        <v>where Observation.code is 'diatomTratology'</v>
      </c>
      <c r="K29" t="s">
        <v>303</v>
      </c>
    </row>
    <row r="30" spans="1:11">
      <c r="A30" s="7" t="str">
        <f>"http://hl7.eu/fhir/ig/oah/StructureDefinition/"&amp;LogicalModels!$A$6</f>
        <v>http://hl7.eu/fhir/ig/oah/StructureDefinition/IndicatorsOah</v>
      </c>
      <c r="B30" s="7" t="s">
        <v>351</v>
      </c>
      <c r="C30" s="8" t="str">
        <f>IndicatorsOah!A30</f>
        <v>bioRisk.fish</v>
      </c>
      <c r="D30" s="8" t="str">
        <f>IndicatorsOah!D30</f>
        <v>Fish</v>
      </c>
      <c r="E30" s="8" t="s">
        <v>28</v>
      </c>
      <c r="F30" s="6"/>
      <c r="G30" s="6" t="s">
        <v>7</v>
      </c>
      <c r="H30" s="8" t="str">
        <f t="shared" si="0"/>
        <v>where Observation.code is 'fish'</v>
      </c>
      <c r="K30" t="s">
        <v>304</v>
      </c>
    </row>
    <row r="31" spans="1:11">
      <c r="A31" s="7" t="str">
        <f>"http://hl7.eu/fhir/ig/oah/StructureDefinition/"&amp;LogicalModels!$A$6</f>
        <v>http://hl7.eu/fhir/ig/oah/StructureDefinition/IndicatorsOah</v>
      </c>
      <c r="B31" s="7" t="s">
        <v>351</v>
      </c>
      <c r="C31" s="8" t="str">
        <f>IndicatorsOah!A31</f>
        <v>bioRisk.amphibians</v>
      </c>
      <c r="D31" s="8" t="str">
        <f>IndicatorsOah!D31</f>
        <v>Amphibians</v>
      </c>
      <c r="E31" s="8" t="s">
        <v>28</v>
      </c>
      <c r="F31" s="6"/>
      <c r="G31" s="6" t="s">
        <v>7</v>
      </c>
      <c r="H31" s="8" t="str">
        <f t="shared" si="0"/>
        <v>where Observation.code is 'amphibians'</v>
      </c>
      <c r="K31" t="s">
        <v>305</v>
      </c>
    </row>
  </sheetData>
  <hyperlinks>
    <hyperlink ref="B2" r:id="rId1" xr:uid="{6C3B6166-ED07-4BA3-A6B6-317118974852}"/>
    <hyperlink ref="A1" r:id="rId2" display="http://hl7.eu/fhir/hdr/StructureDefinition/composition-eu-hdr" xr:uid="{B62B2D10-218E-4A91-B4A9-C4C092E378B9}"/>
    <hyperlink ref="B3:B31" r:id="rId3" display="http://hl7.eu/fhir/ig/oah/StructureDefinition/observation-indicators-oah" xr:uid="{C885FECF-EEFC-4115-91C6-CBA61D0C84E1}"/>
    <hyperlink ref="B4" r:id="rId4" xr:uid="{D56F72F2-E23A-4400-A5F4-60303A58A655}"/>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3BDC-1D6E-40FA-9D6B-B2AA261F9BD7}">
  <dimension ref="A1:E27"/>
  <sheetViews>
    <sheetView topLeftCell="A12" workbookViewId="0">
      <selection activeCell="A2" sqref="A2:A27"/>
    </sheetView>
  </sheetViews>
  <sheetFormatPr defaultRowHeight="14.75"/>
  <cols>
    <col min="1" max="1" width="17.81640625" bestFit="1" customWidth="1"/>
    <col min="2" max="2" width="30.36328125" bestFit="1" customWidth="1"/>
    <col min="3" max="3" width="36.453125" style="5" customWidth="1"/>
    <col min="5" max="5" width="44.7265625" customWidth="1"/>
  </cols>
  <sheetData>
    <row r="1" spans="1:5">
      <c r="A1" s="14" t="s">
        <v>310</v>
      </c>
      <c r="B1" s="14" t="s">
        <v>312</v>
      </c>
      <c r="C1" s="60" t="s">
        <v>311</v>
      </c>
    </row>
    <row r="2" spans="1:5">
      <c r="A2" s="52" t="str">
        <f>BioIndicatorsOah!A2</f>
        <v>macroinvertebreates</v>
      </c>
      <c r="B2" s="52" t="str">
        <f>BioIndicatorsOah!D2</f>
        <v>Benthic Macroinvertebrates</v>
      </c>
      <c r="C2" s="56" t="str">
        <f>BioIndicatorsOah!E2</f>
        <v>Benthic Macroinvertebrates</v>
      </c>
      <c r="E2" t="str">
        <f>"* #"&amp;A2&amp;" """&amp;B2&amp;""""&amp;" """&amp;C2&amp;""" "</f>
        <v xml:space="preserve">* #macroinvertebreates "Benthic Macroinvertebrates" "Benthic Macroinvertebrates" </v>
      </c>
    </row>
    <row r="3" spans="1:5">
      <c r="A3" s="52" t="str">
        <f>BioIndicatorsOah!A3</f>
        <v>diatomes</v>
      </c>
      <c r="B3" s="52" t="str">
        <f>BioIndicatorsOah!D3</f>
        <v>Diatoms (microalgae/phytobenthos)</v>
      </c>
      <c r="C3" s="56" t="str">
        <f>BioIndicatorsOah!E3</f>
        <v>Diatoms (microalgae/phytobenthos)</v>
      </c>
      <c r="E3" t="str">
        <f t="shared" ref="E3:E27" si="0">"* #"&amp;A3&amp;" """&amp;B3&amp;""""&amp;" """&amp;C3&amp;""" "</f>
        <v xml:space="preserve">* #diatomes "Diatoms (microalgae/phytobenthos)" "Diatoms (microalgae/phytobenthos)" </v>
      </c>
    </row>
    <row r="4" spans="1:5">
      <c r="A4" s="52" t="str">
        <f>BioIndicatorsOah!A4</f>
        <v>fishes</v>
      </c>
      <c r="B4" s="52" t="str">
        <f>BioIndicatorsOah!D4</f>
        <v>Fish</v>
      </c>
      <c r="C4" s="56" t="str">
        <f>BioIndicatorsOah!E4</f>
        <v>Fish</v>
      </c>
      <c r="E4" t="str">
        <f t="shared" si="0"/>
        <v xml:space="preserve">* #fishes "Fish" "Fish" </v>
      </c>
    </row>
    <row r="5" spans="1:5">
      <c r="A5" s="52" t="str">
        <f>BioIndicatorsOah!A5</f>
        <v>macrophytes</v>
      </c>
      <c r="B5" s="52" t="str">
        <f>BioIndicatorsOah!D5</f>
        <v>Macrophytes (aquatic plants)</v>
      </c>
      <c r="C5" s="56" t="str">
        <f>BioIndicatorsOah!E5</f>
        <v>Macrophytes (aquatic plants)</v>
      </c>
      <c r="E5" t="str">
        <f t="shared" si="0"/>
        <v xml:space="preserve">* #macrophytes "Macrophytes (aquatic plants)" "Macrophytes (aquatic plants)" </v>
      </c>
    </row>
    <row r="6" spans="1:5">
      <c r="A6" s="52" t="str">
        <f>BioIndicatorsOah!A6</f>
        <v>riparianVegetation</v>
      </c>
      <c r="B6" s="52" t="str">
        <f>BioIndicatorsOah!D6</f>
        <v>Riparian vegetation</v>
      </c>
      <c r="C6" s="56" t="str">
        <f>BioIndicatorsOah!E6</f>
        <v>Riparian vegetation</v>
      </c>
      <c r="E6" t="str">
        <f t="shared" si="0"/>
        <v xml:space="preserve">* #riparianVegetation "Riparian vegetation" "Riparian vegetation" </v>
      </c>
    </row>
    <row r="7" spans="1:5">
      <c r="A7" s="52" t="str">
        <f>BioIndicatorsOah!A7</f>
        <v>microbiomes</v>
      </c>
      <c r="B7" s="52" t="str">
        <f>BioIndicatorsOah!D7</f>
        <v>Microbiomes/Biofilms</v>
      </c>
      <c r="C7" s="56" t="str">
        <f>BioIndicatorsOah!E7</f>
        <v>Microbiomes/Biofilms</v>
      </c>
      <c r="E7" t="str">
        <f t="shared" si="0"/>
        <v xml:space="preserve">* #microbiomes "Microbiomes/Biofilms" "Microbiomes/Biofilms" </v>
      </c>
    </row>
    <row r="8" spans="1:5" ht="44.25">
      <c r="A8" s="53" t="str">
        <f>HydroMorphIndicatorsOah!A2</f>
        <v>morphology</v>
      </c>
      <c r="B8" s="53" t="str">
        <f>HydroMorphIndicatorsOah!D2</f>
        <v>Morphology of the streams</v>
      </c>
      <c r="C8" s="57" t="str">
        <f>HydroMorphIndicatorsOah!E2</f>
        <v>Morphology of the streams – habitat, shape of the channel and valley, substrate in the channel and margins</v>
      </c>
      <c r="E8" t="str">
        <f t="shared" si="0"/>
        <v xml:space="preserve">* #morphology "Morphology of the streams" "Morphology of the streams – habitat, shape of the channel and valley, substrate in the channel and margins" </v>
      </c>
    </row>
    <row r="9" spans="1:5" ht="44.25">
      <c r="A9" s="53" t="str">
        <f>HydroMorphIndicatorsOah!A3</f>
        <v>hydrology</v>
      </c>
      <c r="B9" s="53" t="str">
        <f>HydroMorphIndicatorsOah!D3</f>
        <v>Hydrology of the stream</v>
      </c>
      <c r="C9" s="57" t="str">
        <f>HydroMorphIndicatorsOah!E3</f>
        <v>Hydrology of the stream – flow type, diversity of flow types, longitudinal connectivity, runoff</v>
      </c>
      <c r="E9" t="str">
        <f t="shared" si="0"/>
        <v xml:space="preserve">* #hydrology "Hydrology of the stream" "Hydrology of the stream – flow type, diversity of flow types, longitudinal connectivity, runoff" </v>
      </c>
    </row>
    <row r="10" spans="1:5">
      <c r="A10" s="53" t="str">
        <f>HydroMorphIndicatorsOah!A4</f>
        <v>landUse</v>
      </c>
      <c r="B10" s="53" t="str">
        <f>HydroMorphIndicatorsOah!D4</f>
        <v>Land use in the margins</v>
      </c>
      <c r="C10" s="57" t="str">
        <f>HydroMorphIndicatorsOah!E4</f>
        <v>Land use in the margins</v>
      </c>
      <c r="E10" t="str">
        <f t="shared" si="0"/>
        <v xml:space="preserve">* #landUse "Land use in the margins" "Land use in the margins" </v>
      </c>
    </row>
    <row r="11" spans="1:5" ht="29.5">
      <c r="A11" s="54" t="str">
        <f>WaterIndicatorsOah!A2</f>
        <v>nutrients</v>
      </c>
      <c r="B11" s="54" t="str">
        <f>WaterIndicatorsOah!D2</f>
        <v>Nutrients</v>
      </c>
      <c r="C11" s="58" t="str">
        <f>WaterIndicatorsOah!E2</f>
        <v>Nutrients (Nitrates, nitrites, ammonia, phosphates, total P, total N, …)</v>
      </c>
      <c r="E11" t="str">
        <f t="shared" si="0"/>
        <v xml:space="preserve">* #nutrients "Nutrients" "Nutrients (Nitrates, nitrites, ammonia, phosphates, total P, total N, …)" </v>
      </c>
    </row>
    <row r="12" spans="1:5">
      <c r="A12" s="54" t="str">
        <f>WaterIndicatorsOah!A3</f>
        <v>pH</v>
      </c>
      <c r="B12" s="54" t="str">
        <f>WaterIndicatorsOah!D3</f>
        <v>pH</v>
      </c>
      <c r="C12" s="58" t="str">
        <f>WaterIndicatorsOah!E3</f>
        <v>pH</v>
      </c>
      <c r="E12" t="str">
        <f t="shared" si="0"/>
        <v xml:space="preserve">* #pH "pH" "pH" </v>
      </c>
    </row>
    <row r="13" spans="1:5">
      <c r="A13" s="54" t="str">
        <f>WaterIndicatorsOah!A4</f>
        <v>dissolvedO2</v>
      </c>
      <c r="B13" s="54" t="str">
        <f>WaterIndicatorsOah!D4</f>
        <v>Dissolved O2</v>
      </c>
      <c r="C13" s="58" t="str">
        <f>WaterIndicatorsOah!E4</f>
        <v>Dissolved O2</v>
      </c>
      <c r="E13" t="str">
        <f t="shared" si="0"/>
        <v xml:space="preserve">* #dissolvedO2 "Dissolved O2" "Dissolved O2" </v>
      </c>
    </row>
    <row r="14" spans="1:5">
      <c r="A14" s="54" t="str">
        <f>WaterIndicatorsOah!A5</f>
        <v>waterTemperature</v>
      </c>
      <c r="B14" s="54" t="str">
        <f>WaterIndicatorsOah!D5</f>
        <v>Water temperature</v>
      </c>
      <c r="C14" s="58" t="str">
        <f>WaterIndicatorsOah!E5</f>
        <v>Water temperature</v>
      </c>
      <c r="E14" t="str">
        <f t="shared" si="0"/>
        <v xml:space="preserve">* #waterTemperature "Water temperature" "Water temperature" </v>
      </c>
    </row>
    <row r="15" spans="1:5">
      <c r="A15" s="54" t="str">
        <f>WaterIndicatorsOah!A6</f>
        <v>tds</v>
      </c>
      <c r="B15" s="54" t="str">
        <f>WaterIndicatorsOah!D6</f>
        <v>Total dissolved solids (TDS)</v>
      </c>
      <c r="C15" s="58" t="str">
        <f>WaterIndicatorsOah!E6</f>
        <v>Total dissolved solids (TDS)</v>
      </c>
      <c r="E15" t="str">
        <f t="shared" si="0"/>
        <v xml:space="preserve">* #tds "Total dissolved solids (TDS)" "Total dissolved solids (TDS)" </v>
      </c>
    </row>
    <row r="16" spans="1:5">
      <c r="A16" s="54" t="str">
        <f>WaterIndicatorsOah!A7</f>
        <v>tss</v>
      </c>
      <c r="B16" s="54" t="str">
        <f>WaterIndicatorsOah!D7</f>
        <v>Total suspended solids (TSS)</v>
      </c>
      <c r="C16" s="58" t="str">
        <f>WaterIndicatorsOah!E7</f>
        <v>Total suspended solids (TSS)</v>
      </c>
      <c r="E16" t="str">
        <f t="shared" si="0"/>
        <v xml:space="preserve">* #tss "Total suspended solids (TSS)" "Total suspended solids (TSS)" </v>
      </c>
    </row>
    <row r="17" spans="1:5">
      <c r="A17" s="54" t="str">
        <f>WaterIndicatorsOah!A8</f>
        <v>conductivity</v>
      </c>
      <c r="B17" s="54" t="str">
        <f>WaterIndicatorsOah!D8</f>
        <v>Conductivity</v>
      </c>
      <c r="C17" s="58" t="str">
        <f>WaterIndicatorsOah!E8</f>
        <v>Conductivity</v>
      </c>
      <c r="E17" t="str">
        <f t="shared" si="0"/>
        <v xml:space="preserve">* #conductivity "Conductivity" "Conductivity" </v>
      </c>
    </row>
    <row r="18" spans="1:5">
      <c r="A18" s="54" t="str">
        <f>WaterIndicatorsOah!A9</f>
        <v>pharmaceuticals</v>
      </c>
      <c r="B18" s="54" t="str">
        <f>WaterIndicatorsOah!D9</f>
        <v>Pharmaceuticals</v>
      </c>
      <c r="C18" s="58" t="str">
        <f>WaterIndicatorsOah!E9</f>
        <v>Pharmaceuticals</v>
      </c>
      <c r="E18" t="str">
        <f t="shared" si="0"/>
        <v xml:space="preserve">* #pharmaceuticals "Pharmaceuticals" "Pharmaceuticals" </v>
      </c>
    </row>
    <row r="19" spans="1:5">
      <c r="A19" s="54" t="str">
        <f>WaterIndicatorsOah!A10</f>
        <v>foam</v>
      </c>
      <c r="B19" s="54" t="str">
        <f>WaterIndicatorsOah!D10</f>
        <v>Foam/colour/smell</v>
      </c>
      <c r="C19" s="58" t="str">
        <f>WaterIndicatorsOah!E10</f>
        <v>Foam/colour/smell</v>
      </c>
      <c r="E19" t="str">
        <f t="shared" si="0"/>
        <v xml:space="preserve">* #foam "Foam/colour/smell" "Foam/colour/smell" </v>
      </c>
    </row>
    <row r="20" spans="1:5">
      <c r="A20" s="54" t="str">
        <f>WaterIndicatorsOah!A11</f>
        <v>coliforms</v>
      </c>
      <c r="B20" s="54" t="str">
        <f>WaterIndicatorsOah!D11</f>
        <v>Coliforms</v>
      </c>
      <c r="C20" s="58" t="str">
        <f>WaterIndicatorsOah!E11</f>
        <v>Coliforms</v>
      </c>
      <c r="E20" t="str">
        <f t="shared" si="0"/>
        <v xml:space="preserve">* #coliforms "Coliforms" "Coliforms" </v>
      </c>
    </row>
    <row r="21" spans="1:5" ht="29.5">
      <c r="A21" s="55" t="str">
        <f>BioRisksIndicatorsOah!A2</f>
        <v>diptera</v>
      </c>
      <c r="B21" s="55" t="str">
        <f>BioRisksIndicatorsOah!D2</f>
        <v>Diptera</v>
      </c>
      <c r="C21" s="59" t="str">
        <f>BioRisksIndicatorsOah!E2</f>
        <v>Diptera (specially Culicidae and Psycodidae)</v>
      </c>
      <c r="E21" t="str">
        <f t="shared" si="0"/>
        <v xml:space="preserve">* #diptera "Diptera" "Diptera (specially Culicidae and Psycodidae)" </v>
      </c>
    </row>
    <row r="22" spans="1:5">
      <c r="A22" s="55" t="str">
        <f>BioRisksIndicatorsOah!A3</f>
        <v>ticks</v>
      </c>
      <c r="B22" s="55" t="str">
        <f>BioRisksIndicatorsOah!D3</f>
        <v>Ticks</v>
      </c>
      <c r="C22" s="59" t="str">
        <f>BioRisksIndicatorsOah!E3</f>
        <v>Ticks</v>
      </c>
      <c r="E22" t="str">
        <f t="shared" si="0"/>
        <v xml:space="preserve">* #ticks "Ticks" "Ticks" </v>
      </c>
    </row>
    <row r="23" spans="1:5">
      <c r="A23" s="55" t="str">
        <f>BioRisksIndicatorsOah!A4</f>
        <v>invasiveOrganisms</v>
      </c>
      <c r="B23" s="55" t="str">
        <f>BioRisksIndicatorsOah!D4</f>
        <v>Invasive invertebrate, plants and fish</v>
      </c>
      <c r="C23" s="59" t="str">
        <f>BioRisksIndicatorsOah!E4</f>
        <v>Invasive invertebrate, plants and fish</v>
      </c>
      <c r="E23" t="str">
        <f t="shared" si="0"/>
        <v xml:space="preserve">* #invasiveOrganisms "Invasive invertebrate, plants and fish" "Invasive invertebrate, plants and fish" </v>
      </c>
    </row>
    <row r="24" spans="1:5">
      <c r="A24" s="55" t="str">
        <f>BioRisksIndicatorsOah!A5</f>
        <v>birds</v>
      </c>
      <c r="B24" s="55" t="str">
        <f>BioRisksIndicatorsOah!D5</f>
        <v>Birds</v>
      </c>
      <c r="C24" s="59" t="str">
        <f>BioRisksIndicatorsOah!E5</f>
        <v>Birds</v>
      </c>
      <c r="E24" t="str">
        <f t="shared" si="0"/>
        <v xml:space="preserve">* #birds "Birds" "Birds" </v>
      </c>
    </row>
    <row r="25" spans="1:5">
      <c r="A25" s="55" t="str">
        <f>BioRisksIndicatorsOah!A6</f>
        <v>diatomTratology</v>
      </c>
      <c r="B25" s="55" t="str">
        <f>BioRisksIndicatorsOah!D6</f>
        <v>Diatom teratology</v>
      </c>
      <c r="C25" s="59" t="str">
        <f>BioRisksIndicatorsOah!E6</f>
        <v>Diatom teratology (deformities)</v>
      </c>
      <c r="E25" t="str">
        <f t="shared" si="0"/>
        <v xml:space="preserve">* #diatomTratology "Diatom teratology" "Diatom teratology (deformities)" </v>
      </c>
    </row>
    <row r="26" spans="1:5">
      <c r="A26" s="55" t="str">
        <f>BioRisksIndicatorsOah!A7</f>
        <v>fish</v>
      </c>
      <c r="B26" s="55" t="str">
        <f>BioRisksIndicatorsOah!D7</f>
        <v>Fish</v>
      </c>
      <c r="C26" s="59" t="str">
        <f>BioRisksIndicatorsOah!E7</f>
        <v>Fish</v>
      </c>
      <c r="E26" t="str">
        <f t="shared" si="0"/>
        <v xml:space="preserve">* #fish "Fish" "Fish" </v>
      </c>
    </row>
    <row r="27" spans="1:5">
      <c r="A27" s="55" t="str">
        <f>BioRisksIndicatorsOah!A8</f>
        <v>amphibians</v>
      </c>
      <c r="B27" s="55" t="str">
        <f>BioRisksIndicatorsOah!D8</f>
        <v>Amphibians</v>
      </c>
      <c r="C27" s="59" t="str">
        <f>BioRisksIndicatorsOah!E8</f>
        <v>Amphibians</v>
      </c>
      <c r="E27" t="str">
        <f t="shared" si="0"/>
        <v xml:space="preserve">* #amphibians "Amphibians" "Amphibians" </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7BB8F-F241-4238-A116-030260AF1676}">
  <dimension ref="A1:E31"/>
  <sheetViews>
    <sheetView zoomScale="99" workbookViewId="0">
      <selection activeCell="A9" activeCellId="1" sqref="A2:XFD8 A9"/>
    </sheetView>
  </sheetViews>
  <sheetFormatPr defaultRowHeight="14.75"/>
  <cols>
    <col min="1" max="1" width="53.86328125" customWidth="1"/>
    <col min="2" max="2" width="11.58984375" customWidth="1"/>
    <col min="3" max="3" width="36.26953125" customWidth="1"/>
    <col min="4" max="4" width="39.6796875" customWidth="1"/>
    <col min="5" max="5" width="35.1328125" customWidth="1"/>
  </cols>
  <sheetData>
    <row r="1" spans="1:5">
      <c r="A1" s="38" t="s">
        <v>9</v>
      </c>
      <c r="B1" s="38" t="s">
        <v>10</v>
      </c>
      <c r="C1" s="38" t="s">
        <v>11</v>
      </c>
      <c r="D1" s="38" t="s">
        <v>12</v>
      </c>
      <c r="E1" s="38" t="s">
        <v>13</v>
      </c>
    </row>
    <row r="2" spans="1:5" ht="88.5">
      <c r="A2" t="s">
        <v>315</v>
      </c>
      <c r="B2" s="6" t="s">
        <v>323</v>
      </c>
      <c r="C2" s="11" t="s">
        <v>29</v>
      </c>
      <c r="D2" s="8" t="s">
        <v>31</v>
      </c>
      <c r="E2" s="8" t="s">
        <v>32</v>
      </c>
    </row>
    <row r="3" spans="1:5">
      <c r="A3" s="52" t="s">
        <v>317</v>
      </c>
      <c r="B3" s="6" t="s">
        <v>14</v>
      </c>
      <c r="C3" s="11" t="s">
        <v>29</v>
      </c>
      <c r="D3" s="52" t="s">
        <v>38</v>
      </c>
      <c r="E3" s="56" t="s">
        <v>38</v>
      </c>
    </row>
    <row r="4" spans="1:5">
      <c r="A4" s="52" t="s">
        <v>318</v>
      </c>
      <c r="B4" s="6" t="s">
        <v>14</v>
      </c>
      <c r="C4" s="11" t="s">
        <v>29</v>
      </c>
      <c r="D4" s="52" t="s">
        <v>128</v>
      </c>
      <c r="E4" s="56" t="s">
        <v>128</v>
      </c>
    </row>
    <row r="5" spans="1:5">
      <c r="A5" s="52" t="s">
        <v>319</v>
      </c>
      <c r="B5" s="6" t="s">
        <v>14</v>
      </c>
      <c r="C5" s="11" t="s">
        <v>29</v>
      </c>
      <c r="D5" s="52" t="s">
        <v>81</v>
      </c>
      <c r="E5" s="56" t="s">
        <v>81</v>
      </c>
    </row>
    <row r="6" spans="1:5">
      <c r="A6" s="52" t="s">
        <v>320</v>
      </c>
      <c r="B6" s="6" t="s">
        <v>14</v>
      </c>
      <c r="C6" s="11" t="s">
        <v>29</v>
      </c>
      <c r="D6" s="52" t="s">
        <v>94</v>
      </c>
      <c r="E6" s="56" t="s">
        <v>94</v>
      </c>
    </row>
    <row r="7" spans="1:5">
      <c r="A7" s="52" t="s">
        <v>321</v>
      </c>
      <c r="B7" s="6" t="s">
        <v>14</v>
      </c>
      <c r="C7" s="11" t="s">
        <v>29</v>
      </c>
      <c r="D7" s="52" t="s">
        <v>107</v>
      </c>
      <c r="E7" s="56" t="s">
        <v>107</v>
      </c>
    </row>
    <row r="8" spans="1:5">
      <c r="A8" s="52" t="s">
        <v>322</v>
      </c>
      <c r="B8" s="6" t="s">
        <v>14</v>
      </c>
      <c r="C8" s="11" t="s">
        <v>29</v>
      </c>
      <c r="D8" s="52" t="s">
        <v>129</v>
      </c>
      <c r="E8" s="56" t="s">
        <v>129</v>
      </c>
    </row>
    <row r="9" spans="1:5" ht="177">
      <c r="A9" t="s">
        <v>316</v>
      </c>
      <c r="B9" s="6" t="s">
        <v>323</v>
      </c>
      <c r="C9" s="11" t="s">
        <v>29</v>
      </c>
      <c r="D9" s="5" t="s">
        <v>173</v>
      </c>
      <c r="E9" s="5" t="s">
        <v>174</v>
      </c>
    </row>
    <row r="10" spans="1:5" ht="44.25">
      <c r="A10" s="53" t="s">
        <v>326</v>
      </c>
      <c r="B10" s="6" t="s">
        <v>14</v>
      </c>
      <c r="C10" s="11" t="s">
        <v>29</v>
      </c>
      <c r="D10" s="53" t="s">
        <v>170</v>
      </c>
      <c r="E10" s="57" t="s">
        <v>137</v>
      </c>
    </row>
    <row r="11" spans="1:5" ht="44.25">
      <c r="A11" s="53" t="s">
        <v>327</v>
      </c>
      <c r="B11" s="6" t="s">
        <v>14</v>
      </c>
      <c r="C11" s="11" t="s">
        <v>29</v>
      </c>
      <c r="D11" s="53" t="s">
        <v>171</v>
      </c>
      <c r="E11" s="57" t="s">
        <v>150</v>
      </c>
    </row>
    <row r="12" spans="1:5">
      <c r="A12" s="53" t="s">
        <v>328</v>
      </c>
      <c r="B12" s="6" t="s">
        <v>14</v>
      </c>
      <c r="C12" s="11" t="s">
        <v>29</v>
      </c>
      <c r="D12" s="53" t="s">
        <v>162</v>
      </c>
      <c r="E12" s="57" t="s">
        <v>162</v>
      </c>
    </row>
    <row r="13" spans="1:5" ht="206.5">
      <c r="A13" s="53" t="s">
        <v>329</v>
      </c>
      <c r="B13" s="6" t="s">
        <v>323</v>
      </c>
      <c r="C13" s="11" t="s">
        <v>29</v>
      </c>
      <c r="D13" s="5" t="s">
        <v>235</v>
      </c>
      <c r="E13" s="5" t="s">
        <v>236</v>
      </c>
    </row>
    <row r="14" spans="1:5" ht="29.5">
      <c r="A14" s="54" t="s">
        <v>330</v>
      </c>
      <c r="B14" s="6" t="s">
        <v>14</v>
      </c>
      <c r="C14" s="11" t="s">
        <v>29</v>
      </c>
      <c r="D14" s="54" t="s">
        <v>221</v>
      </c>
      <c r="E14" s="58" t="s">
        <v>176</v>
      </c>
    </row>
    <row r="15" spans="1:5">
      <c r="A15" s="54" t="s">
        <v>331</v>
      </c>
      <c r="B15" s="6" t="s">
        <v>14</v>
      </c>
      <c r="C15" s="11" t="s">
        <v>29</v>
      </c>
      <c r="D15" s="54" t="s">
        <v>188</v>
      </c>
      <c r="E15" s="58" t="s">
        <v>188</v>
      </c>
    </row>
    <row r="16" spans="1:5">
      <c r="A16" s="54" t="s">
        <v>332</v>
      </c>
      <c r="B16" s="6" t="s">
        <v>14</v>
      </c>
      <c r="C16" s="11" t="s">
        <v>29</v>
      </c>
      <c r="D16" s="54" t="s">
        <v>314</v>
      </c>
      <c r="E16" s="58" t="s">
        <v>314</v>
      </c>
    </row>
    <row r="17" spans="1:5">
      <c r="A17" s="54" t="s">
        <v>333</v>
      </c>
      <c r="B17" s="6" t="s">
        <v>14</v>
      </c>
      <c r="C17" s="11" t="s">
        <v>29</v>
      </c>
      <c r="D17" s="54" t="s">
        <v>197</v>
      </c>
      <c r="E17" s="58" t="s">
        <v>197</v>
      </c>
    </row>
    <row r="18" spans="1:5">
      <c r="A18" s="54" t="s">
        <v>334</v>
      </c>
      <c r="B18" s="6" t="s">
        <v>14</v>
      </c>
      <c r="C18" s="11" t="s">
        <v>29</v>
      </c>
      <c r="D18" s="54" t="s">
        <v>222</v>
      </c>
      <c r="E18" s="58" t="s">
        <v>222</v>
      </c>
    </row>
    <row r="19" spans="1:5">
      <c r="A19" s="54" t="s">
        <v>335</v>
      </c>
      <c r="B19" s="6" t="s">
        <v>14</v>
      </c>
      <c r="C19" s="11" t="s">
        <v>29</v>
      </c>
      <c r="D19" s="54" t="s">
        <v>223</v>
      </c>
      <c r="E19" s="58" t="s">
        <v>223</v>
      </c>
    </row>
    <row r="20" spans="1:5">
      <c r="A20" s="54" t="s">
        <v>336</v>
      </c>
      <c r="B20" s="6" t="s">
        <v>14</v>
      </c>
      <c r="C20" s="11" t="s">
        <v>29</v>
      </c>
      <c r="D20" s="54" t="s">
        <v>203</v>
      </c>
      <c r="E20" s="58" t="s">
        <v>203</v>
      </c>
    </row>
    <row r="21" spans="1:5">
      <c r="A21" s="54" t="s">
        <v>337</v>
      </c>
      <c r="B21" s="6" t="s">
        <v>14</v>
      </c>
      <c r="C21" s="11" t="s">
        <v>29</v>
      </c>
      <c r="D21" s="54" t="s">
        <v>207</v>
      </c>
      <c r="E21" s="58" t="s">
        <v>207</v>
      </c>
    </row>
    <row r="22" spans="1:5">
      <c r="A22" s="54" t="s">
        <v>338</v>
      </c>
      <c r="B22" s="6" t="s">
        <v>14</v>
      </c>
      <c r="C22" s="11" t="s">
        <v>29</v>
      </c>
      <c r="D22" s="54" t="s">
        <v>211</v>
      </c>
      <c r="E22" s="58" t="s">
        <v>211</v>
      </c>
    </row>
    <row r="23" spans="1:5">
      <c r="A23" s="54" t="s">
        <v>339</v>
      </c>
      <c r="B23" s="6" t="s">
        <v>14</v>
      </c>
      <c r="C23" s="11" t="s">
        <v>29</v>
      </c>
      <c r="D23" s="54" t="s">
        <v>215</v>
      </c>
      <c r="E23" s="58" t="s">
        <v>215</v>
      </c>
    </row>
    <row r="24" spans="1:5" ht="147.5">
      <c r="A24" s="54" t="s">
        <v>340</v>
      </c>
      <c r="B24" s="6" t="s">
        <v>323</v>
      </c>
      <c r="C24" s="11" t="s">
        <v>29</v>
      </c>
      <c r="D24" s="5" t="s">
        <v>308</v>
      </c>
      <c r="E24" s="5" t="s">
        <v>309</v>
      </c>
    </row>
    <row r="25" spans="1:5" ht="29.5">
      <c r="A25" s="55" t="s">
        <v>341</v>
      </c>
      <c r="B25" s="6" t="s">
        <v>14</v>
      </c>
      <c r="C25" s="11" t="s">
        <v>29</v>
      </c>
      <c r="D25" s="55" t="s">
        <v>296</v>
      </c>
      <c r="E25" s="59" t="s">
        <v>238</v>
      </c>
    </row>
    <row r="26" spans="1:5">
      <c r="A26" s="55" t="s">
        <v>342</v>
      </c>
      <c r="B26" s="6" t="s">
        <v>14</v>
      </c>
      <c r="C26" s="11" t="s">
        <v>29</v>
      </c>
      <c r="D26" s="55" t="s">
        <v>252</v>
      </c>
      <c r="E26" s="59" t="s">
        <v>252</v>
      </c>
    </row>
    <row r="27" spans="1:5">
      <c r="A27" s="55" t="s">
        <v>343</v>
      </c>
      <c r="B27" s="6" t="s">
        <v>14</v>
      </c>
      <c r="C27" s="11" t="s">
        <v>29</v>
      </c>
      <c r="D27" s="55" t="s">
        <v>260</v>
      </c>
      <c r="E27" s="59" t="s">
        <v>260</v>
      </c>
    </row>
    <row r="28" spans="1:5">
      <c r="A28" s="55" t="s">
        <v>344</v>
      </c>
      <c r="B28" s="6" t="s">
        <v>14</v>
      </c>
      <c r="C28" s="11" t="s">
        <v>29</v>
      </c>
      <c r="D28" s="55" t="s">
        <v>265</v>
      </c>
      <c r="E28" s="59" t="s">
        <v>265</v>
      </c>
    </row>
    <row r="29" spans="1:5">
      <c r="A29" s="55" t="s">
        <v>345</v>
      </c>
      <c r="B29" s="6" t="s">
        <v>14</v>
      </c>
      <c r="C29" s="11" t="s">
        <v>29</v>
      </c>
      <c r="D29" s="55" t="s">
        <v>299</v>
      </c>
      <c r="E29" s="59" t="s">
        <v>281</v>
      </c>
    </row>
    <row r="30" spans="1:5">
      <c r="A30" s="55" t="s">
        <v>346</v>
      </c>
      <c r="B30" s="6" t="s">
        <v>14</v>
      </c>
      <c r="C30" s="11" t="s">
        <v>29</v>
      </c>
      <c r="D30" s="55" t="s">
        <v>81</v>
      </c>
      <c r="E30" s="59" t="s">
        <v>81</v>
      </c>
    </row>
    <row r="31" spans="1:5">
      <c r="A31" s="55" t="s">
        <v>347</v>
      </c>
      <c r="B31" s="6" t="s">
        <v>14</v>
      </c>
      <c r="C31" s="11" t="s">
        <v>29</v>
      </c>
      <c r="D31" s="55" t="s">
        <v>290</v>
      </c>
      <c r="E31" s="59" t="s">
        <v>290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7"/>
  <sheetViews>
    <sheetView zoomScale="99" workbookViewId="0">
      <selection activeCell="A2" sqref="A2:D7"/>
    </sheetView>
  </sheetViews>
  <sheetFormatPr defaultRowHeight="14.75"/>
  <cols>
    <col min="1" max="1" width="53.86328125" customWidth="1"/>
    <col min="2" max="2" width="11.58984375" customWidth="1"/>
    <col min="3" max="3" width="15.76953125" bestFit="1" customWidth="1"/>
    <col min="4" max="4" width="39.6796875" customWidth="1"/>
    <col min="5" max="5" width="35.1328125" customWidth="1"/>
  </cols>
  <sheetData>
    <row r="1" spans="1:5">
      <c r="A1" s="38" t="s">
        <v>9</v>
      </c>
      <c r="B1" s="38" t="s">
        <v>10</v>
      </c>
      <c r="C1" s="38" t="s">
        <v>11</v>
      </c>
      <c r="D1" s="38" t="s">
        <v>12</v>
      </c>
      <c r="E1" s="38" t="s">
        <v>13</v>
      </c>
    </row>
    <row r="2" spans="1:5">
      <c r="A2" s="6" t="s">
        <v>130</v>
      </c>
      <c r="B2" s="6" t="s">
        <v>14</v>
      </c>
      <c r="C2" s="11" t="s">
        <v>29</v>
      </c>
      <c r="D2" s="39" t="s">
        <v>38</v>
      </c>
      <c r="E2" s="39" t="s">
        <v>38</v>
      </c>
    </row>
    <row r="3" spans="1:5">
      <c r="A3" s="6" t="s">
        <v>131</v>
      </c>
      <c r="B3" s="6" t="s">
        <v>14</v>
      </c>
      <c r="C3" s="11" t="s">
        <v>29</v>
      </c>
      <c r="D3" s="40" t="s">
        <v>128</v>
      </c>
      <c r="E3" s="40" t="s">
        <v>128</v>
      </c>
    </row>
    <row r="4" spans="1:5">
      <c r="A4" s="6" t="s">
        <v>132</v>
      </c>
      <c r="B4" s="6" t="s">
        <v>14</v>
      </c>
      <c r="C4" s="11" t="s">
        <v>29</v>
      </c>
      <c r="D4" s="39" t="s">
        <v>81</v>
      </c>
      <c r="E4" s="39" t="s">
        <v>81</v>
      </c>
    </row>
    <row r="5" spans="1:5">
      <c r="A5" s="6" t="s">
        <v>133</v>
      </c>
      <c r="B5" s="6" t="s">
        <v>14</v>
      </c>
      <c r="C5" s="11" t="s">
        <v>29</v>
      </c>
      <c r="D5" s="39" t="s">
        <v>94</v>
      </c>
      <c r="E5" s="39" t="s">
        <v>94</v>
      </c>
    </row>
    <row r="6" spans="1:5">
      <c r="A6" s="39" t="s">
        <v>134</v>
      </c>
      <c r="B6" s="6" t="s">
        <v>14</v>
      </c>
      <c r="C6" s="11" t="s">
        <v>29</v>
      </c>
      <c r="D6" s="39" t="s">
        <v>107</v>
      </c>
      <c r="E6" s="39" t="s">
        <v>107</v>
      </c>
    </row>
    <row r="7" spans="1:5">
      <c r="A7" s="41" t="s">
        <v>135</v>
      </c>
      <c r="B7" s="6" t="s">
        <v>14</v>
      </c>
      <c r="C7" s="11" t="s">
        <v>29</v>
      </c>
      <c r="D7" s="41" t="s">
        <v>129</v>
      </c>
      <c r="E7" s="41" t="s">
        <v>129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D5EE3-E5BC-48B0-8772-0AA9839A90B5}">
  <dimension ref="A1:E4"/>
  <sheetViews>
    <sheetView zoomScale="99" workbookViewId="0">
      <selection activeCell="A2" sqref="A2"/>
    </sheetView>
  </sheetViews>
  <sheetFormatPr defaultRowHeight="14.75"/>
  <cols>
    <col min="1" max="1" width="53.86328125" customWidth="1"/>
    <col min="2" max="2" width="11.58984375" customWidth="1"/>
    <col min="3" max="3" width="15.76953125" bestFit="1" customWidth="1"/>
    <col min="4" max="4" width="39.6796875" customWidth="1"/>
    <col min="5" max="5" width="35.1328125" customWidth="1"/>
  </cols>
  <sheetData>
    <row r="1" spans="1:5" ht="15.5" thickBot="1">
      <c r="A1" s="38" t="s">
        <v>9</v>
      </c>
      <c r="B1" s="38" t="s">
        <v>10</v>
      </c>
      <c r="C1" s="38" t="s">
        <v>11</v>
      </c>
      <c r="D1" s="38" t="s">
        <v>12</v>
      </c>
      <c r="E1" s="38" t="s">
        <v>13</v>
      </c>
    </row>
    <row r="2" spans="1:5" ht="45" thickBot="1">
      <c r="A2" s="6" t="s">
        <v>325</v>
      </c>
      <c r="B2" s="6" t="s">
        <v>14</v>
      </c>
      <c r="C2" s="11" t="s">
        <v>29</v>
      </c>
      <c r="D2" s="35" t="s">
        <v>170</v>
      </c>
      <c r="E2" s="35" t="s">
        <v>137</v>
      </c>
    </row>
    <row r="3" spans="1:5" ht="45" thickBot="1">
      <c r="A3" s="35" t="s">
        <v>172</v>
      </c>
      <c r="B3" s="6" t="s">
        <v>14</v>
      </c>
      <c r="C3" s="11" t="s">
        <v>29</v>
      </c>
      <c r="D3" s="35" t="s">
        <v>171</v>
      </c>
      <c r="E3" s="35" t="s">
        <v>150</v>
      </c>
    </row>
    <row r="4" spans="1:5">
      <c r="A4" s="35" t="s">
        <v>324</v>
      </c>
      <c r="B4" s="6" t="s">
        <v>14</v>
      </c>
      <c r="C4" s="11" t="s">
        <v>29</v>
      </c>
      <c r="D4" s="35" t="s">
        <v>162</v>
      </c>
      <c r="E4" s="35" t="s">
        <v>162</v>
      </c>
    </row>
  </sheetData>
  <autoFilter ref="A1:E4" xr:uid="{FD4D5EE3-E5BC-48B0-8772-0AA9839A90B5}"/>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83865-7D7A-4AB5-950B-27F95F3290B9}">
  <dimension ref="A1:F11"/>
  <sheetViews>
    <sheetView zoomScale="99" workbookViewId="0">
      <selection activeCell="A12" sqref="A12"/>
    </sheetView>
  </sheetViews>
  <sheetFormatPr defaultRowHeight="14.75"/>
  <cols>
    <col min="1" max="1" width="53.86328125" customWidth="1"/>
    <col min="2" max="2" width="11.58984375" customWidth="1"/>
    <col min="3" max="3" width="15.76953125" bestFit="1" customWidth="1"/>
    <col min="4" max="4" width="39.6796875" customWidth="1"/>
    <col min="5" max="5" width="35.1328125" customWidth="1"/>
    <col min="6" max="6" width="13.453125" customWidth="1"/>
  </cols>
  <sheetData>
    <row r="1" spans="1:6">
      <c r="A1" s="38" t="s">
        <v>9</v>
      </c>
      <c r="B1" s="38" t="s">
        <v>10</v>
      </c>
      <c r="C1" s="38" t="s">
        <v>11</v>
      </c>
      <c r="D1" s="38" t="s">
        <v>12</v>
      </c>
      <c r="E1" s="38" t="s">
        <v>13</v>
      </c>
    </row>
    <row r="2" spans="1:6" ht="44.25">
      <c r="A2" s="39" t="s">
        <v>229</v>
      </c>
      <c r="B2" s="6" t="s">
        <v>14</v>
      </c>
      <c r="C2" s="11" t="s">
        <v>29</v>
      </c>
      <c r="D2" s="39" t="s">
        <v>221</v>
      </c>
      <c r="E2" s="39" t="s">
        <v>176</v>
      </c>
      <c r="F2" s="43" t="s">
        <v>230</v>
      </c>
    </row>
    <row r="3" spans="1:6">
      <c r="A3" s="39" t="s">
        <v>188</v>
      </c>
      <c r="B3" s="6" t="s">
        <v>14</v>
      </c>
      <c r="C3" s="11" t="s">
        <v>29</v>
      </c>
      <c r="D3" s="39" t="s">
        <v>188</v>
      </c>
      <c r="E3" s="39" t="s">
        <v>188</v>
      </c>
      <c r="F3" s="6"/>
    </row>
    <row r="4" spans="1:6" ht="16.75">
      <c r="A4" s="39" t="s">
        <v>231</v>
      </c>
      <c r="B4" s="6" t="s">
        <v>14</v>
      </c>
      <c r="C4" s="11" t="s">
        <v>29</v>
      </c>
      <c r="D4" s="39" t="s">
        <v>192</v>
      </c>
      <c r="E4" s="39" t="s">
        <v>192</v>
      </c>
      <c r="F4" s="6"/>
    </row>
    <row r="5" spans="1:6">
      <c r="A5" s="39" t="s">
        <v>232</v>
      </c>
      <c r="B5" s="6" t="s">
        <v>14</v>
      </c>
      <c r="C5" s="11" t="s">
        <v>29</v>
      </c>
      <c r="D5" s="39" t="s">
        <v>197</v>
      </c>
      <c r="E5" s="39" t="s">
        <v>197</v>
      </c>
      <c r="F5" s="6"/>
    </row>
    <row r="6" spans="1:6">
      <c r="A6" s="39" t="s">
        <v>224</v>
      </c>
      <c r="B6" s="6" t="s">
        <v>14</v>
      </c>
      <c r="C6" s="11" t="s">
        <v>29</v>
      </c>
      <c r="D6" s="39" t="s">
        <v>222</v>
      </c>
      <c r="E6" s="39" t="s">
        <v>222</v>
      </c>
      <c r="F6" s="6"/>
    </row>
    <row r="7" spans="1:6">
      <c r="A7" s="39" t="s">
        <v>225</v>
      </c>
      <c r="B7" s="6" t="s">
        <v>14</v>
      </c>
      <c r="C7" s="11" t="s">
        <v>29</v>
      </c>
      <c r="D7" s="39" t="s">
        <v>223</v>
      </c>
      <c r="E7" s="39" t="s">
        <v>223</v>
      </c>
      <c r="F7" s="6"/>
    </row>
    <row r="8" spans="1:6">
      <c r="A8" s="39" t="s">
        <v>226</v>
      </c>
      <c r="B8" s="6" t="s">
        <v>14</v>
      </c>
      <c r="C8" s="11" t="s">
        <v>29</v>
      </c>
      <c r="D8" s="39" t="s">
        <v>203</v>
      </c>
      <c r="E8" s="39" t="s">
        <v>203</v>
      </c>
      <c r="F8" s="6"/>
    </row>
    <row r="9" spans="1:6">
      <c r="A9" s="39" t="s">
        <v>227</v>
      </c>
      <c r="B9" s="6" t="s">
        <v>14</v>
      </c>
      <c r="C9" s="11" t="s">
        <v>29</v>
      </c>
      <c r="D9" s="39" t="s">
        <v>207</v>
      </c>
      <c r="E9" s="39" t="s">
        <v>207</v>
      </c>
      <c r="F9" s="6"/>
    </row>
    <row r="10" spans="1:6">
      <c r="A10" s="39" t="s">
        <v>228</v>
      </c>
      <c r="B10" s="6" t="s">
        <v>14</v>
      </c>
      <c r="C10" s="11" t="s">
        <v>29</v>
      </c>
      <c r="D10" s="39" t="s">
        <v>211</v>
      </c>
      <c r="E10" s="39" t="s">
        <v>211</v>
      </c>
      <c r="F10" s="6"/>
    </row>
    <row r="11" spans="1:6">
      <c r="A11" s="39" t="s">
        <v>233</v>
      </c>
      <c r="B11" s="6" t="s">
        <v>14</v>
      </c>
      <c r="C11" s="11" t="s">
        <v>29</v>
      </c>
      <c r="D11" s="39" t="s">
        <v>215</v>
      </c>
      <c r="E11" s="39" t="s">
        <v>215</v>
      </c>
      <c r="F11" s="6"/>
    </row>
  </sheetData>
  <autoFilter ref="A1:E4" xr:uid="{FD4D5EE3-E5BC-48B0-8772-0AA9839A90B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14</vt:i4>
      </vt:variant>
    </vt:vector>
  </HeadingPairs>
  <TitlesOfParts>
    <vt:vector size="14" baseType="lpstr">
      <vt:lpstr>IG-groups</vt:lpstr>
      <vt:lpstr>ConceptMaps</vt:lpstr>
      <vt:lpstr>LogicalModels</vt:lpstr>
      <vt:lpstr>IndicatorsOah2FHIR</vt:lpstr>
      <vt:lpstr>CodeSystem</vt:lpstr>
      <vt:lpstr>IndicatorsOah</vt:lpstr>
      <vt:lpstr>BioIndicatorsOah</vt:lpstr>
      <vt:lpstr>HydroMorphIndicatorsOah</vt:lpstr>
      <vt:lpstr>WaterIndicatorsOah</vt:lpstr>
      <vt:lpstr>BioRisksIndicatorsOah</vt:lpstr>
      <vt:lpstr>Foglio1</vt:lpstr>
      <vt:lpstr>Foglio2</vt:lpstr>
      <vt:lpstr>Foglio4</vt:lpstr>
      <vt:lpstr>Foglio7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2025-07-21T20:50:39Z</dcterms:modified>
</cp:coreProperties>
</file>