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ww107-109\assign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G117" i="1"/>
  <c r="G116" i="1"/>
  <c r="G115" i="1"/>
  <c r="H112" i="1" l="1"/>
  <c r="F110" i="1"/>
  <c r="E111" i="1"/>
  <c r="D110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68" i="1"/>
  <c r="H36" i="1"/>
  <c r="H35" i="1"/>
  <c r="H34" i="1"/>
  <c r="H33" i="1"/>
  <c r="H32" i="1"/>
  <c r="H31" i="1"/>
  <c r="H30" i="1"/>
  <c r="H29" i="1"/>
  <c r="H28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6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F102" i="1"/>
  <c r="F98" i="1"/>
  <c r="F94" i="1"/>
  <c r="F90" i="1"/>
  <c r="F68" i="1" s="1"/>
  <c r="F86" i="1"/>
  <c r="F82" i="1"/>
  <c r="F79" i="1"/>
  <c r="F76" i="1"/>
  <c r="F70" i="1"/>
  <c r="F60" i="1"/>
  <c r="F56" i="1"/>
  <c r="F52" i="1"/>
  <c r="F48" i="1"/>
  <c r="F44" i="1"/>
  <c r="F40" i="1"/>
  <c r="F37" i="1"/>
  <c r="F34" i="1"/>
  <c r="F28" i="1"/>
  <c r="F20" i="1"/>
  <c r="F17" i="1"/>
  <c r="F11" i="1"/>
  <c r="F8" i="1" s="1"/>
  <c r="F26" i="1" l="1"/>
</calcChain>
</file>

<file path=xl/sharedStrings.xml><?xml version="1.0" encoding="utf-8"?>
<sst xmlns="http://schemas.openxmlformats.org/spreadsheetml/2006/main" count="201" uniqueCount="123">
  <si>
    <t>Work Breakdown Study (WBS)</t>
  </si>
  <si>
    <t>Total Hours Used:</t>
  </si>
  <si>
    <t>Phases:</t>
  </si>
  <si>
    <t>Task</t>
  </si>
  <si>
    <t>Estimate Hrs Spent</t>
  </si>
  <si>
    <t>Phase 1</t>
  </si>
  <si>
    <t>Branstorming/Planning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</si>
  <si>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</si>
  <si>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</si>
  <si>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</si>
  <si>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</si>
  <si>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</si>
  <si>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</si>
  <si>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</si>
  <si>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</si>
  <si>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Proposal</t>
  </si>
  <si>
    <t>Sketch of Design</t>
  </si>
  <si>
    <t>1.2.1</t>
  </si>
  <si>
    <t>Font</t>
  </si>
  <si>
    <t>1.2.2</t>
  </si>
  <si>
    <t>Colour</t>
  </si>
  <si>
    <t>1.2.3</t>
  </si>
  <si>
    <t>Layout</t>
  </si>
  <si>
    <t>1.2.4</t>
  </si>
  <si>
    <t>Navigation</t>
  </si>
  <si>
    <t>Social Media</t>
  </si>
  <si>
    <t>Wireframes and Mockups</t>
  </si>
  <si>
    <t>1.5.1</t>
  </si>
  <si>
    <t>Wireframes</t>
  </si>
  <si>
    <t>1.5.2</t>
  </si>
  <si>
    <t>Mockups</t>
  </si>
  <si>
    <t>Images</t>
  </si>
  <si>
    <t>1.6.1</t>
  </si>
  <si>
    <t>Acquiring Images</t>
  </si>
  <si>
    <t>1.6.2</t>
  </si>
  <si>
    <t>Photoshop Images</t>
  </si>
  <si>
    <t>Make Decisions</t>
  </si>
  <si>
    <t>MILESTONE CHECKPOINT 1</t>
  </si>
  <si>
    <t>Phase 2</t>
  </si>
  <si>
    <t>HTML/CSS/JavaScript/Jquery/php</t>
  </si>
  <si>
    <t>2.1.1</t>
  </si>
  <si>
    <t>2.2.2</t>
  </si>
  <si>
    <t>2.2.3</t>
  </si>
  <si>
    <t>2.2.4</t>
  </si>
  <si>
    <t>2.3.1</t>
  </si>
  <si>
    <t>2.3.2</t>
  </si>
  <si>
    <t>2.4.1</t>
  </si>
  <si>
    <t>2.4.2</t>
  </si>
  <si>
    <t>Implement technical framework (html)</t>
  </si>
  <si>
    <t>2.5.1</t>
  </si>
  <si>
    <t>Build or acquire back end</t>
  </si>
  <si>
    <t>2.5.2</t>
  </si>
  <si>
    <t>Build or acquire front end</t>
  </si>
  <si>
    <t>2.5.3</t>
  </si>
  <si>
    <t>Integrate back and front end</t>
  </si>
  <si>
    <t>Implement technical framework (CSS)</t>
  </si>
  <si>
    <t>2.6.1</t>
  </si>
  <si>
    <t>2.6.2</t>
  </si>
  <si>
    <t>2.6.3</t>
  </si>
  <si>
    <t>Implement technical framework (Javascript/JQuery)</t>
  </si>
  <si>
    <t>2.7.1</t>
  </si>
  <si>
    <t>2.7.2</t>
  </si>
  <si>
    <t>2.7.3</t>
  </si>
  <si>
    <t>Implement technical framework (Contact form)</t>
  </si>
  <si>
    <t>2.8.1</t>
  </si>
  <si>
    <t>2.8.2</t>
  </si>
  <si>
    <t>2.8.3</t>
  </si>
  <si>
    <t>Implement technical framework (php)</t>
  </si>
  <si>
    <t>2.9.1</t>
  </si>
  <si>
    <t>2.9.2</t>
  </si>
  <si>
    <t>2.9.3</t>
  </si>
  <si>
    <t>2.10.</t>
  </si>
  <si>
    <t>Evaluation</t>
  </si>
  <si>
    <t>2.10.1</t>
  </si>
  <si>
    <t>W3 html/CSS Validation</t>
  </si>
  <si>
    <t>2.10.2</t>
  </si>
  <si>
    <t>Accessibility</t>
  </si>
  <si>
    <t>2.10.3</t>
  </si>
  <si>
    <t>Mobile Responsiveness</t>
  </si>
  <si>
    <t>Quality Assurance</t>
  </si>
  <si>
    <t>User Testing</t>
  </si>
  <si>
    <t>MILESTONE CHECKPOINT 2</t>
  </si>
  <si>
    <t>Phase 3</t>
  </si>
  <si>
    <t>Roll Out Site/Site Launching Preparation</t>
  </si>
  <si>
    <t>3.1.1</t>
  </si>
  <si>
    <t>3.1.2</t>
  </si>
  <si>
    <t>3.1.3</t>
  </si>
  <si>
    <t>3.1.4</t>
  </si>
  <si>
    <t>3.3.1</t>
  </si>
  <si>
    <t>3.3.2</t>
  </si>
  <si>
    <t>3.4.1</t>
  </si>
  <si>
    <t>3.4.2</t>
  </si>
  <si>
    <t>3.5.1</t>
  </si>
  <si>
    <t>3.5.2</t>
  </si>
  <si>
    <t>3.5.3</t>
  </si>
  <si>
    <t>3.6.1</t>
  </si>
  <si>
    <t>3.6.2</t>
  </si>
  <si>
    <t>3.6.3</t>
  </si>
  <si>
    <t>3.7.1</t>
  </si>
  <si>
    <t>3.7.2</t>
  </si>
  <si>
    <t>3.7.3</t>
  </si>
  <si>
    <t>3.8.1</t>
  </si>
  <si>
    <t>3.8.2</t>
  </si>
  <si>
    <t>3.8.3</t>
  </si>
  <si>
    <t>3.9.1</t>
  </si>
  <si>
    <t>3.9.2</t>
  </si>
  <si>
    <t>3.9.3</t>
  </si>
  <si>
    <t>3.10.</t>
  </si>
  <si>
    <t>3.10.1</t>
  </si>
  <si>
    <t>3.10.2</t>
  </si>
  <si>
    <t>3.10.3</t>
  </si>
  <si>
    <t>Web Domain</t>
  </si>
  <si>
    <t>Web Hosting</t>
  </si>
  <si>
    <t>Hourly Rate</t>
  </si>
  <si>
    <t>Invoiced Amount</t>
  </si>
  <si>
    <t>Estimated ToT:</t>
  </si>
  <si>
    <t>Hourly Rate:</t>
  </si>
  <si>
    <t>Total Invoiced Amount:</t>
  </si>
  <si>
    <t>TOTAL BUDGET INCLUDING RISK AND OVERHEAD:</t>
  </si>
  <si>
    <t>NET COST (Based on ToT):</t>
  </si>
  <si>
    <t>RISK:</t>
  </si>
  <si>
    <t>OVERHEAD:</t>
  </si>
  <si>
    <t>TOTAL BUDGET: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</si>
</sst>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slantDashDot">
        <color theme="9" tint="-0.499984740745262"/>
      </left>
      <right/>
      <top style="slantDashDot">
        <color theme="9" tint="-0.499984740745262"/>
      </top>
      <bottom style="slantDashDot">
        <color theme="9" tint="-0.499984740745262"/>
      </bottom>
      <diagonal/>
    </border>
    <border>
      <left/>
      <right/>
      <top style="slantDashDot">
        <color theme="9" tint="-0.499984740745262"/>
      </top>
      <bottom style="slantDashDot">
        <color theme="9" tint="-0.499984740745262"/>
      </bottom>
      <diagonal/>
    </border>
    <border>
      <left/>
      <right style="slantDashDot">
        <color theme="9" tint="-0.499984740745262"/>
      </right>
      <top style="slantDashDot">
        <color theme="9" tint="-0.499984740745262"/>
      </top>
      <bottom style="slantDashDot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ck">
        <color rgb="FFFF0000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</cellStyleXfs>
  <cellXfs count="52">
    <xf numFmtId="0" fontId="0" fillId="0" borderId="0" xfId="0"/>
    <xf numFmtId="0" fontId="9" fillId="3" borderId="4" xfId="2" applyFont="1" applyBorder="1" applyAlignment="1">
      <alignment vertical="center"/>
    </xf>
    <xf numFmtId="0" fontId="9" fillId="3" borderId="4" xfId="2" applyFont="1" applyBorder="1" applyAlignment="1">
      <alignment vertical="center" wrapText="1"/>
    </xf>
    <xf numFmtId="0" fontId="10" fillId="4" borderId="5" xfId="3" applyFont="1" applyBorder="1"/>
    <xf numFmtId="14" fontId="10" fillId="4" borderId="5" xfId="3" quotePrefix="1" applyNumberFormat="1" applyFon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0" fontId="13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0" fillId="4" borderId="6" xfId="3" applyFont="1" applyBorder="1"/>
    <xf numFmtId="14" fontId="10" fillId="4" borderId="6" xfId="3" quotePrefix="1" applyNumberFormat="1" applyFont="1" applyBorder="1"/>
    <xf numFmtId="0" fontId="0" fillId="0" borderId="4" xfId="0" applyBorder="1"/>
    <xf numFmtId="0" fontId="11" fillId="0" borderId="4" xfId="0" applyFont="1" applyBorder="1" applyAlignment="1">
      <alignment horizontal="left"/>
    </xf>
    <xf numFmtId="0" fontId="11" fillId="0" borderId="4" xfId="0" applyFont="1" applyBorder="1"/>
    <xf numFmtId="0" fontId="12" fillId="0" borderId="4" xfId="0" applyFont="1" applyBorder="1"/>
    <xf numFmtId="0" fontId="0" fillId="0" borderId="4" xfId="0" applyBorder="1" applyAlignment="1">
      <alignment horizontal="right"/>
    </xf>
    <xf numFmtId="0" fontId="13" fillId="0" borderId="4" xfId="0" applyFont="1" applyBorder="1" applyAlignment="1">
      <alignment horizontal="center"/>
    </xf>
    <xf numFmtId="0" fontId="0" fillId="0" borderId="4" xfId="0" applyBorder="1" applyAlignment="1">
      <alignment horizontal="right" vertical="center"/>
    </xf>
    <xf numFmtId="0" fontId="1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7" xfId="0" applyBorder="1"/>
    <xf numFmtId="164" fontId="10" fillId="4" borderId="5" xfId="3" applyNumberFormat="1" applyFont="1" applyBorder="1"/>
    <xf numFmtId="164" fontId="12" fillId="0" borderId="0" xfId="0" applyNumberFormat="1" applyFont="1"/>
    <xf numFmtId="164" fontId="0" fillId="0" borderId="0" xfId="0" applyNumberFormat="1"/>
    <xf numFmtId="164" fontId="14" fillId="7" borderId="5" xfId="6" applyNumberFormat="1" applyFont="1" applyBorder="1"/>
    <xf numFmtId="164" fontId="12" fillId="0" borderId="4" xfId="0" applyNumberFormat="1" applyFont="1" applyBorder="1"/>
    <xf numFmtId="164" fontId="0" fillId="0" borderId="4" xfId="0" applyNumberFormat="1" applyBorder="1"/>
    <xf numFmtId="0" fontId="15" fillId="0" borderId="0" xfId="0" applyFont="1"/>
    <xf numFmtId="0" fontId="16" fillId="8" borderId="0" xfId="0" applyFont="1" applyFill="1"/>
    <xf numFmtId="0" fontId="0" fillId="8" borderId="0" xfId="0" applyFill="1"/>
    <xf numFmtId="0" fontId="5" fillId="5" borderId="1" xfId="4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9" fillId="3" borderId="2" xfId="2" applyFont="1" applyBorder="1" applyAlignment="1">
      <alignment horizontal="left" vertical="center"/>
    </xf>
    <xf numFmtId="0" fontId="9" fillId="3" borderId="3" xfId="2" applyFont="1" applyBorder="1" applyAlignment="1">
      <alignment horizontal="left" vertical="center"/>
    </xf>
    <xf numFmtId="0" fontId="7" fillId="6" borderId="0" xfId="5" applyAlignment="1">
      <alignment horizontal="center" vertical="center"/>
    </xf>
    <xf numFmtId="164" fontId="6" fillId="8" borderId="8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64" fontId="0" fillId="8" borderId="0" xfId="0" applyNumberFormat="1" applyFill="1" applyAlignment="1">
      <alignment horizontal="left"/>
    </xf>
    <xf numFmtId="164" fontId="20" fillId="6" borderId="12" xfId="5" applyNumberFormat="1" applyFont="1" applyBorder="1"/>
  </cellXfs>
  <cellStyles count="7">
    <cellStyle name="20% - Accent6" xfId="6" builtinId="50"/>
    <cellStyle name="Accent2" xfId="5" builtinId="33"/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14">
    <dxf>
      <numFmt numFmtId="164" formatCode="&quot;$&quot;#,##0.00"/>
    </dxf>
    <dxf>
      <numFmt numFmtId="164" formatCode="&quot;$&quot;#,##0.00"/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&quot;$&quot;#,##0.00"/>
      <border diagonalUp="0" diagonalDown="0" outline="0">
        <left style="thin">
          <color rgb="FF7F7F7F"/>
        </left>
        <right style="thin">
          <color rgb="FF7F7F7F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outline="0">
        <right style="thin">
          <color rgb="FF7F7F7F"/>
        </right>
      </border>
    </dxf>
    <dxf>
      <border outline="0">
        <top style="thin">
          <color rgb="FF7F7F7F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23" totalsRowShown="0" tableBorderDxfId="13">
  <autoFilter ref="A9:H23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 dataDxfId="12"/>
    <tableColumn id="8" name="Column8" dataDxfId="11" dataCellStyle="20% - Accent6">
      <calculatedColumnFormula>SUM(F10*G10)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27:H65" totalsRowShown="0" tableBorderDxfId="10">
  <autoFilter ref="A27:H65"/>
  <tableColumns count="8">
    <tableColumn id="1" name="Column1" dataDxfId="9"/>
    <tableColumn id="2" name="Column2" dataDxfId="8"/>
    <tableColumn id="3" name="Column3" dataDxfId="7"/>
    <tableColumn id="4" name="Column4" dataDxfId="6"/>
    <tableColumn id="5" name="Column5" dataDxfId="5"/>
    <tableColumn id="6" name="Column6" dataDxfId="4"/>
    <tableColumn id="7" name="Column7" dataDxfId="3"/>
    <tableColumn id="8" name="Column8" dataDxfId="2">
      <calculatedColumnFormula>SUM(F28*G28)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69:H109" totalsRowShown="0">
  <autoFilter ref="A69:H109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 dataDxfId="1"/>
    <tableColumn id="8" name="Column8" dataDxfId="0">
      <calculatedColumnFormula>SUM(F70*G70)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9"/>
  <sheetViews>
    <sheetView tabSelected="1" view="pageLayout" topLeftCell="A103" zoomScaleNormal="100" workbookViewId="0">
      <selection activeCell="H118" sqref="H118"/>
    </sheetView>
  </sheetViews>
  <sheetFormatPr defaultRowHeight="15" x14ac:dyDescent="0.25"/>
  <cols>
    <col min="1" max="1" width="11" bestFit="1" customWidth="1"/>
    <col min="2" max="2" width="20" customWidth="1"/>
    <col min="3" max="3" width="24" bestFit="1" customWidth="1"/>
    <col min="4" max="5" width="11" hidden="1" customWidth="1"/>
    <col min="6" max="6" width="20.5703125" customWidth="1"/>
    <col min="7" max="7" width="17.7109375" customWidth="1"/>
    <col min="8" max="8" width="18.5703125" customWidth="1"/>
  </cols>
  <sheetData>
    <row r="2" spans="1:8" x14ac:dyDescent="0.25">
      <c r="A2" s="36" t="s">
        <v>0</v>
      </c>
      <c r="B2" s="36"/>
      <c r="C2" s="36"/>
      <c r="D2" s="36"/>
      <c r="E2" s="36"/>
      <c r="F2" s="36"/>
      <c r="G2" s="36"/>
      <c r="H2" s="36"/>
    </row>
    <row r="3" spans="1:8" x14ac:dyDescent="0.25">
      <c r="A3" s="36"/>
      <c r="B3" s="36"/>
      <c r="C3" s="36"/>
      <c r="D3" s="36"/>
      <c r="E3" s="36"/>
      <c r="F3" s="36"/>
      <c r="G3" s="36"/>
      <c r="H3" s="36"/>
    </row>
    <row r="4" spans="1:8" x14ac:dyDescent="0.25">
      <c r="A4" s="36"/>
      <c r="B4" s="36"/>
      <c r="C4" s="36"/>
      <c r="D4" s="36"/>
      <c r="E4" s="36"/>
      <c r="F4" s="36"/>
      <c r="G4" s="36"/>
      <c r="H4" s="36"/>
    </row>
    <row r="5" spans="1:8" x14ac:dyDescent="0.25">
      <c r="A5" s="36"/>
      <c r="B5" s="36"/>
      <c r="C5" s="36"/>
      <c r="D5" s="36"/>
      <c r="E5" s="36"/>
      <c r="F5" s="36"/>
      <c r="G5" s="36"/>
      <c r="H5" s="36"/>
    </row>
    <row r="6" spans="1:8" x14ac:dyDescent="0.25">
      <c r="A6" s="37" t="s">
        <v>1</v>
      </c>
      <c r="B6" s="37"/>
      <c r="C6" s="37"/>
      <c r="D6" s="37"/>
      <c r="E6" s="37"/>
      <c r="F6" s="37"/>
      <c r="G6" s="37"/>
      <c r="H6" s="37"/>
    </row>
    <row r="7" spans="1:8" x14ac:dyDescent="0.25">
      <c r="A7" s="38" t="s">
        <v>2</v>
      </c>
      <c r="B7" s="39"/>
      <c r="C7" s="1" t="s">
        <v>3</v>
      </c>
      <c r="D7" s="1"/>
      <c r="E7" s="1"/>
      <c r="F7" s="2" t="s">
        <v>4</v>
      </c>
      <c r="G7" s="2" t="s">
        <v>113</v>
      </c>
      <c r="H7" s="2" t="s">
        <v>114</v>
      </c>
    </row>
    <row r="8" spans="1:8" x14ac:dyDescent="0.25">
      <c r="A8" s="3" t="s">
        <v>5</v>
      </c>
      <c r="B8" s="3" t="s">
        <v>6</v>
      </c>
      <c r="C8" s="3"/>
      <c r="D8" s="4"/>
      <c r="E8" s="4"/>
      <c r="F8" s="3">
        <f>SUM(F10+F11+F16+F17+F23+F20)</f>
        <v>14.5</v>
      </c>
      <c r="G8" s="27">
        <v>25</v>
      </c>
      <c r="H8" s="27">
        <f>SUM(F8*G8)</f>
        <v>362.5</v>
      </c>
    </row>
    <row r="9" spans="1:8" hidden="1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</row>
    <row r="10" spans="1:8" x14ac:dyDescent="0.25">
      <c r="B10" s="5">
        <v>1.1000000000000001</v>
      </c>
      <c r="C10" s="6" t="s">
        <v>15</v>
      </c>
      <c r="F10" s="7">
        <v>1</v>
      </c>
      <c r="G10" s="28">
        <v>25</v>
      </c>
      <c r="H10" s="30">
        <f t="shared" ref="H10:H23" si="0">SUM(F10*G10)</f>
        <v>25</v>
      </c>
    </row>
    <row r="11" spans="1:8" x14ac:dyDescent="0.25">
      <c r="B11" s="5">
        <v>1.2</v>
      </c>
      <c r="C11" s="6" t="s">
        <v>16</v>
      </c>
      <c r="F11" s="7">
        <f>SUM(F12:F15)</f>
        <v>6</v>
      </c>
      <c r="G11" s="28">
        <v>25</v>
      </c>
      <c r="H11" s="30">
        <f t="shared" si="0"/>
        <v>150</v>
      </c>
    </row>
    <row r="12" spans="1:8" x14ac:dyDescent="0.25">
      <c r="B12" s="8" t="s">
        <v>17</v>
      </c>
      <c r="C12" s="9" t="s">
        <v>18</v>
      </c>
      <c r="F12">
        <v>1.5</v>
      </c>
      <c r="G12" s="28">
        <v>25</v>
      </c>
      <c r="H12" s="30">
        <f t="shared" si="0"/>
        <v>37.5</v>
      </c>
    </row>
    <row r="13" spans="1:8" x14ac:dyDescent="0.25">
      <c r="B13" s="10" t="s">
        <v>19</v>
      </c>
      <c r="C13" s="9" t="s">
        <v>20</v>
      </c>
      <c r="F13">
        <v>1.5</v>
      </c>
      <c r="G13" s="28">
        <v>25</v>
      </c>
      <c r="H13" s="30">
        <f t="shared" si="0"/>
        <v>37.5</v>
      </c>
    </row>
    <row r="14" spans="1:8" x14ac:dyDescent="0.25">
      <c r="B14" s="10" t="s">
        <v>21</v>
      </c>
      <c r="C14" s="9" t="s">
        <v>22</v>
      </c>
      <c r="F14">
        <v>2</v>
      </c>
      <c r="G14" s="28">
        <v>25</v>
      </c>
      <c r="H14" s="30">
        <f t="shared" si="0"/>
        <v>50</v>
      </c>
    </row>
    <row r="15" spans="1:8" x14ac:dyDescent="0.25">
      <c r="B15" s="10" t="s">
        <v>23</v>
      </c>
      <c r="C15" s="9" t="s">
        <v>24</v>
      </c>
      <c r="F15">
        <v>1</v>
      </c>
      <c r="G15" s="28">
        <v>25</v>
      </c>
      <c r="H15" s="30">
        <f t="shared" si="0"/>
        <v>25</v>
      </c>
    </row>
    <row r="16" spans="1:8" x14ac:dyDescent="0.25">
      <c r="B16" s="11">
        <v>1.4</v>
      </c>
      <c r="C16" s="5" t="s">
        <v>25</v>
      </c>
      <c r="F16" s="7">
        <v>0</v>
      </c>
      <c r="G16" s="28">
        <v>25</v>
      </c>
      <c r="H16" s="30">
        <f t="shared" si="0"/>
        <v>0</v>
      </c>
    </row>
    <row r="17" spans="1:8" x14ac:dyDescent="0.25">
      <c r="B17" s="11">
        <v>1.5</v>
      </c>
      <c r="C17" s="5" t="s">
        <v>26</v>
      </c>
      <c r="F17" s="7">
        <f>SUM(F18:F19)</f>
        <v>2</v>
      </c>
      <c r="G17" s="28">
        <v>25</v>
      </c>
      <c r="H17" s="30">
        <f t="shared" si="0"/>
        <v>50</v>
      </c>
    </row>
    <row r="18" spans="1:8" x14ac:dyDescent="0.25">
      <c r="B18" s="8" t="s">
        <v>27</v>
      </c>
      <c r="C18" s="12" t="s">
        <v>28</v>
      </c>
      <c r="F18">
        <v>1</v>
      </c>
      <c r="G18" s="28">
        <v>25</v>
      </c>
      <c r="H18" s="30">
        <f t="shared" si="0"/>
        <v>25</v>
      </c>
    </row>
    <row r="19" spans="1:8" x14ac:dyDescent="0.25">
      <c r="B19" s="8" t="s">
        <v>29</v>
      </c>
      <c r="C19" s="12" t="s">
        <v>30</v>
      </c>
      <c r="F19">
        <v>1</v>
      </c>
      <c r="G19" s="28">
        <v>25</v>
      </c>
      <c r="H19" s="30">
        <f t="shared" si="0"/>
        <v>25</v>
      </c>
    </row>
    <row r="20" spans="1:8" x14ac:dyDescent="0.25">
      <c r="B20" s="11">
        <v>1.6</v>
      </c>
      <c r="C20" s="5" t="s">
        <v>31</v>
      </c>
      <c r="F20" s="7">
        <f>SUM(F21:F22)</f>
        <v>5</v>
      </c>
      <c r="G20" s="28">
        <v>25</v>
      </c>
      <c r="H20" s="30">
        <f t="shared" si="0"/>
        <v>125</v>
      </c>
    </row>
    <row r="21" spans="1:8" x14ac:dyDescent="0.25">
      <c r="B21" s="8" t="s">
        <v>32</v>
      </c>
      <c r="C21" s="12" t="s">
        <v>33</v>
      </c>
      <c r="F21">
        <v>3</v>
      </c>
      <c r="G21" s="28">
        <v>25</v>
      </c>
      <c r="H21" s="30">
        <f t="shared" si="0"/>
        <v>75</v>
      </c>
    </row>
    <row r="22" spans="1:8" x14ac:dyDescent="0.25">
      <c r="B22" s="8" t="s">
        <v>34</v>
      </c>
      <c r="C22" s="12" t="s">
        <v>35</v>
      </c>
      <c r="F22">
        <v>2</v>
      </c>
      <c r="G22" s="28">
        <v>25</v>
      </c>
      <c r="H22" s="30">
        <f t="shared" si="0"/>
        <v>50</v>
      </c>
    </row>
    <row r="23" spans="1:8" x14ac:dyDescent="0.25">
      <c r="B23" s="11">
        <v>1.7</v>
      </c>
      <c r="C23" s="5" t="s">
        <v>36</v>
      </c>
      <c r="F23" s="7">
        <v>0.5</v>
      </c>
      <c r="G23" s="28">
        <v>25</v>
      </c>
      <c r="H23" s="30">
        <f t="shared" si="0"/>
        <v>12.5</v>
      </c>
    </row>
    <row r="24" spans="1:8" x14ac:dyDescent="0.25">
      <c r="A24" s="40" t="s">
        <v>37</v>
      </c>
      <c r="B24" s="40"/>
      <c r="C24" s="40"/>
      <c r="D24" s="40"/>
      <c r="E24" s="40"/>
      <c r="F24" s="40"/>
      <c r="G24" s="40"/>
      <c r="H24" s="40"/>
    </row>
    <row r="25" spans="1:8" x14ac:dyDescent="0.25">
      <c r="A25" s="40"/>
      <c r="B25" s="40"/>
      <c r="C25" s="40"/>
      <c r="D25" s="40"/>
      <c r="E25" s="40"/>
      <c r="F25" s="40"/>
      <c r="G25" s="40"/>
      <c r="H25" s="40"/>
    </row>
    <row r="26" spans="1:8" x14ac:dyDescent="0.25">
      <c r="A26" s="13" t="s">
        <v>38</v>
      </c>
      <c r="B26" s="13" t="s">
        <v>39</v>
      </c>
      <c r="C26" s="13"/>
      <c r="D26" s="14">
        <v>43769</v>
      </c>
      <c r="E26" s="14">
        <v>43797</v>
      </c>
      <c r="F26" s="3">
        <f>SUM(F28+F34+F33+F40+F37+F44+F48+F52+F56+F60+F64+F65)</f>
        <v>41.5</v>
      </c>
      <c r="G26" s="27">
        <v>25</v>
      </c>
      <c r="H26" s="27">
        <f>SUM(F26*G26)</f>
        <v>1037.5</v>
      </c>
    </row>
    <row r="27" spans="1:8" hidden="1" x14ac:dyDescent="0.25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</row>
    <row r="28" spans="1:8" x14ac:dyDescent="0.25">
      <c r="A28" s="15"/>
      <c r="B28" s="16">
        <v>2.1</v>
      </c>
      <c r="C28" s="17" t="s">
        <v>16</v>
      </c>
      <c r="D28" s="15"/>
      <c r="E28" s="15"/>
      <c r="F28" s="18">
        <f>SUM(F29:F32)</f>
        <v>0</v>
      </c>
      <c r="G28" s="31">
        <v>25</v>
      </c>
      <c r="H28" s="32">
        <f t="shared" ref="H28:H65" si="1">SUM(F28*G28)</f>
        <v>0</v>
      </c>
    </row>
    <row r="29" spans="1:8" x14ac:dyDescent="0.25">
      <c r="A29" s="15"/>
      <c r="B29" s="19" t="s">
        <v>40</v>
      </c>
      <c r="C29" s="20" t="s">
        <v>18</v>
      </c>
      <c r="D29" s="15"/>
      <c r="E29" s="15"/>
      <c r="F29" s="15">
        <v>0</v>
      </c>
      <c r="G29" s="31">
        <v>25</v>
      </c>
      <c r="H29" s="32">
        <f t="shared" si="1"/>
        <v>0</v>
      </c>
    </row>
    <row r="30" spans="1:8" x14ac:dyDescent="0.25">
      <c r="A30" s="15"/>
      <c r="B30" s="21" t="s">
        <v>41</v>
      </c>
      <c r="C30" s="20" t="s">
        <v>20</v>
      </c>
      <c r="D30" s="15"/>
      <c r="E30" s="15"/>
      <c r="F30" s="15">
        <v>0</v>
      </c>
      <c r="G30" s="31">
        <v>25</v>
      </c>
      <c r="H30" s="32">
        <f t="shared" si="1"/>
        <v>0</v>
      </c>
    </row>
    <row r="31" spans="1:8" x14ac:dyDescent="0.25">
      <c r="A31" s="15"/>
      <c r="B31" s="21" t="s">
        <v>42</v>
      </c>
      <c r="C31" s="20" t="s">
        <v>22</v>
      </c>
      <c r="D31" s="15"/>
      <c r="E31" s="15"/>
      <c r="F31" s="15">
        <v>0</v>
      </c>
      <c r="G31" s="31">
        <v>25</v>
      </c>
      <c r="H31" s="32">
        <f t="shared" si="1"/>
        <v>0</v>
      </c>
    </row>
    <row r="32" spans="1:8" x14ac:dyDescent="0.25">
      <c r="A32" s="15"/>
      <c r="B32" s="21" t="s">
        <v>43</v>
      </c>
      <c r="C32" s="20" t="s">
        <v>24</v>
      </c>
      <c r="D32" s="15"/>
      <c r="E32" s="15"/>
      <c r="F32" s="15">
        <v>0</v>
      </c>
      <c r="G32" s="31">
        <v>25</v>
      </c>
      <c r="H32" s="32">
        <f t="shared" si="1"/>
        <v>0</v>
      </c>
    </row>
    <row r="33" spans="1:8" x14ac:dyDescent="0.25">
      <c r="A33" s="15"/>
      <c r="B33" s="22">
        <v>2.2000000000000002</v>
      </c>
      <c r="C33" s="16" t="s">
        <v>25</v>
      </c>
      <c r="D33" s="15"/>
      <c r="E33" s="15"/>
      <c r="F33" s="18">
        <v>0</v>
      </c>
      <c r="G33" s="31">
        <v>25</v>
      </c>
      <c r="H33" s="32">
        <f t="shared" si="1"/>
        <v>0</v>
      </c>
    </row>
    <row r="34" spans="1:8" x14ac:dyDescent="0.25">
      <c r="A34" s="15"/>
      <c r="B34" s="22">
        <v>2.2999999999999998</v>
      </c>
      <c r="C34" s="16" t="s">
        <v>26</v>
      </c>
      <c r="D34" s="15"/>
      <c r="E34" s="15"/>
      <c r="F34" s="18">
        <f>SUM(F35:F36)</f>
        <v>0</v>
      </c>
      <c r="G34" s="31">
        <v>25</v>
      </c>
      <c r="H34" s="32">
        <f t="shared" si="1"/>
        <v>0</v>
      </c>
    </row>
    <row r="35" spans="1:8" x14ac:dyDescent="0.25">
      <c r="A35" s="15"/>
      <c r="B35" s="19" t="s">
        <v>44</v>
      </c>
      <c r="C35" s="23" t="s">
        <v>28</v>
      </c>
      <c r="D35" s="15"/>
      <c r="E35" s="15"/>
      <c r="F35" s="15">
        <v>0</v>
      </c>
      <c r="G35" s="31">
        <v>25</v>
      </c>
      <c r="H35" s="32">
        <f t="shared" si="1"/>
        <v>0</v>
      </c>
    </row>
    <row r="36" spans="1:8" x14ac:dyDescent="0.25">
      <c r="A36" s="15"/>
      <c r="B36" s="19" t="s">
        <v>45</v>
      </c>
      <c r="C36" s="23" t="s">
        <v>30</v>
      </c>
      <c r="D36" s="15"/>
      <c r="E36" s="15"/>
      <c r="F36" s="15">
        <v>0</v>
      </c>
      <c r="G36" s="31">
        <v>25</v>
      </c>
      <c r="H36" s="32">
        <f t="shared" si="1"/>
        <v>0</v>
      </c>
    </row>
    <row r="37" spans="1:8" x14ac:dyDescent="0.25">
      <c r="A37" s="15"/>
      <c r="B37" s="22">
        <v>2.4</v>
      </c>
      <c r="C37" s="16" t="s">
        <v>31</v>
      </c>
      <c r="D37" s="15"/>
      <c r="E37" s="15"/>
      <c r="F37" s="18">
        <f>SUM(F38:F39)</f>
        <v>0.5</v>
      </c>
      <c r="G37" s="31">
        <v>25</v>
      </c>
      <c r="H37" s="32">
        <f t="shared" si="1"/>
        <v>12.5</v>
      </c>
    </row>
    <row r="38" spans="1:8" x14ac:dyDescent="0.25">
      <c r="A38" s="15"/>
      <c r="B38" s="19" t="s">
        <v>46</v>
      </c>
      <c r="C38" s="23" t="s">
        <v>33</v>
      </c>
      <c r="D38" s="15"/>
      <c r="E38" s="15"/>
      <c r="F38" s="15">
        <v>0</v>
      </c>
      <c r="G38" s="31">
        <v>25</v>
      </c>
      <c r="H38" s="32">
        <f t="shared" si="1"/>
        <v>0</v>
      </c>
    </row>
    <row r="39" spans="1:8" x14ac:dyDescent="0.25">
      <c r="A39" s="15"/>
      <c r="B39" s="19" t="s">
        <v>47</v>
      </c>
      <c r="C39" s="23" t="s">
        <v>35</v>
      </c>
      <c r="D39" s="15"/>
      <c r="E39" s="15"/>
      <c r="F39" s="15">
        <v>0.5</v>
      </c>
      <c r="G39" s="31">
        <v>25</v>
      </c>
      <c r="H39" s="32">
        <f t="shared" si="1"/>
        <v>12.5</v>
      </c>
    </row>
    <row r="40" spans="1:8" ht="30" x14ac:dyDescent="0.25">
      <c r="A40" s="15"/>
      <c r="B40" s="22">
        <v>2.5</v>
      </c>
      <c r="C40" s="24" t="s">
        <v>48</v>
      </c>
      <c r="D40" s="15"/>
      <c r="E40" s="15"/>
      <c r="F40" s="18">
        <f>SUM(F41:F43)</f>
        <v>10</v>
      </c>
      <c r="G40" s="31">
        <v>25</v>
      </c>
      <c r="H40" s="32">
        <f t="shared" si="1"/>
        <v>250</v>
      </c>
    </row>
    <row r="41" spans="1:8" x14ac:dyDescent="0.25">
      <c r="A41" s="15"/>
      <c r="B41" s="19" t="s">
        <v>49</v>
      </c>
      <c r="C41" s="23" t="s">
        <v>50</v>
      </c>
      <c r="D41" s="15"/>
      <c r="E41" s="15"/>
      <c r="F41" s="15">
        <v>4</v>
      </c>
      <c r="G41" s="31">
        <v>25</v>
      </c>
      <c r="H41" s="32">
        <f t="shared" si="1"/>
        <v>100</v>
      </c>
    </row>
    <row r="42" spans="1:8" x14ac:dyDescent="0.25">
      <c r="A42" s="15"/>
      <c r="B42" s="19" t="s">
        <v>51</v>
      </c>
      <c r="C42" s="23" t="s">
        <v>52</v>
      </c>
      <c r="D42" s="15"/>
      <c r="E42" s="15"/>
      <c r="F42" s="15">
        <v>4</v>
      </c>
      <c r="G42" s="31">
        <v>25</v>
      </c>
      <c r="H42" s="32">
        <f t="shared" si="1"/>
        <v>100</v>
      </c>
    </row>
    <row r="43" spans="1:8" ht="30" x14ac:dyDescent="0.25">
      <c r="A43" s="15"/>
      <c r="B43" s="19" t="s">
        <v>53</v>
      </c>
      <c r="C43" s="25" t="s">
        <v>54</v>
      </c>
      <c r="D43" s="15"/>
      <c r="E43" s="15"/>
      <c r="F43" s="15">
        <v>2</v>
      </c>
      <c r="G43" s="31">
        <v>25</v>
      </c>
      <c r="H43" s="32">
        <f t="shared" si="1"/>
        <v>50</v>
      </c>
    </row>
    <row r="44" spans="1:8" ht="30" x14ac:dyDescent="0.25">
      <c r="A44" s="15"/>
      <c r="B44" s="22">
        <v>2.6</v>
      </c>
      <c r="C44" s="24" t="s">
        <v>55</v>
      </c>
      <c r="D44" s="15"/>
      <c r="E44" s="15"/>
      <c r="F44" s="18">
        <f>SUM(F45:F47)</f>
        <v>14</v>
      </c>
      <c r="G44" s="31">
        <v>25</v>
      </c>
      <c r="H44" s="32">
        <f t="shared" si="1"/>
        <v>350</v>
      </c>
    </row>
    <row r="45" spans="1:8" x14ac:dyDescent="0.25">
      <c r="A45" s="15"/>
      <c r="B45" s="19" t="s">
        <v>56</v>
      </c>
      <c r="C45" s="23" t="s">
        <v>50</v>
      </c>
      <c r="D45" s="15"/>
      <c r="E45" s="15"/>
      <c r="F45" s="15">
        <v>6</v>
      </c>
      <c r="G45" s="31">
        <v>25</v>
      </c>
      <c r="H45" s="32">
        <f t="shared" si="1"/>
        <v>150</v>
      </c>
    </row>
    <row r="46" spans="1:8" x14ac:dyDescent="0.25">
      <c r="A46" s="15"/>
      <c r="B46" s="19" t="s">
        <v>57</v>
      </c>
      <c r="C46" s="23" t="s">
        <v>52</v>
      </c>
      <c r="D46" s="15"/>
      <c r="E46" s="15"/>
      <c r="F46" s="15">
        <v>6</v>
      </c>
      <c r="G46" s="31">
        <v>25</v>
      </c>
      <c r="H46" s="32">
        <f t="shared" si="1"/>
        <v>150</v>
      </c>
    </row>
    <row r="47" spans="1:8" ht="30" x14ac:dyDescent="0.25">
      <c r="A47" s="15"/>
      <c r="B47" s="19" t="s">
        <v>58</v>
      </c>
      <c r="C47" s="25" t="s">
        <v>54</v>
      </c>
      <c r="D47" s="15"/>
      <c r="E47" s="15"/>
      <c r="F47" s="15">
        <v>2</v>
      </c>
      <c r="G47" s="31">
        <v>25</v>
      </c>
      <c r="H47" s="32">
        <f t="shared" si="1"/>
        <v>50</v>
      </c>
    </row>
    <row r="48" spans="1:8" ht="45" x14ac:dyDescent="0.25">
      <c r="A48" s="15"/>
      <c r="B48" s="22">
        <v>2.7</v>
      </c>
      <c r="C48" s="24" t="s">
        <v>59</v>
      </c>
      <c r="D48" s="15"/>
      <c r="E48" s="15"/>
      <c r="F48" s="18">
        <f>SUM(F49:F51)</f>
        <v>3</v>
      </c>
      <c r="G48" s="31">
        <v>25</v>
      </c>
      <c r="H48" s="32">
        <f t="shared" si="1"/>
        <v>75</v>
      </c>
    </row>
    <row r="49" spans="1:8" x14ac:dyDescent="0.25">
      <c r="A49" s="15"/>
      <c r="B49" s="19" t="s">
        <v>60</v>
      </c>
      <c r="C49" s="23" t="s">
        <v>50</v>
      </c>
      <c r="D49" s="15"/>
      <c r="E49" s="15"/>
      <c r="F49" s="15">
        <v>1</v>
      </c>
      <c r="G49" s="31">
        <v>25</v>
      </c>
      <c r="H49" s="32">
        <f t="shared" si="1"/>
        <v>25</v>
      </c>
    </row>
    <row r="50" spans="1:8" x14ac:dyDescent="0.25">
      <c r="A50" s="15"/>
      <c r="B50" s="19" t="s">
        <v>61</v>
      </c>
      <c r="C50" s="23" t="s">
        <v>52</v>
      </c>
      <c r="D50" s="15"/>
      <c r="E50" s="15"/>
      <c r="F50" s="15">
        <v>1</v>
      </c>
      <c r="G50" s="31">
        <v>25</v>
      </c>
      <c r="H50" s="32">
        <f t="shared" si="1"/>
        <v>25</v>
      </c>
    </row>
    <row r="51" spans="1:8" ht="30" x14ac:dyDescent="0.25">
      <c r="A51" s="15"/>
      <c r="B51" s="19" t="s">
        <v>62</v>
      </c>
      <c r="C51" s="25" t="s">
        <v>54</v>
      </c>
      <c r="D51" s="15"/>
      <c r="E51" s="15"/>
      <c r="F51" s="15">
        <v>1</v>
      </c>
      <c r="G51" s="31">
        <v>25</v>
      </c>
      <c r="H51" s="32">
        <f t="shared" si="1"/>
        <v>25</v>
      </c>
    </row>
    <row r="52" spans="1:8" ht="45" x14ac:dyDescent="0.25">
      <c r="A52" s="15"/>
      <c r="B52" s="22">
        <v>2.8</v>
      </c>
      <c r="C52" s="24" t="s">
        <v>63</v>
      </c>
      <c r="D52" s="15"/>
      <c r="E52" s="15"/>
      <c r="F52" s="18">
        <f>SUM(F53:F55)</f>
        <v>2</v>
      </c>
      <c r="G52" s="31">
        <v>25</v>
      </c>
      <c r="H52" s="32">
        <f t="shared" si="1"/>
        <v>50</v>
      </c>
    </row>
    <row r="53" spans="1:8" x14ac:dyDescent="0.25">
      <c r="A53" s="15"/>
      <c r="B53" s="19" t="s">
        <v>64</v>
      </c>
      <c r="C53" s="23" t="s">
        <v>50</v>
      </c>
      <c r="D53" s="15"/>
      <c r="E53" s="15"/>
      <c r="F53" s="15">
        <v>0</v>
      </c>
      <c r="G53" s="31">
        <v>25</v>
      </c>
      <c r="H53" s="32">
        <f t="shared" si="1"/>
        <v>0</v>
      </c>
    </row>
    <row r="54" spans="1:8" x14ac:dyDescent="0.25">
      <c r="A54" s="15"/>
      <c r="B54" s="19" t="s">
        <v>65</v>
      </c>
      <c r="C54" s="23" t="s">
        <v>52</v>
      </c>
      <c r="D54" s="15"/>
      <c r="E54" s="15"/>
      <c r="F54" s="15">
        <v>1</v>
      </c>
      <c r="G54" s="31">
        <v>25</v>
      </c>
      <c r="H54" s="32">
        <f t="shared" si="1"/>
        <v>25</v>
      </c>
    </row>
    <row r="55" spans="1:8" ht="30" x14ac:dyDescent="0.25">
      <c r="A55" s="15"/>
      <c r="B55" s="19" t="s">
        <v>66</v>
      </c>
      <c r="C55" s="25" t="s">
        <v>54</v>
      </c>
      <c r="D55" s="15"/>
      <c r="E55" s="15"/>
      <c r="F55" s="15">
        <v>1</v>
      </c>
      <c r="G55" s="31">
        <v>25</v>
      </c>
      <c r="H55" s="32">
        <f t="shared" si="1"/>
        <v>25</v>
      </c>
    </row>
    <row r="56" spans="1:8" ht="30" x14ac:dyDescent="0.25">
      <c r="A56" s="15"/>
      <c r="B56" s="22">
        <v>2.9</v>
      </c>
      <c r="C56" s="24" t="s">
        <v>67</v>
      </c>
      <c r="D56" s="15"/>
      <c r="E56" s="15"/>
      <c r="F56" s="18">
        <f>SUM(F57:F59)</f>
        <v>5</v>
      </c>
      <c r="G56" s="31">
        <v>25</v>
      </c>
      <c r="H56" s="32">
        <f t="shared" si="1"/>
        <v>125</v>
      </c>
    </row>
    <row r="57" spans="1:8" x14ac:dyDescent="0.25">
      <c r="A57" s="15"/>
      <c r="B57" s="19" t="s">
        <v>68</v>
      </c>
      <c r="C57" s="23" t="s">
        <v>50</v>
      </c>
      <c r="D57" s="15"/>
      <c r="E57" s="15"/>
      <c r="F57" s="15">
        <v>3</v>
      </c>
      <c r="G57" s="31">
        <v>25</v>
      </c>
      <c r="H57" s="32">
        <f t="shared" si="1"/>
        <v>75</v>
      </c>
    </row>
    <row r="58" spans="1:8" x14ac:dyDescent="0.25">
      <c r="A58" s="15"/>
      <c r="B58" s="19" t="s">
        <v>69</v>
      </c>
      <c r="C58" s="23" t="s">
        <v>52</v>
      </c>
      <c r="D58" s="15"/>
      <c r="E58" s="15"/>
      <c r="F58" s="15">
        <v>1</v>
      </c>
      <c r="G58" s="31">
        <v>25</v>
      </c>
      <c r="H58" s="32">
        <f t="shared" si="1"/>
        <v>25</v>
      </c>
    </row>
    <row r="59" spans="1:8" ht="30" x14ac:dyDescent="0.25">
      <c r="A59" s="15"/>
      <c r="B59" s="19" t="s">
        <v>70</v>
      </c>
      <c r="C59" s="25" t="s">
        <v>54</v>
      </c>
      <c r="D59" s="15"/>
      <c r="E59" s="15"/>
      <c r="F59" s="15">
        <v>1</v>
      </c>
      <c r="G59" s="31">
        <v>25</v>
      </c>
      <c r="H59" s="32">
        <f t="shared" si="1"/>
        <v>25</v>
      </c>
    </row>
    <row r="60" spans="1:8" x14ac:dyDescent="0.25">
      <c r="A60" s="15"/>
      <c r="B60" s="22" t="s">
        <v>71</v>
      </c>
      <c r="C60" s="24" t="s">
        <v>72</v>
      </c>
      <c r="D60" s="15"/>
      <c r="E60" s="15"/>
      <c r="F60" s="18">
        <f>SUM(F61:F63)</f>
        <v>4</v>
      </c>
      <c r="G60" s="31">
        <v>25</v>
      </c>
      <c r="H60" s="32">
        <f t="shared" si="1"/>
        <v>100</v>
      </c>
    </row>
    <row r="61" spans="1:8" x14ac:dyDescent="0.25">
      <c r="A61" s="15"/>
      <c r="B61" s="19" t="s">
        <v>73</v>
      </c>
      <c r="C61" s="23" t="s">
        <v>74</v>
      </c>
      <c r="D61" s="15"/>
      <c r="E61" s="15"/>
      <c r="F61" s="15">
        <v>1</v>
      </c>
      <c r="G61" s="31">
        <v>25</v>
      </c>
      <c r="H61" s="32">
        <f t="shared" si="1"/>
        <v>25</v>
      </c>
    </row>
    <row r="62" spans="1:8" x14ac:dyDescent="0.25">
      <c r="A62" s="15"/>
      <c r="B62" s="19" t="s">
        <v>75</v>
      </c>
      <c r="C62" s="23" t="s">
        <v>76</v>
      </c>
      <c r="D62" s="15"/>
      <c r="E62" s="15"/>
      <c r="F62" s="15">
        <v>1</v>
      </c>
      <c r="G62" s="31">
        <v>25</v>
      </c>
      <c r="H62" s="32">
        <f t="shared" si="1"/>
        <v>25</v>
      </c>
    </row>
    <row r="63" spans="1:8" x14ac:dyDescent="0.25">
      <c r="A63" s="15"/>
      <c r="B63" s="19" t="s">
        <v>77</v>
      </c>
      <c r="C63" s="25" t="s">
        <v>78</v>
      </c>
      <c r="D63" s="15"/>
      <c r="E63" s="15"/>
      <c r="F63" s="15">
        <v>2</v>
      </c>
      <c r="G63" s="31">
        <v>25</v>
      </c>
      <c r="H63" s="32">
        <f t="shared" si="1"/>
        <v>50</v>
      </c>
    </row>
    <row r="64" spans="1:8" x14ac:dyDescent="0.25">
      <c r="A64" s="26"/>
      <c r="B64" s="22">
        <v>2.11</v>
      </c>
      <c r="C64" s="24" t="s">
        <v>79</v>
      </c>
      <c r="D64" s="15"/>
      <c r="E64" s="15"/>
      <c r="F64" s="18">
        <v>1</v>
      </c>
      <c r="G64" s="31">
        <v>25</v>
      </c>
      <c r="H64" s="32">
        <f t="shared" si="1"/>
        <v>25</v>
      </c>
    </row>
    <row r="65" spans="1:8" x14ac:dyDescent="0.25">
      <c r="A65" s="15"/>
      <c r="B65" s="22">
        <v>2.12</v>
      </c>
      <c r="C65" s="24" t="s">
        <v>80</v>
      </c>
      <c r="D65" s="15"/>
      <c r="E65" s="15"/>
      <c r="F65" s="18">
        <v>2</v>
      </c>
      <c r="G65" s="31">
        <v>25</v>
      </c>
      <c r="H65" s="32">
        <f t="shared" si="1"/>
        <v>50</v>
      </c>
    </row>
    <row r="66" spans="1:8" x14ac:dyDescent="0.25">
      <c r="A66" s="40" t="s">
        <v>81</v>
      </c>
      <c r="B66" s="40"/>
      <c r="C66" s="40"/>
      <c r="D66" s="40"/>
      <c r="E66" s="40"/>
      <c r="F66" s="40"/>
      <c r="G66" s="40"/>
      <c r="H66" s="40"/>
    </row>
    <row r="67" spans="1:8" x14ac:dyDescent="0.25">
      <c r="A67" s="40"/>
      <c r="B67" s="40"/>
      <c r="C67" s="40"/>
      <c r="D67" s="40"/>
      <c r="E67" s="40"/>
      <c r="F67" s="40"/>
      <c r="G67" s="40"/>
      <c r="H67" s="40"/>
    </row>
    <row r="68" spans="1:8" x14ac:dyDescent="0.25">
      <c r="A68" s="13" t="s">
        <v>82</v>
      </c>
      <c r="B68" s="13" t="s">
        <v>83</v>
      </c>
      <c r="C68" s="13"/>
      <c r="D68" s="14">
        <v>43798</v>
      </c>
      <c r="E68" s="14">
        <v>43812</v>
      </c>
      <c r="F68" s="3">
        <f>SUM(F70+F76+F75+F82+F79+F86+F90+F94+F98+F102+F106+F107+F108+F109)</f>
        <v>17.5</v>
      </c>
      <c r="G68" s="27">
        <v>25</v>
      </c>
      <c r="H68" s="27">
        <f>SUM(F68*G68)</f>
        <v>437.5</v>
      </c>
    </row>
    <row r="69" spans="1:8" hidden="1" x14ac:dyDescent="0.25">
      <c r="A69" t="s">
        <v>7</v>
      </c>
      <c r="B69" t="s">
        <v>8</v>
      </c>
      <c r="C69" t="s">
        <v>9</v>
      </c>
      <c r="D69" t="s">
        <v>10</v>
      </c>
      <c r="E69" t="s">
        <v>11</v>
      </c>
      <c r="F69" t="s">
        <v>12</v>
      </c>
      <c r="G69" t="s">
        <v>13</v>
      </c>
      <c r="H69" t="s">
        <v>14</v>
      </c>
    </row>
    <row r="70" spans="1:8" x14ac:dyDescent="0.25">
      <c r="B70" s="16">
        <v>3.1</v>
      </c>
      <c r="C70" s="17" t="s">
        <v>16</v>
      </c>
      <c r="D70" s="15"/>
      <c r="E70" s="15"/>
      <c r="F70" s="18">
        <f>SUM(F71:F74)</f>
        <v>0</v>
      </c>
      <c r="G70" s="31">
        <v>25</v>
      </c>
      <c r="H70" s="32">
        <f t="shared" ref="H70:H109" si="2">SUM(F70*G70)</f>
        <v>0</v>
      </c>
    </row>
    <row r="71" spans="1:8" x14ac:dyDescent="0.25">
      <c r="B71" s="19" t="s">
        <v>84</v>
      </c>
      <c r="C71" s="20" t="s">
        <v>18</v>
      </c>
      <c r="D71" s="15"/>
      <c r="E71" s="15"/>
      <c r="F71" s="15">
        <v>0</v>
      </c>
      <c r="G71" s="31">
        <v>25</v>
      </c>
      <c r="H71" s="32">
        <f t="shared" si="2"/>
        <v>0</v>
      </c>
    </row>
    <row r="72" spans="1:8" x14ac:dyDescent="0.25">
      <c r="B72" s="21" t="s">
        <v>85</v>
      </c>
      <c r="C72" s="20" t="s">
        <v>20</v>
      </c>
      <c r="D72" s="15"/>
      <c r="E72" s="15"/>
      <c r="F72" s="15">
        <v>0</v>
      </c>
      <c r="G72" s="31">
        <v>25</v>
      </c>
      <c r="H72" s="32">
        <f t="shared" si="2"/>
        <v>0</v>
      </c>
    </row>
    <row r="73" spans="1:8" x14ac:dyDescent="0.25">
      <c r="B73" s="21" t="s">
        <v>86</v>
      </c>
      <c r="C73" s="20" t="s">
        <v>22</v>
      </c>
      <c r="D73" s="15"/>
      <c r="E73" s="15"/>
      <c r="F73" s="15">
        <v>0</v>
      </c>
      <c r="G73" s="31">
        <v>25</v>
      </c>
      <c r="H73" s="32">
        <f t="shared" si="2"/>
        <v>0</v>
      </c>
    </row>
    <row r="74" spans="1:8" x14ac:dyDescent="0.25">
      <c r="B74" s="21" t="s">
        <v>87</v>
      </c>
      <c r="C74" s="20" t="s">
        <v>24</v>
      </c>
      <c r="D74" s="15"/>
      <c r="E74" s="15"/>
      <c r="F74" s="15">
        <v>0</v>
      </c>
      <c r="G74" s="31">
        <v>25</v>
      </c>
      <c r="H74" s="32">
        <f t="shared" si="2"/>
        <v>0</v>
      </c>
    </row>
    <row r="75" spans="1:8" x14ac:dyDescent="0.25">
      <c r="B75" s="22">
        <v>3.2</v>
      </c>
      <c r="C75" s="16" t="s">
        <v>25</v>
      </c>
      <c r="D75" s="15"/>
      <c r="E75" s="15"/>
      <c r="F75" s="18">
        <v>0</v>
      </c>
      <c r="G75" s="31">
        <v>25</v>
      </c>
      <c r="H75" s="32">
        <f t="shared" si="2"/>
        <v>0</v>
      </c>
    </row>
    <row r="76" spans="1:8" x14ac:dyDescent="0.25">
      <c r="B76" s="22">
        <v>3.3</v>
      </c>
      <c r="C76" s="16" t="s">
        <v>26</v>
      </c>
      <c r="D76" s="15"/>
      <c r="E76" s="15"/>
      <c r="F76" s="18">
        <f>SUM(F77:F78)</f>
        <v>0</v>
      </c>
      <c r="G76" s="31">
        <v>25</v>
      </c>
      <c r="H76" s="32">
        <f t="shared" si="2"/>
        <v>0</v>
      </c>
    </row>
    <row r="77" spans="1:8" x14ac:dyDescent="0.25">
      <c r="B77" s="19" t="s">
        <v>88</v>
      </c>
      <c r="C77" s="23" t="s">
        <v>28</v>
      </c>
      <c r="D77" s="15"/>
      <c r="E77" s="15"/>
      <c r="F77" s="15">
        <v>0</v>
      </c>
      <c r="G77" s="31">
        <v>25</v>
      </c>
      <c r="H77" s="32">
        <f t="shared" si="2"/>
        <v>0</v>
      </c>
    </row>
    <row r="78" spans="1:8" x14ac:dyDescent="0.25">
      <c r="B78" s="19" t="s">
        <v>89</v>
      </c>
      <c r="C78" s="23" t="s">
        <v>30</v>
      </c>
      <c r="D78" s="15"/>
      <c r="E78" s="15"/>
      <c r="F78" s="15">
        <v>0</v>
      </c>
      <c r="G78" s="31">
        <v>25</v>
      </c>
      <c r="H78" s="32">
        <f t="shared" si="2"/>
        <v>0</v>
      </c>
    </row>
    <row r="79" spans="1:8" x14ac:dyDescent="0.25">
      <c r="B79" s="22">
        <v>3.4</v>
      </c>
      <c r="C79" s="16" t="s">
        <v>31</v>
      </c>
      <c r="D79" s="15"/>
      <c r="E79" s="15"/>
      <c r="F79" s="18">
        <f>SUM(F80:F81)</f>
        <v>0</v>
      </c>
      <c r="G79" s="31">
        <v>25</v>
      </c>
      <c r="H79" s="32">
        <f t="shared" si="2"/>
        <v>0</v>
      </c>
    </row>
    <row r="80" spans="1:8" x14ac:dyDescent="0.25">
      <c r="B80" s="19" t="s">
        <v>90</v>
      </c>
      <c r="C80" s="23" t="s">
        <v>33</v>
      </c>
      <c r="D80" s="15"/>
      <c r="E80" s="15"/>
      <c r="F80" s="15">
        <v>0</v>
      </c>
      <c r="G80" s="31">
        <v>25</v>
      </c>
      <c r="H80" s="32">
        <f t="shared" si="2"/>
        <v>0</v>
      </c>
    </row>
    <row r="81" spans="2:8" x14ac:dyDescent="0.25">
      <c r="B81" s="19" t="s">
        <v>91</v>
      </c>
      <c r="C81" s="23" t="s">
        <v>35</v>
      </c>
      <c r="D81" s="15"/>
      <c r="E81" s="15"/>
      <c r="F81" s="15">
        <v>0</v>
      </c>
      <c r="G81" s="31">
        <v>25</v>
      </c>
      <c r="H81" s="32">
        <f t="shared" si="2"/>
        <v>0</v>
      </c>
    </row>
    <row r="82" spans="2:8" ht="30" x14ac:dyDescent="0.25">
      <c r="B82" s="22">
        <v>3.5</v>
      </c>
      <c r="C82" s="24" t="s">
        <v>48</v>
      </c>
      <c r="D82" s="15"/>
      <c r="E82" s="15"/>
      <c r="F82" s="18">
        <f>SUM(F83:F85)</f>
        <v>2</v>
      </c>
      <c r="G82" s="31">
        <v>25</v>
      </c>
      <c r="H82" s="32">
        <f t="shared" si="2"/>
        <v>50</v>
      </c>
    </row>
    <row r="83" spans="2:8" x14ac:dyDescent="0.25">
      <c r="B83" s="19" t="s">
        <v>92</v>
      </c>
      <c r="C83" s="23" t="s">
        <v>50</v>
      </c>
      <c r="D83" s="15"/>
      <c r="E83" s="15"/>
      <c r="F83" s="15">
        <v>0.5</v>
      </c>
      <c r="G83" s="31">
        <v>25</v>
      </c>
      <c r="H83" s="32">
        <f t="shared" si="2"/>
        <v>12.5</v>
      </c>
    </row>
    <row r="84" spans="2:8" x14ac:dyDescent="0.25">
      <c r="B84" s="19" t="s">
        <v>93</v>
      </c>
      <c r="C84" s="23" t="s">
        <v>52</v>
      </c>
      <c r="D84" s="15"/>
      <c r="E84" s="15"/>
      <c r="F84" s="15">
        <v>1</v>
      </c>
      <c r="G84" s="31">
        <v>25</v>
      </c>
      <c r="H84" s="32">
        <f t="shared" si="2"/>
        <v>25</v>
      </c>
    </row>
    <row r="85" spans="2:8" ht="30" x14ac:dyDescent="0.25">
      <c r="B85" s="19" t="s">
        <v>94</v>
      </c>
      <c r="C85" s="25" t="s">
        <v>54</v>
      </c>
      <c r="D85" s="15"/>
      <c r="E85" s="15"/>
      <c r="F85" s="15">
        <v>0.5</v>
      </c>
      <c r="G85" s="31">
        <v>25</v>
      </c>
      <c r="H85" s="32">
        <f t="shared" si="2"/>
        <v>12.5</v>
      </c>
    </row>
    <row r="86" spans="2:8" ht="30" x14ac:dyDescent="0.25">
      <c r="B86" s="22">
        <v>3.6</v>
      </c>
      <c r="C86" s="24" t="s">
        <v>55</v>
      </c>
      <c r="D86" s="15"/>
      <c r="E86" s="15"/>
      <c r="F86" s="18">
        <f>SUM(F87:F89)</f>
        <v>4</v>
      </c>
      <c r="G86" s="31">
        <v>25</v>
      </c>
      <c r="H86" s="32">
        <f t="shared" si="2"/>
        <v>100</v>
      </c>
    </row>
    <row r="87" spans="2:8" x14ac:dyDescent="0.25">
      <c r="B87" s="19" t="s">
        <v>95</v>
      </c>
      <c r="C87" s="23" t="s">
        <v>50</v>
      </c>
      <c r="D87" s="15"/>
      <c r="E87" s="15"/>
      <c r="F87" s="15">
        <v>1</v>
      </c>
      <c r="G87" s="31">
        <v>25</v>
      </c>
      <c r="H87" s="32">
        <f t="shared" si="2"/>
        <v>25</v>
      </c>
    </row>
    <row r="88" spans="2:8" x14ac:dyDescent="0.25">
      <c r="B88" s="19" t="s">
        <v>96</v>
      </c>
      <c r="C88" s="23" t="s">
        <v>52</v>
      </c>
      <c r="D88" s="15"/>
      <c r="E88" s="15"/>
      <c r="F88" s="15">
        <v>2</v>
      </c>
      <c r="G88" s="31">
        <v>25</v>
      </c>
      <c r="H88" s="32">
        <f t="shared" si="2"/>
        <v>50</v>
      </c>
    </row>
    <row r="89" spans="2:8" ht="30" x14ac:dyDescent="0.25">
      <c r="B89" s="19" t="s">
        <v>97</v>
      </c>
      <c r="C89" s="25" t="s">
        <v>54</v>
      </c>
      <c r="D89" s="15"/>
      <c r="E89" s="15"/>
      <c r="F89" s="15">
        <v>1</v>
      </c>
      <c r="G89" s="31">
        <v>25</v>
      </c>
      <c r="H89" s="32">
        <f t="shared" si="2"/>
        <v>25</v>
      </c>
    </row>
    <row r="90" spans="2:8" ht="45" x14ac:dyDescent="0.25">
      <c r="B90" s="22">
        <v>3.7</v>
      </c>
      <c r="C90" s="24" t="s">
        <v>59</v>
      </c>
      <c r="D90" s="15"/>
      <c r="E90" s="15"/>
      <c r="F90" s="18">
        <f>SUM(F91:F93)</f>
        <v>1.5</v>
      </c>
      <c r="G90" s="31">
        <v>25</v>
      </c>
      <c r="H90" s="32">
        <f t="shared" si="2"/>
        <v>37.5</v>
      </c>
    </row>
    <row r="91" spans="2:8" x14ac:dyDescent="0.25">
      <c r="B91" s="19" t="s">
        <v>98</v>
      </c>
      <c r="C91" s="23" t="s">
        <v>50</v>
      </c>
      <c r="D91" s="15"/>
      <c r="E91" s="15"/>
      <c r="F91" s="15">
        <v>0.5</v>
      </c>
      <c r="G91" s="31">
        <v>25</v>
      </c>
      <c r="H91" s="32">
        <f t="shared" si="2"/>
        <v>12.5</v>
      </c>
    </row>
    <row r="92" spans="2:8" x14ac:dyDescent="0.25">
      <c r="B92" s="19" t="s">
        <v>99</v>
      </c>
      <c r="C92" s="23" t="s">
        <v>52</v>
      </c>
      <c r="D92" s="15"/>
      <c r="E92" s="15"/>
      <c r="F92" s="15">
        <v>0.5</v>
      </c>
      <c r="G92" s="31">
        <v>25</v>
      </c>
      <c r="H92" s="32">
        <f t="shared" si="2"/>
        <v>12.5</v>
      </c>
    </row>
    <row r="93" spans="2:8" ht="30" x14ac:dyDescent="0.25">
      <c r="B93" s="19" t="s">
        <v>100</v>
      </c>
      <c r="C93" s="25" t="s">
        <v>54</v>
      </c>
      <c r="D93" s="15"/>
      <c r="E93" s="15"/>
      <c r="F93" s="15">
        <v>0.5</v>
      </c>
      <c r="G93" s="31">
        <v>25</v>
      </c>
      <c r="H93" s="32">
        <f t="shared" si="2"/>
        <v>12.5</v>
      </c>
    </row>
    <row r="94" spans="2:8" ht="45" x14ac:dyDescent="0.25">
      <c r="B94" s="22">
        <v>3.8</v>
      </c>
      <c r="C94" s="24" t="s">
        <v>63</v>
      </c>
      <c r="D94" s="15"/>
      <c r="E94" s="15"/>
      <c r="F94" s="18">
        <f>SUM(F95:F97)</f>
        <v>0</v>
      </c>
      <c r="G94" s="31">
        <v>25</v>
      </c>
      <c r="H94" s="32">
        <f t="shared" si="2"/>
        <v>0</v>
      </c>
    </row>
    <row r="95" spans="2:8" x14ac:dyDescent="0.25">
      <c r="B95" s="19" t="s">
        <v>101</v>
      </c>
      <c r="C95" s="23" t="s">
        <v>50</v>
      </c>
      <c r="D95" s="15"/>
      <c r="E95" s="15"/>
      <c r="F95" s="15">
        <v>0</v>
      </c>
      <c r="G95" s="31">
        <v>25</v>
      </c>
      <c r="H95" s="32">
        <f t="shared" si="2"/>
        <v>0</v>
      </c>
    </row>
    <row r="96" spans="2:8" x14ac:dyDescent="0.25">
      <c r="B96" s="19" t="s">
        <v>102</v>
      </c>
      <c r="C96" s="23" t="s">
        <v>52</v>
      </c>
      <c r="D96" s="15"/>
      <c r="E96" s="15"/>
      <c r="F96" s="15">
        <v>0</v>
      </c>
      <c r="G96" s="31">
        <v>25</v>
      </c>
      <c r="H96" s="32">
        <f t="shared" si="2"/>
        <v>0</v>
      </c>
    </row>
    <row r="97" spans="2:8" ht="30" x14ac:dyDescent="0.25">
      <c r="B97" s="19" t="s">
        <v>103</v>
      </c>
      <c r="C97" s="25" t="s">
        <v>54</v>
      </c>
      <c r="D97" s="15"/>
      <c r="E97" s="15"/>
      <c r="F97" s="15">
        <v>0</v>
      </c>
      <c r="G97" s="31">
        <v>25</v>
      </c>
      <c r="H97" s="32">
        <f t="shared" si="2"/>
        <v>0</v>
      </c>
    </row>
    <row r="98" spans="2:8" ht="30" x14ac:dyDescent="0.25">
      <c r="B98" s="22">
        <v>3.9</v>
      </c>
      <c r="C98" s="24" t="s">
        <v>67</v>
      </c>
      <c r="D98" s="15"/>
      <c r="E98" s="15"/>
      <c r="F98" s="18">
        <f>SUM(F99:F101)</f>
        <v>2.5</v>
      </c>
      <c r="G98" s="31">
        <v>25</v>
      </c>
      <c r="H98" s="32">
        <f t="shared" si="2"/>
        <v>62.5</v>
      </c>
    </row>
    <row r="99" spans="2:8" x14ac:dyDescent="0.25">
      <c r="B99" s="19" t="s">
        <v>104</v>
      </c>
      <c r="C99" s="23" t="s">
        <v>50</v>
      </c>
      <c r="D99" s="15"/>
      <c r="E99" s="15"/>
      <c r="F99" s="15">
        <v>1</v>
      </c>
      <c r="G99" s="31">
        <v>25</v>
      </c>
      <c r="H99" s="32">
        <f t="shared" si="2"/>
        <v>25</v>
      </c>
    </row>
    <row r="100" spans="2:8" x14ac:dyDescent="0.25">
      <c r="B100" s="19" t="s">
        <v>105</v>
      </c>
      <c r="C100" s="23" t="s">
        <v>52</v>
      </c>
      <c r="D100" s="15"/>
      <c r="E100" s="15"/>
      <c r="F100" s="15">
        <v>0.5</v>
      </c>
      <c r="G100" s="31">
        <v>25</v>
      </c>
      <c r="H100" s="32">
        <f t="shared" si="2"/>
        <v>12.5</v>
      </c>
    </row>
    <row r="101" spans="2:8" ht="30" x14ac:dyDescent="0.25">
      <c r="B101" s="19" t="s">
        <v>106</v>
      </c>
      <c r="C101" s="25" t="s">
        <v>54</v>
      </c>
      <c r="D101" s="15"/>
      <c r="E101" s="15"/>
      <c r="F101" s="15">
        <v>1</v>
      </c>
      <c r="G101" s="31">
        <v>25</v>
      </c>
      <c r="H101" s="32">
        <f t="shared" si="2"/>
        <v>25</v>
      </c>
    </row>
    <row r="102" spans="2:8" x14ac:dyDescent="0.25">
      <c r="B102" s="22" t="s">
        <v>107</v>
      </c>
      <c r="C102" s="24" t="s">
        <v>72</v>
      </c>
      <c r="D102" s="15"/>
      <c r="E102" s="15"/>
      <c r="F102" s="18">
        <f>SUM(F103:F105)</f>
        <v>1.5</v>
      </c>
      <c r="G102" s="31">
        <v>25</v>
      </c>
      <c r="H102" s="32">
        <f t="shared" si="2"/>
        <v>37.5</v>
      </c>
    </row>
    <row r="103" spans="2:8" x14ac:dyDescent="0.25">
      <c r="B103" s="19" t="s">
        <v>108</v>
      </c>
      <c r="C103" s="23" t="s">
        <v>74</v>
      </c>
      <c r="D103" s="15"/>
      <c r="E103" s="15"/>
      <c r="F103" s="15">
        <v>0.5</v>
      </c>
      <c r="G103" s="31">
        <v>25</v>
      </c>
      <c r="H103" s="32">
        <f t="shared" si="2"/>
        <v>12.5</v>
      </c>
    </row>
    <row r="104" spans="2:8" x14ac:dyDescent="0.25">
      <c r="B104" s="19" t="s">
        <v>109</v>
      </c>
      <c r="C104" s="23" t="s">
        <v>76</v>
      </c>
      <c r="D104" s="15"/>
      <c r="E104" s="15"/>
      <c r="F104" s="15">
        <v>0</v>
      </c>
      <c r="G104" s="31">
        <v>25</v>
      </c>
      <c r="H104" s="32">
        <f t="shared" si="2"/>
        <v>0</v>
      </c>
    </row>
    <row r="105" spans="2:8" x14ac:dyDescent="0.25">
      <c r="B105" s="19" t="s">
        <v>110</v>
      </c>
      <c r="C105" s="25" t="s">
        <v>78</v>
      </c>
      <c r="D105" s="15"/>
      <c r="E105" s="15"/>
      <c r="F105" s="15">
        <v>1</v>
      </c>
      <c r="G105" s="31">
        <v>25</v>
      </c>
      <c r="H105" s="32">
        <f t="shared" si="2"/>
        <v>25</v>
      </c>
    </row>
    <row r="106" spans="2:8" x14ac:dyDescent="0.25">
      <c r="B106" s="22">
        <v>3.11</v>
      </c>
      <c r="C106" s="24" t="s">
        <v>79</v>
      </c>
      <c r="D106" s="15"/>
      <c r="E106" s="15"/>
      <c r="F106" s="18">
        <v>1</v>
      </c>
      <c r="G106" s="31">
        <v>25</v>
      </c>
      <c r="H106" s="32">
        <f t="shared" si="2"/>
        <v>25</v>
      </c>
    </row>
    <row r="107" spans="2:8" x14ac:dyDescent="0.25">
      <c r="B107" s="22">
        <v>3.12</v>
      </c>
      <c r="C107" s="24" t="s">
        <v>80</v>
      </c>
      <c r="D107" s="15"/>
      <c r="E107" s="15"/>
      <c r="F107" s="18">
        <v>2</v>
      </c>
      <c r="G107" s="31">
        <v>25</v>
      </c>
      <c r="H107" s="32">
        <f t="shared" si="2"/>
        <v>50</v>
      </c>
    </row>
    <row r="108" spans="2:8" x14ac:dyDescent="0.25">
      <c r="B108" s="5">
        <v>3.13</v>
      </c>
      <c r="C108" s="6" t="s">
        <v>111</v>
      </c>
      <c r="F108" s="7">
        <v>1</v>
      </c>
      <c r="G108" s="31">
        <v>25</v>
      </c>
      <c r="H108" s="29">
        <f t="shared" si="2"/>
        <v>25</v>
      </c>
    </row>
    <row r="109" spans="2:8" x14ac:dyDescent="0.25">
      <c r="B109" s="5">
        <v>3.14</v>
      </c>
      <c r="C109" s="6" t="s">
        <v>112</v>
      </c>
      <c r="F109" s="7">
        <v>2</v>
      </c>
      <c r="G109" s="31">
        <v>25</v>
      </c>
      <c r="H109" s="29">
        <f t="shared" si="2"/>
        <v>50</v>
      </c>
    </row>
    <row r="110" spans="2:8" x14ac:dyDescent="0.25">
      <c r="C110" s="33" t="s">
        <v>115</v>
      </c>
      <c r="D110" s="34">
        <f>SUM(D8+D68+D26)</f>
        <v>87567</v>
      </c>
      <c r="F110" s="35">
        <f>SUM(F8+F68+F26)</f>
        <v>73.5</v>
      </c>
    </row>
    <row r="111" spans="2:8" ht="15.75" thickBot="1" x14ac:dyDescent="0.3">
      <c r="C111" s="33" t="s">
        <v>116</v>
      </c>
      <c r="E111" s="35">
        <f>SUM(E8+E68+E26)</f>
        <v>87609</v>
      </c>
      <c r="G111" s="31">
        <v>25</v>
      </c>
    </row>
    <row r="112" spans="2:8" ht="15.75" thickBot="1" x14ac:dyDescent="0.3">
      <c r="C112" s="33" t="s">
        <v>117</v>
      </c>
      <c r="H112" s="41">
        <f>SUM(F110*G111)</f>
        <v>1837.5</v>
      </c>
    </row>
    <row r="113" spans="1:8" ht="15.75" thickBot="1" x14ac:dyDescent="0.3">
      <c r="A113" s="42"/>
      <c r="B113" s="43"/>
      <c r="C113" s="43"/>
      <c r="D113" s="43"/>
      <c r="E113" s="43"/>
      <c r="F113" s="43"/>
      <c r="G113" s="43"/>
      <c r="H113" s="44"/>
    </row>
    <row r="114" spans="1:8" ht="15.75" x14ac:dyDescent="0.25">
      <c r="B114" s="45" t="s">
        <v>118</v>
      </c>
    </row>
    <row r="115" spans="1:8" ht="15.75" x14ac:dyDescent="0.25">
      <c r="B115" s="46" t="s">
        <v>119</v>
      </c>
      <c r="G115" s="50">
        <f>H112</f>
        <v>1837.5</v>
      </c>
    </row>
    <row r="116" spans="1:8" ht="15.75" x14ac:dyDescent="0.25">
      <c r="B116" s="46" t="s">
        <v>120</v>
      </c>
      <c r="F116" s="49">
        <v>0.15</v>
      </c>
      <c r="G116" s="48">
        <f>G115*0.15</f>
        <v>275.625</v>
      </c>
    </row>
    <row r="117" spans="1:8" ht="16.5" thickBot="1" x14ac:dyDescent="0.3">
      <c r="B117" s="46" t="s">
        <v>121</v>
      </c>
      <c r="F117" s="49">
        <v>0.25</v>
      </c>
      <c r="G117" s="48">
        <f>G115*0.25</f>
        <v>459.375</v>
      </c>
    </row>
    <row r="118" spans="1:8" ht="24" thickBot="1" x14ac:dyDescent="0.4">
      <c r="B118" s="47" t="s">
        <v>122</v>
      </c>
      <c r="G118" s="51">
        <f>SUM(G115:G117)</f>
        <v>2572.5</v>
      </c>
    </row>
    <row r="119" spans="1:8" ht="15.75" thickTop="1" x14ac:dyDescent="0.25"/>
  </sheetData>
  <mergeCells count="5">
    <mergeCell ref="A2:H5"/>
    <mergeCell ref="A6:H6"/>
    <mergeCell ref="A7:B7"/>
    <mergeCell ref="A24:H25"/>
    <mergeCell ref="A66:H67"/>
  </mergeCells>
  <conditionalFormatting sqref="E1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{DCB36C20-6D57-4F70-9FC6-BD4F463FFCE4}</x14:id>
        </ext>
      </extLst>
    </cfRule>
  </conditionalFormatting>
  <conditionalFormatting sqref="E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{49C22F2B-420E-46FB-85A2-2A724DC9C4C9}</x14:id>
        </ext>
      </extLst>
    </cfRule>
  </conditionalFormatting>
  <conditionalFormatting sqref="E7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{3325DA93-154A-46D3-ACFA-CDF68F4E62F7}</x14:id>
        </ext>
      </extLst>
    </cfRule>
  </conditionalFormatting>
  <pageMargins left="0.7" right="0.7" top="0.75" bottom="0.75" header="0.3" footer="0.3"/>
  <pageSetup orientation="landscape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B36C20-6D57-4F70-9FC6-BD4F463FFC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49C22F2B-420E-46FB-85A2-2A724DC9C4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3325DA93-154A-46D3-ACFA-CDF68F4E6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iconSet" priority="31" id="{9AE87A7C-8F58-4257-B492-737DDAB002D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iconSet" priority="30" id="{74E2BC6B-DB91-4A67-B92A-C03EDCDBB9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C23</xm:sqref>
        </x14:conditionalFormatting>
        <x14:conditionalFormatting xmlns:xm="http://schemas.microsoft.com/office/excel/2006/main">
          <x14:cfRule type="iconSet" priority="28" id="{DE27A08F-2170-486B-8B5E-E099F1E83D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C31:C32</xm:sqref>
        </x14:conditionalFormatting>
        <x14:conditionalFormatting xmlns:xm="http://schemas.microsoft.com/office/excel/2006/main">
          <x14:cfRule type="iconSet" priority="26" id="{530CB5EC-07AF-4871-86FF-3FA50402881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C33</xm:sqref>
        </x14:conditionalFormatting>
        <x14:conditionalFormatting xmlns:xm="http://schemas.microsoft.com/office/excel/2006/main">
          <x14:cfRule type="iconSet" priority="25" id="{111FB9AA-DD0A-4DC0-861E-188BF333148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C34</xm:sqref>
        </x14:conditionalFormatting>
        <x14:conditionalFormatting xmlns:xm="http://schemas.microsoft.com/office/excel/2006/main">
          <x14:cfRule type="iconSet" priority="24" id="{9897A7FD-F7E1-4D0D-B77D-72FF9E8E55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C20</xm:sqref>
        </x14:conditionalFormatting>
        <x14:conditionalFormatting xmlns:xm="http://schemas.microsoft.com/office/excel/2006/main">
          <x14:cfRule type="iconSet" priority="23" id="{74DE2676-65E0-4DFC-83DD-2EDDA689271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C37</xm:sqref>
        </x14:conditionalFormatting>
        <x14:conditionalFormatting xmlns:xm="http://schemas.microsoft.com/office/excel/2006/main">
          <x14:cfRule type="iconSet" priority="22" id="{10DE4128-54CD-4B09-888B-BF5804A3467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C40</xm:sqref>
        </x14:conditionalFormatting>
        <x14:conditionalFormatting xmlns:xm="http://schemas.microsoft.com/office/excel/2006/main">
          <x14:cfRule type="iconSet" priority="21" id="{837F0280-F8A4-46FE-AB94-22D6F9D4055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C44</xm:sqref>
        </x14:conditionalFormatting>
        <x14:conditionalFormatting xmlns:xm="http://schemas.microsoft.com/office/excel/2006/main">
          <x14:cfRule type="iconSet" priority="20" id="{5AA43A64-6313-4965-9BCB-0946E1D878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C48</xm:sqref>
        </x14:conditionalFormatting>
        <x14:conditionalFormatting xmlns:xm="http://schemas.microsoft.com/office/excel/2006/main">
          <x14:cfRule type="iconSet" priority="19" id="{B4C84E7B-58DB-43CE-879F-292D3B5B667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C52</xm:sqref>
        </x14:conditionalFormatting>
        <x14:conditionalFormatting xmlns:xm="http://schemas.microsoft.com/office/excel/2006/main">
          <x14:cfRule type="iconSet" priority="18" id="{AD52EDE0-8D34-47AA-94DB-47ACE26BB38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C56</xm:sqref>
        </x14:conditionalFormatting>
        <x14:conditionalFormatting xmlns:xm="http://schemas.microsoft.com/office/excel/2006/main">
          <x14:cfRule type="iconSet" priority="17" id="{E814FFCF-090A-4C55-B8D1-7E2954FD0AE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C60</xm:sqref>
        </x14:conditionalFormatting>
        <x14:conditionalFormatting xmlns:xm="http://schemas.microsoft.com/office/excel/2006/main">
          <x14:cfRule type="iconSet" priority="16" id="{5EBB173D-605E-4550-B945-037D0F3E5A7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C64</xm:sqref>
        </x14:conditionalFormatting>
        <x14:conditionalFormatting xmlns:xm="http://schemas.microsoft.com/office/excel/2006/main">
          <x14:cfRule type="iconSet" priority="15" id="{2943BD5C-6988-42F7-AE19-7339A940EF6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C65</xm:sqref>
        </x14:conditionalFormatting>
        <x14:conditionalFormatting xmlns:xm="http://schemas.microsoft.com/office/excel/2006/main">
          <x14:cfRule type="iconSet" priority="13" id="{50C73ADE-E181-432E-B88C-9DC874B4C2A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C73:C74</xm:sqref>
        </x14:conditionalFormatting>
        <x14:conditionalFormatting xmlns:xm="http://schemas.microsoft.com/office/excel/2006/main">
          <x14:cfRule type="iconSet" priority="11" id="{F10B8C55-5C26-4F53-A959-F88B6DA9D16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C75</xm:sqref>
        </x14:conditionalFormatting>
        <x14:conditionalFormatting xmlns:xm="http://schemas.microsoft.com/office/excel/2006/main">
          <x14:cfRule type="iconSet" priority="10" id="{F72F65E7-75E6-42D4-900D-5F8733E3448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C76</xm:sqref>
        </x14:conditionalFormatting>
        <x14:conditionalFormatting xmlns:xm="http://schemas.microsoft.com/office/excel/2006/main">
          <x14:cfRule type="iconSet" priority="9" id="{381F813B-3A4E-4808-9949-7DCD492B258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C79</xm:sqref>
        </x14:conditionalFormatting>
        <x14:conditionalFormatting xmlns:xm="http://schemas.microsoft.com/office/excel/2006/main">
          <x14:cfRule type="iconSet" priority="8" id="{11EC9AE1-69E1-4325-BBD0-787E4768C22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C82</xm:sqref>
        </x14:conditionalFormatting>
        <x14:conditionalFormatting xmlns:xm="http://schemas.microsoft.com/office/excel/2006/main">
          <x14:cfRule type="iconSet" priority="7" id="{23117F1D-9994-4A97-9E87-995EE14833D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C86</xm:sqref>
        </x14:conditionalFormatting>
        <x14:conditionalFormatting xmlns:xm="http://schemas.microsoft.com/office/excel/2006/main">
          <x14:cfRule type="iconSet" priority="6" id="{400BC030-9DA3-4DC2-B077-7A57865FCE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C90</xm:sqref>
        </x14:conditionalFormatting>
        <x14:conditionalFormatting xmlns:xm="http://schemas.microsoft.com/office/excel/2006/main">
          <x14:cfRule type="iconSet" priority="5" id="{E45BD04F-B36D-42D6-A732-E1D726E4144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C94</xm:sqref>
        </x14:conditionalFormatting>
        <x14:conditionalFormatting xmlns:xm="http://schemas.microsoft.com/office/excel/2006/main">
          <x14:cfRule type="iconSet" priority="4" id="{C4479ADC-4A89-425D-B0DF-FFC978FAB5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C98</xm:sqref>
        </x14:conditionalFormatting>
        <x14:conditionalFormatting xmlns:xm="http://schemas.microsoft.com/office/excel/2006/main">
          <x14:cfRule type="iconSet" priority="3" id="{7C5CC331-28E8-412B-872A-2FBB84CE56C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C102</xm:sqref>
        </x14:conditionalFormatting>
        <x14:conditionalFormatting xmlns:xm="http://schemas.microsoft.com/office/excel/2006/main">
          <x14:cfRule type="iconSet" priority="2" id="{05D9694E-43E1-469B-A9D8-E7EBB592C92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C106</xm:sqref>
        </x14:conditionalFormatting>
        <x14:conditionalFormatting xmlns:xm="http://schemas.microsoft.com/office/excel/2006/main">
          <x14:cfRule type="iconSet" priority="1" id="{3DAFAFAE-B1F8-41E8-A60D-5BB8A5A6D8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C107</xm:sqref>
        </x14:conditionalFormatting>
        <x14:conditionalFormatting xmlns:xm="http://schemas.microsoft.com/office/excel/2006/main">
          <x14:cfRule type="iconSet" priority="34" id="{7B7A1363-2CC7-4FAC-B769-3F75B6446B5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Seneca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 Seneca</dc:creator>
  <cp:lastModifiedBy>ITS Seneca</cp:lastModifiedBy>
  <dcterms:created xsi:type="dcterms:W3CDTF">2019-11-05T20:47:01Z</dcterms:created>
  <dcterms:modified xsi:type="dcterms:W3CDTF">2019-11-07T17:42:16Z</dcterms:modified>
</cp:coreProperties>
</file>