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_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<sst xmlns="http://schemas.openxmlformats.org/spreadsheetml/2006/main" count="1506" uniqueCount="1059">
  <si>
    <t>Ativo</t>
  </si>
  <si>
    <t>Data</t>
  </si>
  <si>
    <t>Último (R$)</t>
  </si>
  <si>
    <t>Var. Dia (%)</t>
  </si>
  <si>
    <t>Variacao (%)</t>
  </si>
  <si>
    <t>Valor inicial (R$)</t>
  </si>
  <si>
    <t xml:space="preserve">Qtd. de acoes </t>
  </si>
  <si>
    <t>Variacao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</si>
  <si>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</si>
  <si>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</si>
  <si>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</si>
  <si>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</si>
  <si>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</si>
  <si>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</si>
  <si>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</si>
  <si>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</si>
  <si>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</si>
  <si>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</si>
  <si>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</si>
  <si>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</si>
  <si>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</si>
  <si>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</si>
  <si>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</si>
  <si>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</si>
  <si>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</si>
  <si>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</si>
  <si>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</si>
  <si>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</si>
  <si>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</si>
  <si>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</si>
  <si>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</si>
  <si>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</si>
  <si>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</si>
  <si>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</si>
  <si>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</si>
  <si>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</si>
  <si>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</si>
  <si>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</si>
  <si>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</si>
  <si>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</si>
  <si>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</si>
  <si>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</si>
  <si>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</si>
  <si>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</si>
  <si>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</si>
  <si>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</si>
  <si>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</si>
  <si>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</si>
  <si>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</si>
  <si>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</si>
  <si>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</si>
  <si>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</si>
  <si>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</si>
  <si>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</si>
  <si>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</si>
  <si>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</si>
  <si>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</si>
  <si>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</si>
  <si>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</si>
  <si>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</si>
  <si>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</si>
  <si>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</si>
  <si>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</si>
  <si>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</si>
  <si>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</si>
  <si>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</si>
  <si>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</si>
  <si>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</si>
  <si>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</si>
  <si>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</si>
  <si>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</si>
  <si>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</si>
  <si>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</si>
  <si>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</si>
  <si>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</si>
  <si>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</si>
  <si>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</si>
  <si>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</si>
  <si>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</si>
  <si>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</si>
  <si>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</si>
  <si>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</si>
  <si>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</si>
  <si>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</si>
  <si>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</si>
  <si>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</si>
  <si>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</si>
  <si>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</si>
  <si>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</si>
  <si>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</si>
  <si>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</si>
  <si>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</si>
  <si>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</si>
  <si>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</si>
  <si>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</si>
  <si>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</si>
  <si>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</si>
  <si>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</si>
  <si>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</si>
  <si>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</si>
  <si>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</si>
  <si>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</si>
  <si>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</si>
  <si>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</si>
  <si>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</si>
  <si>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</si>
  <si>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</si>
  <si>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</si>
  <si>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</si>
  <si>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</si>
  <si>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</si>
  <si>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</si>
  <si>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</si>
  <si>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</si>
  <si>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</si>
  <si>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</si>
  <si>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</si>
  <si>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</si>
  <si>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</si>
  <si>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</si>
  <si>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</si>
  <si>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</si>
  <si>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</si>
  <si>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</si>
  <si>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</si>
  <si>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</si>
  <si>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</si>
  <si>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</si>
  <si>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</si>
  <si>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</si>
  <si>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</si>
  <si>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</si>
  <si>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</si>
  <si>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</si>
  <si>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</si>
  <si>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</si>
  <si>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</si>
  <si>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</si>
  <si>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</si>
  <si>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</si>
  <si>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</si>
  <si>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</si>
  <si>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</si>
  <si>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</si>
  <si>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</si>
  <si>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</si>
  <si>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</si>
  <si>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</si>
  <si>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</si>
  <si>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</si>
  <si>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</si>
  <si>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</si>
  <si>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</si>
  <si>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</si>
  <si>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</si>
  <si>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</si>
  <si>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</si>
  <si>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</si>
  <si>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</si>
  <si>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</si>
  <si>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</si>
  <si>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</si>
  <si>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</si>
  <si>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</si>
  <si>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</si>
  <si>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</si>
  <si>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</si>
  <si>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</si>
  <si>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</si>
  <si>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</si>
  <si>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</si>
  <si>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</si>
  <si>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</si>
  <si>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</si>
  <si>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(em anos)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</si>
  <si>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</si>
  <si>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</si>
  <si>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</si>
  <si>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</si>
  <si>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</si>
  <si>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</si>
  <si>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</si>
  <si>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</si>
  <si>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</si>
  <si>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</si>
  <si>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</si>
  <si>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</si>
  <si>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</si>
  <si>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</si>
  <si>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</si>
  <si>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Bancos</t>
  </si>
  <si>
    <t>Rede D'Or</t>
  </si>
  <si>
    <t>Saúde</t>
  </si>
  <si>
    <t>Braskem</t>
  </si>
  <si>
    <t>Química</t>
  </si>
  <si>
    <t>Azul</t>
  </si>
  <si>
    <t>Transporte/Aéreo</t>
  </si>
  <si>
    <t>3R Petroleum</t>
  </si>
  <si>
    <t>Equatorial Energia</t>
  </si>
  <si>
    <t>Siderúrgica Nacional</t>
  </si>
  <si>
    <t>YDUQS</t>
  </si>
  <si>
    <t>Educação</t>
  </si>
  <si>
    <t>Ultrapar</t>
  </si>
  <si>
    <t>Petróleo</t>
  </si>
  <si>
    <t>MRV</t>
  </si>
  <si>
    <t>Construção Civil</t>
  </si>
  <si>
    <t>Arezzo</t>
  </si>
  <si>
    <t>Calçados</t>
  </si>
  <si>
    <t>Banco Bradesco</t>
  </si>
  <si>
    <t>Minerva</t>
  </si>
  <si>
    <t>Alimentos/Carnes</t>
  </si>
  <si>
    <t>Grupo Pão de Açúcar</t>
  </si>
  <si>
    <t>Alimentos/Supermercado</t>
  </si>
  <si>
    <t>BRF</t>
  </si>
  <si>
    <t>Alimentos</t>
  </si>
  <si>
    <t>Vivo</t>
  </si>
  <si>
    <t>Telecomunicações</t>
  </si>
  <si>
    <t>Rumo</t>
  </si>
  <si>
    <t>Logística/Ferrovia</t>
  </si>
  <si>
    <t>Cielo</t>
  </si>
  <si>
    <t>Meios de Pagamento</t>
  </si>
  <si>
    <t>Dexco</t>
  </si>
  <si>
    <t>TIM</t>
  </si>
  <si>
    <t>Bradespar</t>
  </si>
  <si>
    <t>Holding</t>
  </si>
  <si>
    <t>Locaweb</t>
  </si>
  <si>
    <t>Tecnologia/Internet</t>
  </si>
  <si>
    <t>PetroRecôncavo</t>
  </si>
  <si>
    <t>Itaúsa</t>
  </si>
  <si>
    <t>Banco do Brasil</t>
  </si>
  <si>
    <t>RaiaDrogasil</t>
  </si>
  <si>
    <t>Saúde/Farmácias</t>
  </si>
  <si>
    <t>Metalúrgica Gerdau</t>
  </si>
  <si>
    <t>Cosan</t>
  </si>
  <si>
    <t>JBS</t>
  </si>
  <si>
    <t>Magazine Luiza</t>
  </si>
  <si>
    <t>Varejo/E-commerce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</si>
  <si>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</si>
  <si>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</si>
  <si>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</si>
  <si>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</si>
  <si>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</si>
  <si>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</si>
  <si>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</si>
  <si>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</si>
  <si>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</si>
  <si>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</si>
  <si>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</si>
  <si>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Água/Saneamento</t>
  </si>
  <si>
    <t>Totvs</t>
  </si>
  <si>
    <t>Tecnologia/Software</t>
  </si>
  <si>
    <t>CEMIG</t>
  </si>
  <si>
    <t>Eletrobras</t>
  </si>
  <si>
    <t>Eneva</t>
  </si>
  <si>
    <t>WEG</t>
  </si>
  <si>
    <t>SLC Agrícola</t>
  </si>
  <si>
    <t>Agronegócio</t>
  </si>
  <si>
    <t>Transporte/Logística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</si>
  <si>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</si>
  <si>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</si>
  <si>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</si>
  <si>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</si>
  <si>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</si>
  <si>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</si>
  <si>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</si>
  <si>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Seguros/Resseguros</t>
  </si>
  <si>
    <t>Petz</t>
  </si>
  <si>
    <t>Pet Shops</t>
  </si>
  <si>
    <t>EZTEC</t>
  </si>
  <si>
    <t>Fleury</t>
  </si>
  <si>
    <t>Grupo Soma</t>
  </si>
  <si>
    <t>Têxtil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</si>
  <si>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</si>
  <si>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</si>
  <si>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</si>
  <si>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</si>
  <si>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</si>
  <si>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</si>
  <si>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</si>
  <si>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</si>
  <si>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</si>
  <si>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</si>
  <si>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</si>
  <si>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</si>
  <si>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</si>
  <si>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</si>
  <si>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</si>
  <si>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Varejo/Moda</t>
  </si>
  <si>
    <t>Carrefour Brasil</t>
  </si>
  <si>
    <t>Varejo/Supermercado</t>
  </si>
  <si>
    <t>Casas Bahia</t>
  </si>
  <si>
    <t>Varejo/Eletrônicos</t>
  </si>
  <si>
    <t>Localiza</t>
  </si>
  <si>
    <t>Aluguel de Carros</t>
  </si>
  <si>
    <t>CVC</t>
  </si>
  <si>
    <t>Turismo</t>
  </si>
  <si>
    <t>GOL</t>
  </si>
  <si>
    <t>Nome da acao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</si>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</sst>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0" fontId="3" numFmtId="0" xfId="0" applyFont="1"/>
    <xf borderId="0" fillId="0" fontId="4" numFmtId="164" xfId="0" applyFont="1" applyNumberFormat="1"/>
    <xf borderId="0" fillId="0" fontId="4" numFmtId="3" xfId="0" applyFont="1" applyNumberFormat="1"/>
    <xf borderId="0" fillId="0" fontId="4" numFmtId="0" xfId="0" applyFont="1"/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1" fillId="5" fontId="4" numFmtId="0" xfId="0" applyAlignment="1" applyBorder="1" applyFill="1" applyFont="1">
      <alignment horizontal="center" readingOrder="0" shrinkToFit="0" vertical="bottom" wrapText="1"/>
    </xf>
    <xf borderId="2" fillId="5" fontId="4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horizontal="left" readingOrder="0" shrinkToFit="0" wrapText="1"/>
    </xf>
    <xf borderId="4" fillId="0" fontId="4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5.0"/>
    <col customWidth="1" min="15" max="15" width="17.13"/>
    <col customWidth="1" min="17" max="17" width="17.0"/>
    <col customWidth="1" min="18" max="18" width="19.75"/>
    <col customWidth="1" min="20" max="20" width="11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3" t="s">
        <v>4</v>
      </c>
      <c r="M1" s="3" t="s">
        <v>5</v>
      </c>
      <c r="N1" s="3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</row>
    <row r="2">
      <c r="A2" s="5" t="s">
        <v>13</v>
      </c>
      <c r="B2" s="6">
        <v>45317.0</v>
      </c>
      <c r="C2" s="7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5" t="s">
        <v>14</v>
      </c>
      <c r="L2" s="9">
        <f t="shared" ref="L2:L82" si="1">D2/100</f>
        <v>0.052</v>
      </c>
      <c r="M2" s="10">
        <f t="shared" ref="M2:M82" si="2">C2/(L2+1)</f>
        <v>9.030418251</v>
      </c>
      <c r="N2" s="11">
        <f>VLOOKUP(A2, Total_de_acoes!A:B,2,0)</f>
        <v>515117391</v>
      </c>
      <c r="O2" s="10">
        <f t="shared" ref="O2:O82" si="3">(C2-M2)*N2</f>
        <v>241889725.4</v>
      </c>
      <c r="P2" s="12" t="str">
        <f t="shared" ref="P2:P82" si="4">IF(O2&gt;0, "Subiu",if(O2=0, "Sem variacao","Desceu"))</f>
        <v>Subiu</v>
      </c>
      <c r="Q2" s="12" t="str">
        <f>VLOOKUP(A2,Ticker!A:B,2,0)</f>
        <v>Usiminas</v>
      </c>
      <c r="R2" s="12" t="str">
        <f>VLOOKUP(Q2,Chat_GPT!A:C,2,0)</f>
        <v>Siderurgia</v>
      </c>
      <c r="S2" s="12">
        <f>VLOOKUP(Q2,Chat_GPT!A:C,3,0)</f>
        <v>61</v>
      </c>
      <c r="T2" s="12" t="str">
        <f t="shared" ref="T2:T82" si="5">if(S2&gt;100,"Mais que 100", if(S2&lt;50,"Menos que 50","Entre 50 e 100"))</f>
        <v>Entre 50 e 100</v>
      </c>
    </row>
    <row r="3">
      <c r="A3" s="13" t="s">
        <v>15</v>
      </c>
      <c r="B3" s="14">
        <v>45317.0</v>
      </c>
      <c r="C3" s="15">
        <v>6.82</v>
      </c>
      <c r="D3" s="16">
        <v>2.4</v>
      </c>
      <c r="E3" s="16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3" t="s">
        <v>16</v>
      </c>
      <c r="L3" s="9">
        <f t="shared" si="1"/>
        <v>0.024</v>
      </c>
      <c r="M3" s="10">
        <f t="shared" si="2"/>
        <v>6.66015625</v>
      </c>
      <c r="N3" s="11">
        <f>VLOOKUP(A3, Total_de_acoes!A:B,2,0)</f>
        <v>1110559345</v>
      </c>
      <c r="O3" s="10">
        <f t="shared" si="3"/>
        <v>177515970.3</v>
      </c>
      <c r="P3" s="12" t="str">
        <f t="shared" si="4"/>
        <v>Subiu</v>
      </c>
      <c r="Q3" s="12" t="str">
        <f>VLOOKUP(A3,Ticker!A:B,2,0)</f>
        <v>CSN Mineração</v>
      </c>
      <c r="R3" s="12" t="str">
        <f>VLOOKUP(Q3,Chat_GPT!A:C,2,0)</f>
        <v>Mineração</v>
      </c>
      <c r="S3" s="12">
        <f>VLOOKUP(Q3,Chat_GPT!A:C,3,0)</f>
        <v>6</v>
      </c>
      <c r="T3" s="12" t="str">
        <f t="shared" si="5"/>
        <v>Menos que 50</v>
      </c>
    </row>
    <row r="4">
      <c r="A4" s="5" t="s">
        <v>17</v>
      </c>
      <c r="B4" s="6">
        <v>45317.0</v>
      </c>
      <c r="C4" s="7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5" t="s">
        <v>18</v>
      </c>
      <c r="L4" s="9">
        <f t="shared" si="1"/>
        <v>0.0219</v>
      </c>
      <c r="M4" s="10">
        <f t="shared" si="2"/>
        <v>41.06076916</v>
      </c>
      <c r="N4" s="11">
        <f>VLOOKUP(A4, Total_de_acoes!A:B,2,0)</f>
        <v>2379877655</v>
      </c>
      <c r="O4" s="10">
        <f t="shared" si="3"/>
        <v>2140059394</v>
      </c>
      <c r="P4" s="12" t="str">
        <f t="shared" si="4"/>
        <v>Subiu</v>
      </c>
      <c r="Q4" s="12" t="str">
        <f>VLOOKUP(A4,Ticker!A:B,2,0)</f>
        <v>Petrobras</v>
      </c>
      <c r="R4" s="12" t="str">
        <f>VLOOKUP(Q4,Chat_GPT!A:C,2,0)</f>
        <v>Energia/Petróleo</v>
      </c>
      <c r="S4" s="12">
        <f>VLOOKUP(Q4,Chat_GPT!A:C,3,0)</f>
        <v>68</v>
      </c>
      <c r="T4" s="12" t="str">
        <f t="shared" si="5"/>
        <v>Entre 50 e 100</v>
      </c>
    </row>
    <row r="5">
      <c r="A5" s="13" t="s">
        <v>19</v>
      </c>
      <c r="B5" s="14">
        <v>45317.0</v>
      </c>
      <c r="C5" s="15">
        <v>52.91</v>
      </c>
      <c r="D5" s="16">
        <v>2.04</v>
      </c>
      <c r="E5" s="16">
        <v>2.14</v>
      </c>
      <c r="F5" s="16">
        <v>-4.89</v>
      </c>
      <c r="G5" s="16">
        <v>-4.89</v>
      </c>
      <c r="H5" s="16">
        <v>18.85</v>
      </c>
      <c r="I5" s="16">
        <v>51.89</v>
      </c>
      <c r="J5" s="16">
        <v>53.17</v>
      </c>
      <c r="K5" s="13" t="s">
        <v>20</v>
      </c>
      <c r="L5" s="9">
        <f t="shared" si="1"/>
        <v>0.0204</v>
      </c>
      <c r="M5" s="10">
        <f t="shared" si="2"/>
        <v>51.85221482</v>
      </c>
      <c r="N5" s="11">
        <f>VLOOKUP(A5, Total_de_acoes!A:B,2,0)</f>
        <v>683452836</v>
      </c>
      <c r="O5" s="10">
        <f t="shared" si="3"/>
        <v>722946282.7</v>
      </c>
      <c r="P5" s="12" t="str">
        <f t="shared" si="4"/>
        <v>Subiu</v>
      </c>
      <c r="Q5" s="12" t="str">
        <f>VLOOKUP(A5,Ticker!A:B,2,0)</f>
        <v>Suzano</v>
      </c>
      <c r="R5" s="12" t="str">
        <f>VLOOKUP(Q5,Chat_GPT!A:C,2,0)</f>
        <v>Papel e Celulose</v>
      </c>
      <c r="S5" s="12">
        <f>VLOOKUP(Q5,Chat_GPT!A:C,3,0)</f>
        <v>97</v>
      </c>
      <c r="T5" s="12" t="str">
        <f t="shared" si="5"/>
        <v>Entre 50 e 100</v>
      </c>
    </row>
    <row r="6">
      <c r="A6" s="5" t="s">
        <v>21</v>
      </c>
      <c r="B6" s="6">
        <v>45317.0</v>
      </c>
      <c r="C6" s="7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5" t="s">
        <v>22</v>
      </c>
      <c r="L6" s="9">
        <f t="shared" si="1"/>
        <v>0.0203</v>
      </c>
      <c r="M6" s="10">
        <f t="shared" si="2"/>
        <v>36.36185436</v>
      </c>
      <c r="N6" s="11">
        <f>VLOOKUP(A6, Total_de_acoes!A:B,2,0)</f>
        <v>187732538</v>
      </c>
      <c r="O6" s="10">
        <f t="shared" si="3"/>
        <v>138573955.1</v>
      </c>
      <c r="P6" s="12" t="str">
        <f t="shared" si="4"/>
        <v>Subiu</v>
      </c>
      <c r="Q6" s="12" t="str">
        <f>VLOOKUP(A6,Ticker!A:B,2,0)</f>
        <v>CPFL Energia</v>
      </c>
      <c r="R6" s="12" t="str">
        <f>VLOOKUP(Q6,Chat_GPT!A:C,2,0)</f>
        <v>Energia</v>
      </c>
      <c r="S6" s="12">
        <f>VLOOKUP(Q6,Chat_GPT!A:C,3,0)</f>
        <v>108</v>
      </c>
      <c r="T6" s="12" t="str">
        <f t="shared" si="5"/>
        <v>Mais que 100</v>
      </c>
    </row>
    <row r="7">
      <c r="A7" s="13" t="s">
        <v>23</v>
      </c>
      <c r="B7" s="14">
        <v>45317.0</v>
      </c>
      <c r="C7" s="15">
        <v>45.69</v>
      </c>
      <c r="D7" s="16">
        <v>1.98</v>
      </c>
      <c r="E7" s="16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3" t="s">
        <v>24</v>
      </c>
      <c r="L7" s="9">
        <f t="shared" si="1"/>
        <v>0.0198</v>
      </c>
      <c r="M7" s="10">
        <f t="shared" si="2"/>
        <v>44.80290253</v>
      </c>
      <c r="N7" s="11">
        <f>VLOOKUP(A7, Total_de_acoes!A:B,2,0)</f>
        <v>800010734</v>
      </c>
      <c r="O7" s="10">
        <f t="shared" si="3"/>
        <v>709687498.2</v>
      </c>
      <c r="P7" s="12" t="str">
        <f t="shared" si="4"/>
        <v>Subiu</v>
      </c>
      <c r="Q7" s="12" t="str">
        <f>VLOOKUP(A7,Ticker!A:B,2,0)</f>
        <v>PetroRio</v>
      </c>
      <c r="R7" s="12" t="str">
        <f>VLOOKUP(Q7,Chat_GPT!A:C,2,0)</f>
        <v>Energia/Petróleo</v>
      </c>
      <c r="S7" s="12">
        <f>VLOOKUP(Q7,Chat_GPT!A:C,3,0)</f>
        <v>8</v>
      </c>
      <c r="T7" s="12" t="str">
        <f t="shared" si="5"/>
        <v>Menos que 50</v>
      </c>
    </row>
    <row r="8">
      <c r="A8" s="5" t="s">
        <v>25</v>
      </c>
      <c r="B8" s="6">
        <v>45317.0</v>
      </c>
      <c r="C8" s="7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5" t="s">
        <v>26</v>
      </c>
      <c r="L8" s="9">
        <f t="shared" si="1"/>
        <v>0.0173</v>
      </c>
      <c r="M8" s="10">
        <f t="shared" si="2"/>
        <v>39.28044825</v>
      </c>
      <c r="N8" s="11">
        <f>VLOOKUP(A8, Total_de_acoes!A:B,2,0)</f>
        <v>4566445852</v>
      </c>
      <c r="O8" s="10">
        <f t="shared" si="3"/>
        <v>3103136291</v>
      </c>
      <c r="P8" s="12" t="str">
        <f t="shared" si="4"/>
        <v>Subiu</v>
      </c>
      <c r="Q8" s="12" t="str">
        <f>VLOOKUP(A8,Ticker!A:B,2,0)</f>
        <v>Petrobras</v>
      </c>
      <c r="R8" s="12" t="str">
        <f>VLOOKUP(Q8,Chat_GPT!A:C,2,0)</f>
        <v>Energia/Petróleo</v>
      </c>
      <c r="S8" s="12">
        <f>VLOOKUP(Q8,Chat_GPT!A:C,3,0)</f>
        <v>68</v>
      </c>
      <c r="T8" s="12" t="str">
        <f t="shared" si="5"/>
        <v>Entre 50 e 100</v>
      </c>
    </row>
    <row r="9">
      <c r="A9" s="13" t="s">
        <v>27</v>
      </c>
      <c r="B9" s="14">
        <v>45317.0</v>
      </c>
      <c r="C9" s="15">
        <v>69.5</v>
      </c>
      <c r="D9" s="16">
        <v>1.66</v>
      </c>
      <c r="E9" s="16">
        <v>2.06</v>
      </c>
      <c r="F9" s="16">
        <v>-9.97</v>
      </c>
      <c r="G9" s="16">
        <v>-9.97</v>
      </c>
      <c r="H9" s="16">
        <v>-23.49</v>
      </c>
      <c r="I9" s="16">
        <v>67.5</v>
      </c>
      <c r="J9" s="16">
        <v>69.81</v>
      </c>
      <c r="K9" s="13" t="s">
        <v>28</v>
      </c>
      <c r="L9" s="9">
        <f t="shared" si="1"/>
        <v>0.0166</v>
      </c>
      <c r="M9" s="10">
        <f t="shared" si="2"/>
        <v>68.3651387</v>
      </c>
      <c r="N9" s="11">
        <f>VLOOKUP(A9, Total_de_acoes!A:B,2,0)</f>
        <v>4196924316</v>
      </c>
      <c r="O9" s="10">
        <f t="shared" si="3"/>
        <v>4762926995</v>
      </c>
      <c r="P9" s="12" t="str">
        <f t="shared" si="4"/>
        <v>Subiu</v>
      </c>
      <c r="Q9" s="12" t="str">
        <f>VLOOKUP(A9,Ticker!A:B,2,0)</f>
        <v>Vale</v>
      </c>
      <c r="R9" s="12" t="str">
        <f>VLOOKUP(Q9,Chat_GPT!A:C,2,0)</f>
        <v>Mineração</v>
      </c>
      <c r="S9" s="12">
        <f>VLOOKUP(Q9,Chat_GPT!A:C,3,0)</f>
        <v>79</v>
      </c>
      <c r="T9" s="12" t="str">
        <f t="shared" si="5"/>
        <v>Entre 50 e 100</v>
      </c>
    </row>
    <row r="10">
      <c r="A10" s="5" t="s">
        <v>29</v>
      </c>
      <c r="B10" s="6">
        <v>45317.0</v>
      </c>
      <c r="C10" s="7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5" t="s">
        <v>30</v>
      </c>
      <c r="L10" s="9">
        <f t="shared" si="1"/>
        <v>0.0158</v>
      </c>
      <c r="M10" s="10">
        <f t="shared" si="2"/>
        <v>27.75152589</v>
      </c>
      <c r="N10" s="11">
        <f>VLOOKUP(A10, Total_de_acoes!A:B,2,0)</f>
        <v>268505432</v>
      </c>
      <c r="O10" s="10">
        <f t="shared" si="3"/>
        <v>117732680.1</v>
      </c>
      <c r="P10" s="12" t="str">
        <f t="shared" si="4"/>
        <v>Subiu</v>
      </c>
      <c r="Q10" s="12" t="str">
        <f>VLOOKUP(A10,Ticker!A:B,2,0)</f>
        <v>Multiplan</v>
      </c>
      <c r="R10" s="12" t="str">
        <f>VLOOKUP(Q10,Chat_GPT!A:C,2,0)</f>
        <v>Shopping Centers</v>
      </c>
      <c r="S10" s="12">
        <f>VLOOKUP(Q10,Chat_GPT!A:C,3,0)</f>
        <v>51</v>
      </c>
      <c r="T10" s="12" t="str">
        <f t="shared" si="5"/>
        <v>Entre 50 e 100</v>
      </c>
    </row>
    <row r="11">
      <c r="A11" s="13" t="s">
        <v>31</v>
      </c>
      <c r="B11" s="14">
        <v>45317.0</v>
      </c>
      <c r="C11" s="15">
        <v>32.81</v>
      </c>
      <c r="D11" s="16">
        <v>1.48</v>
      </c>
      <c r="E11" s="16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32.91</v>
      </c>
      <c r="K11" s="13" t="s">
        <v>32</v>
      </c>
      <c r="L11" s="9">
        <f t="shared" si="1"/>
        <v>0.0148</v>
      </c>
      <c r="M11" s="10">
        <f t="shared" si="2"/>
        <v>32.33149389</v>
      </c>
      <c r="N11" s="11">
        <f>VLOOKUP(A11, Total_de_acoes!A:B,2,0)</f>
        <v>4801593832</v>
      </c>
      <c r="O11" s="10">
        <f t="shared" si="3"/>
        <v>2297591984</v>
      </c>
      <c r="P11" s="12" t="str">
        <f t="shared" si="4"/>
        <v>Subiu</v>
      </c>
      <c r="Q11" s="12" t="str">
        <f>VLOOKUP(A11,Ticker!A:B,2,0)</f>
        <v>Itaú Unibanco</v>
      </c>
      <c r="R11" s="12" t="str">
        <f>VLOOKUP(Q11,Chat_GPT!A:C,2,0)</f>
        <v>Bancos</v>
      </c>
      <c r="S11" s="12">
        <f>VLOOKUP(Q11,Chat_GPT!A:C,3,0)</f>
        <v>14</v>
      </c>
      <c r="T11" s="12" t="str">
        <f t="shared" si="5"/>
        <v>Menos que 50</v>
      </c>
    </row>
    <row r="12">
      <c r="A12" s="5" t="s">
        <v>33</v>
      </c>
      <c r="B12" s="6">
        <v>45317.0</v>
      </c>
      <c r="C12" s="7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5" t="s">
        <v>34</v>
      </c>
      <c r="L12" s="9">
        <f t="shared" si="1"/>
        <v>0.0143</v>
      </c>
      <c r="M12" s="10">
        <f t="shared" si="2"/>
        <v>27.17144829</v>
      </c>
      <c r="N12" s="11">
        <f>VLOOKUP(A12, Total_de_acoes!A:B,2,0)</f>
        <v>1168230366</v>
      </c>
      <c r="O12" s="10">
        <f t="shared" si="3"/>
        <v>453917907</v>
      </c>
      <c r="P12" s="12" t="str">
        <f t="shared" si="4"/>
        <v>Subiu</v>
      </c>
      <c r="Q12" s="12" t="str">
        <f>VLOOKUP(A12,Ticker!A:B,2,0)</f>
        <v>Rede D'Or</v>
      </c>
      <c r="R12" s="12" t="str">
        <f>VLOOKUP(Q12,Chat_GPT!A:C,2,0)</f>
        <v>Saúde</v>
      </c>
      <c r="S12" s="12">
        <f>VLOOKUP(Q12,Chat_GPT!A:C,3,0)</f>
        <v>41</v>
      </c>
      <c r="T12" s="12" t="str">
        <f t="shared" si="5"/>
        <v>Menos que 50</v>
      </c>
    </row>
    <row r="13">
      <c r="A13" s="13" t="s">
        <v>35</v>
      </c>
      <c r="B13" s="14">
        <v>45317.0</v>
      </c>
      <c r="C13" s="15">
        <v>18.55</v>
      </c>
      <c r="D13" s="16">
        <v>1.42</v>
      </c>
      <c r="E13" s="16">
        <v>5.1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3" t="s">
        <v>36</v>
      </c>
      <c r="L13" s="9">
        <f t="shared" si="1"/>
        <v>0.0142</v>
      </c>
      <c r="M13" s="10">
        <f t="shared" si="2"/>
        <v>18.29027805</v>
      </c>
      <c r="N13" s="11">
        <f>VLOOKUP(A13, Total_de_acoes!A:B,2,0)</f>
        <v>265877867</v>
      </c>
      <c r="O13" s="10">
        <f t="shared" si="3"/>
        <v>69054317.64</v>
      </c>
      <c r="P13" s="12" t="str">
        <f t="shared" si="4"/>
        <v>Subiu</v>
      </c>
      <c r="Q13" s="12" t="str">
        <f>VLOOKUP(A13,Ticker!A:B,2,0)</f>
        <v>Braskem</v>
      </c>
      <c r="R13" s="12" t="str">
        <f>VLOOKUP(Q13,Chat_GPT!A:C,2,0)</f>
        <v>Química</v>
      </c>
      <c r="S13" s="12">
        <f>VLOOKUP(Q13,Chat_GPT!A:C,3,0)</f>
        <v>19</v>
      </c>
      <c r="T13" s="12" t="str">
        <f t="shared" si="5"/>
        <v>Menos que 50</v>
      </c>
    </row>
    <row r="14">
      <c r="A14" s="5" t="s">
        <v>37</v>
      </c>
      <c r="B14" s="6">
        <v>45317.0</v>
      </c>
      <c r="C14" s="7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5" t="s">
        <v>38</v>
      </c>
      <c r="L14" s="9">
        <f t="shared" si="1"/>
        <v>0.0142</v>
      </c>
      <c r="M14" s="10">
        <f t="shared" si="2"/>
        <v>14.07020312</v>
      </c>
      <c r="N14" s="11">
        <f>VLOOKUP(A14, Total_de_acoes!A:B,2,0)</f>
        <v>327593725</v>
      </c>
      <c r="O14" s="10">
        <f t="shared" si="3"/>
        <v>65452205.55</v>
      </c>
      <c r="P14" s="12" t="str">
        <f t="shared" si="4"/>
        <v>Subiu</v>
      </c>
      <c r="Q14" s="12" t="str">
        <f>VLOOKUP(A14,Ticker!A:B,2,0)</f>
        <v>Azul</v>
      </c>
      <c r="R14" s="12" t="str">
        <f>VLOOKUP(Q14,Chat_GPT!A:C,2,0)</f>
        <v>Transporte/Aéreo</v>
      </c>
      <c r="S14" s="12">
        <f>VLOOKUP(Q14,Chat_GPT!A:C,3,0)</f>
        <v>14</v>
      </c>
      <c r="T14" s="12" t="str">
        <f t="shared" si="5"/>
        <v>Menos que 50</v>
      </c>
    </row>
    <row r="15">
      <c r="A15" s="13" t="s">
        <v>39</v>
      </c>
      <c r="B15" s="14">
        <v>45317.0</v>
      </c>
      <c r="C15" s="15">
        <v>28.75</v>
      </c>
      <c r="D15" s="16">
        <v>1.41</v>
      </c>
      <c r="E15" s="16">
        <v>-2.71</v>
      </c>
      <c r="F15" s="16">
        <v>9.4</v>
      </c>
      <c r="G15" s="16">
        <v>9.4</v>
      </c>
      <c r="H15" s="16">
        <v>-37.7</v>
      </c>
      <c r="I15" s="16">
        <v>28.0</v>
      </c>
      <c r="J15" s="16">
        <v>28.75</v>
      </c>
      <c r="K15" s="13" t="s">
        <v>40</v>
      </c>
      <c r="L15" s="9">
        <f t="shared" si="1"/>
        <v>0.0141</v>
      </c>
      <c r="M15" s="10">
        <f t="shared" si="2"/>
        <v>28.35026132</v>
      </c>
      <c r="N15" s="11">
        <f>VLOOKUP(A15, Total_de_acoes!A:B,2,0)</f>
        <v>235665566</v>
      </c>
      <c r="O15" s="10">
        <f t="shared" si="3"/>
        <v>94204643.35</v>
      </c>
      <c r="P15" s="12" t="str">
        <f t="shared" si="4"/>
        <v>Subiu</v>
      </c>
      <c r="Q15" s="12" t="str">
        <f>VLOOKUP(A15,Ticker!A:B,2,0)</f>
        <v>3R Petroleum</v>
      </c>
      <c r="R15" s="12" t="str">
        <f>VLOOKUP(Q15,Chat_GPT!A:C,2,0)</f>
        <v>Energia/Petróleo</v>
      </c>
      <c r="S15" s="12">
        <f>VLOOKUP(Q15,Chat_GPT!A:C,3,0)</f>
        <v>8</v>
      </c>
      <c r="T15" s="12" t="str">
        <f t="shared" si="5"/>
        <v>Menos que 50</v>
      </c>
    </row>
    <row r="16">
      <c r="A16" s="5" t="s">
        <v>41</v>
      </c>
      <c r="B16" s="6">
        <v>45317.0</v>
      </c>
      <c r="C16" s="7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5" t="s">
        <v>42</v>
      </c>
      <c r="L16" s="9">
        <f t="shared" si="1"/>
        <v>0.0134</v>
      </c>
      <c r="M16" s="10">
        <f t="shared" si="2"/>
        <v>34.8529702</v>
      </c>
      <c r="N16" s="11">
        <f>VLOOKUP(A16, Total_de_acoes!A:B,2,0)</f>
        <v>1095587251</v>
      </c>
      <c r="O16" s="10">
        <f t="shared" si="3"/>
        <v>511671895.5</v>
      </c>
      <c r="P16" s="12" t="str">
        <f t="shared" si="4"/>
        <v>Subiu</v>
      </c>
      <c r="Q16" s="12" t="str">
        <f>VLOOKUP(A16,Ticker!A:B,2,0)</f>
        <v>Equatorial Energia</v>
      </c>
      <c r="R16" s="12" t="str">
        <f>VLOOKUP(Q16,Chat_GPT!A:C,2,0)</f>
        <v>Energia</v>
      </c>
      <c r="S16" s="12">
        <f>VLOOKUP(Q16,Chat_GPT!A:C,3,0)</f>
        <v>24</v>
      </c>
      <c r="T16" s="12" t="str">
        <f t="shared" si="5"/>
        <v>Menos que 50</v>
      </c>
    </row>
    <row r="17">
      <c r="A17" s="13" t="s">
        <v>43</v>
      </c>
      <c r="B17" s="14">
        <v>45317.0</v>
      </c>
      <c r="C17" s="15">
        <v>18.16</v>
      </c>
      <c r="D17" s="16">
        <v>1.33</v>
      </c>
      <c r="E17" s="16">
        <v>4.79</v>
      </c>
      <c r="F17" s="16">
        <v>-7.63</v>
      </c>
      <c r="G17" s="16">
        <v>-7.63</v>
      </c>
      <c r="H17" s="16">
        <v>12.45</v>
      </c>
      <c r="I17" s="16">
        <v>18.0</v>
      </c>
      <c r="J17" s="16">
        <v>18.49</v>
      </c>
      <c r="K17" s="13" t="s">
        <v>44</v>
      </c>
      <c r="L17" s="9">
        <f t="shared" si="1"/>
        <v>0.0133</v>
      </c>
      <c r="M17" s="10">
        <f t="shared" si="2"/>
        <v>17.92164216</v>
      </c>
      <c r="N17" s="11">
        <f>VLOOKUP(A17, Total_de_acoes!A:B,2,0)</f>
        <v>600865451</v>
      </c>
      <c r="O17" s="10">
        <f t="shared" si="3"/>
        <v>143220991.5</v>
      </c>
      <c r="P17" s="12" t="str">
        <f t="shared" si="4"/>
        <v>Subiu</v>
      </c>
      <c r="Q17" s="12" t="str">
        <f>VLOOKUP(A17,Ticker!A:B,2,0)</f>
        <v>Siderúrgica Nacional</v>
      </c>
      <c r="R17" s="12" t="str">
        <f>VLOOKUP(Q17,Chat_GPT!A:C,2,0)</f>
        <v>Siderurgia</v>
      </c>
      <c r="S17" s="12">
        <f>VLOOKUP(Q17,Chat_GPT!A:C,3,0)</f>
        <v>80</v>
      </c>
      <c r="T17" s="12" t="str">
        <f t="shared" si="5"/>
        <v>Entre 50 e 100</v>
      </c>
    </row>
    <row r="18">
      <c r="A18" s="5" t="s">
        <v>45</v>
      </c>
      <c r="B18" s="6">
        <v>45317.0</v>
      </c>
      <c r="C18" s="7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5" t="s">
        <v>46</v>
      </c>
      <c r="L18" s="9">
        <f t="shared" si="1"/>
        <v>0.0128</v>
      </c>
      <c r="M18" s="10">
        <f t="shared" si="2"/>
        <v>19.52014218</v>
      </c>
      <c r="N18" s="11">
        <f>VLOOKUP(A18, Total_de_acoes!A:B,2,0)</f>
        <v>289347914</v>
      </c>
      <c r="O18" s="10">
        <f t="shared" si="3"/>
        <v>72295838.99</v>
      </c>
      <c r="P18" s="12" t="str">
        <f t="shared" si="4"/>
        <v>Subiu</v>
      </c>
      <c r="Q18" s="12" t="str">
        <f>VLOOKUP(A18,Ticker!A:B,2,0)</f>
        <v>YDUQS</v>
      </c>
      <c r="R18" s="12" t="str">
        <f>VLOOKUP(Q18,Chat_GPT!A:C,2,0)</f>
        <v>Educação</v>
      </c>
      <c r="S18" s="12">
        <f>VLOOKUP(Q18,Chat_GPT!A:C,3,0)</f>
        <v>57</v>
      </c>
      <c r="T18" s="12" t="str">
        <f t="shared" si="5"/>
        <v>Entre 50 e 100</v>
      </c>
    </row>
    <row r="19">
      <c r="A19" s="13" t="s">
        <v>47</v>
      </c>
      <c r="B19" s="14">
        <v>45317.0</v>
      </c>
      <c r="C19" s="15">
        <v>28.31</v>
      </c>
      <c r="D19" s="16">
        <v>1.28</v>
      </c>
      <c r="E19" s="16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3" t="s">
        <v>48</v>
      </c>
      <c r="L19" s="9">
        <f t="shared" si="1"/>
        <v>0.0128</v>
      </c>
      <c r="M19" s="10">
        <f t="shared" si="2"/>
        <v>27.95221169</v>
      </c>
      <c r="N19" s="11">
        <f>VLOOKUP(A19, Total_de_acoes!A:B,2,0)</f>
        <v>1086411192</v>
      </c>
      <c r="O19" s="10">
        <f t="shared" si="3"/>
        <v>388705224</v>
      </c>
      <c r="P19" s="12" t="str">
        <f t="shared" si="4"/>
        <v>Subiu</v>
      </c>
      <c r="Q19" s="12" t="str">
        <f>VLOOKUP(A19,Ticker!A:B,2,0)</f>
        <v>Ultrapar</v>
      </c>
      <c r="R19" s="12" t="str">
        <f>VLOOKUP(Q19,Chat_GPT!A:C,2,0)</f>
        <v>Petróleo</v>
      </c>
      <c r="S19" s="12">
        <f>VLOOKUP(Q19,Chat_GPT!A:C,3,0)</f>
        <v>84</v>
      </c>
      <c r="T19" s="12" t="str">
        <f t="shared" si="5"/>
        <v>Entre 50 e 100</v>
      </c>
    </row>
    <row r="20">
      <c r="A20" s="5" t="s">
        <v>49</v>
      </c>
      <c r="B20" s="6">
        <v>45317.0</v>
      </c>
      <c r="C20" s="7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5" t="s">
        <v>50</v>
      </c>
      <c r="L20" s="9">
        <f t="shared" si="1"/>
        <v>0.0125</v>
      </c>
      <c r="M20" s="10">
        <f t="shared" si="2"/>
        <v>7.980246914</v>
      </c>
      <c r="N20" s="11">
        <f>VLOOKUP(A20, Total_de_acoes!A:B,2,0)</f>
        <v>376187582</v>
      </c>
      <c r="O20" s="10">
        <f t="shared" si="3"/>
        <v>37525872.38</v>
      </c>
      <c r="P20" s="12" t="str">
        <f t="shared" si="4"/>
        <v>Subiu</v>
      </c>
      <c r="Q20" s="12" t="str">
        <f>VLOOKUP(A20,Ticker!A:B,2,0)</f>
        <v>MRV</v>
      </c>
      <c r="R20" s="12" t="str">
        <f>VLOOKUP(Q20,Chat_GPT!A:C,2,0)</f>
        <v>Construção Civil</v>
      </c>
      <c r="S20" s="12">
        <f>VLOOKUP(Q20,Chat_GPT!A:C,3,0)</f>
        <v>42</v>
      </c>
      <c r="T20" s="12" t="str">
        <f t="shared" si="5"/>
        <v>Menos que 50</v>
      </c>
    </row>
    <row r="21">
      <c r="A21" s="13" t="s">
        <v>51</v>
      </c>
      <c r="B21" s="14">
        <v>45317.0</v>
      </c>
      <c r="C21" s="15">
        <v>57.91</v>
      </c>
      <c r="D21" s="16">
        <v>1.15</v>
      </c>
      <c r="E21" s="16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3" t="s">
        <v>52</v>
      </c>
      <c r="L21" s="9">
        <f t="shared" si="1"/>
        <v>0.0115</v>
      </c>
      <c r="M21" s="10">
        <f t="shared" si="2"/>
        <v>57.25160652</v>
      </c>
      <c r="N21" s="11">
        <f>VLOOKUP(A21, Total_de_acoes!A:B,2,0)</f>
        <v>62305891</v>
      </c>
      <c r="O21" s="10">
        <f t="shared" si="3"/>
        <v>41021792.09</v>
      </c>
      <c r="P21" s="12" t="str">
        <f t="shared" si="4"/>
        <v>Subiu</v>
      </c>
      <c r="Q21" s="12" t="str">
        <f>VLOOKUP(A21,Ticker!A:B,2,0)</f>
        <v>Arezzo</v>
      </c>
      <c r="R21" s="12" t="str">
        <f>VLOOKUP(Q21,Chat_GPT!A:C,2,0)</f>
        <v>Calçados</v>
      </c>
      <c r="S21" s="12">
        <f>VLOOKUP(Q21,Chat_GPT!A:C,3,0)</f>
        <v>49</v>
      </c>
      <c r="T21" s="12" t="str">
        <f t="shared" si="5"/>
        <v>Menos que 50</v>
      </c>
    </row>
    <row r="22">
      <c r="A22" s="5" t="s">
        <v>53</v>
      </c>
      <c r="B22" s="6">
        <v>45317.0</v>
      </c>
      <c r="C22" s="7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5" t="s">
        <v>54</v>
      </c>
      <c r="L22" s="9">
        <f t="shared" si="1"/>
        <v>0.0104</v>
      </c>
      <c r="M22" s="10">
        <f t="shared" si="2"/>
        <v>15.36025337</v>
      </c>
      <c r="N22" s="11">
        <f>VLOOKUP(A22, Total_de_acoes!A:B,2,0)</f>
        <v>5146576868</v>
      </c>
      <c r="O22" s="10">
        <f t="shared" si="3"/>
        <v>822148336.4</v>
      </c>
      <c r="P22" s="12" t="str">
        <f t="shared" si="4"/>
        <v>Subiu</v>
      </c>
      <c r="Q22" s="12" t="str">
        <f>VLOOKUP(A22,Ticker!A:B,2,0)</f>
        <v>Banco Bradesco</v>
      </c>
      <c r="R22" s="12" t="str">
        <f>VLOOKUP(Q22,Chat_GPT!A:C,2,0)</f>
        <v>Bancos</v>
      </c>
      <c r="S22" s="12">
        <f>VLOOKUP(Q22,Chat_GPT!A:C,3,0)</f>
        <v>78</v>
      </c>
      <c r="T22" s="12" t="str">
        <f t="shared" si="5"/>
        <v>Entre 50 e 100</v>
      </c>
    </row>
    <row r="23">
      <c r="A23" s="13" t="s">
        <v>55</v>
      </c>
      <c r="B23" s="14">
        <v>45317.0</v>
      </c>
      <c r="C23" s="15">
        <v>7.19</v>
      </c>
      <c r="D23" s="16">
        <v>0.98</v>
      </c>
      <c r="E23" s="16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3" t="s">
        <v>56</v>
      </c>
      <c r="L23" s="9">
        <f t="shared" si="1"/>
        <v>0.0098</v>
      </c>
      <c r="M23" s="10">
        <f t="shared" si="2"/>
        <v>7.120221826</v>
      </c>
      <c r="N23" s="11">
        <f>VLOOKUP(A23, Total_de_acoes!A:B,2,0)</f>
        <v>261036182</v>
      </c>
      <c r="O23" s="10">
        <f t="shared" si="3"/>
        <v>18214628.1</v>
      </c>
      <c r="P23" s="12" t="str">
        <f t="shared" si="4"/>
        <v>Subiu</v>
      </c>
      <c r="Q23" s="12" t="str">
        <f>VLOOKUP(A23,Ticker!A:B,2,0)</f>
        <v>Minerva</v>
      </c>
      <c r="R23" s="12" t="str">
        <f>VLOOKUP(Q23,Chat_GPT!A:C,2,0)</f>
        <v>Alimentos/Carnes</v>
      </c>
      <c r="S23" s="12">
        <f>VLOOKUP(Q23,Chat_GPT!A:C,3,0)</f>
        <v>30</v>
      </c>
      <c r="T23" s="12" t="str">
        <f t="shared" si="5"/>
        <v>Menos que 50</v>
      </c>
    </row>
    <row r="24">
      <c r="A24" s="5" t="s">
        <v>57</v>
      </c>
      <c r="B24" s="6">
        <v>45317.0</v>
      </c>
      <c r="C24" s="7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5" t="s">
        <v>58</v>
      </c>
      <c r="L24" s="9">
        <f t="shared" si="1"/>
        <v>0.0097</v>
      </c>
      <c r="M24" s="10">
        <f t="shared" si="2"/>
        <v>4.10022779</v>
      </c>
      <c r="N24" s="11">
        <f>VLOOKUP(A24, Total_de_acoes!A:B,2,0)</f>
        <v>159430826</v>
      </c>
      <c r="O24" s="10">
        <f t="shared" si="3"/>
        <v>6340916.223</v>
      </c>
      <c r="P24" s="12" t="str">
        <f t="shared" si="4"/>
        <v>Subiu</v>
      </c>
      <c r="Q24" s="12" t="str">
        <f>VLOOKUP(A24,Ticker!A:B,2,0)</f>
        <v>Grupo Pão de Açúcar</v>
      </c>
      <c r="R24" s="12" t="str">
        <f>VLOOKUP(Q24,Chat_GPT!A:C,2,0)</f>
        <v>Alimentos/Supermercado</v>
      </c>
      <c r="S24" s="12">
        <f>VLOOKUP(Q24,Chat_GPT!A:C,3,0)</f>
        <v>72</v>
      </c>
      <c r="T24" s="12" t="str">
        <f t="shared" si="5"/>
        <v>Entre 50 e 100</v>
      </c>
    </row>
    <row r="25">
      <c r="A25" s="13" t="s">
        <v>59</v>
      </c>
      <c r="B25" s="14">
        <v>45317.0</v>
      </c>
      <c r="C25" s="15">
        <v>14.61</v>
      </c>
      <c r="D25" s="16">
        <v>0.96</v>
      </c>
      <c r="E25" s="16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3" t="s">
        <v>60</v>
      </c>
      <c r="L25" s="9">
        <f t="shared" si="1"/>
        <v>0.0096</v>
      </c>
      <c r="M25" s="10">
        <f t="shared" si="2"/>
        <v>14.47107765</v>
      </c>
      <c r="N25" s="11">
        <f>VLOOKUP(A25, Total_de_acoes!A:B,2,0)</f>
        <v>1677525446</v>
      </c>
      <c r="O25" s="10">
        <f t="shared" si="3"/>
        <v>233045769.6</v>
      </c>
      <c r="P25" s="12" t="str">
        <f t="shared" si="4"/>
        <v>Subiu</v>
      </c>
      <c r="Q25" s="12" t="str">
        <f>VLOOKUP(A25,Ticker!A:B,2,0)</f>
        <v>BRF</v>
      </c>
      <c r="R25" s="12" t="str">
        <f>VLOOKUP(Q25,Chat_GPT!A:C,2,0)</f>
        <v>Alimentos</v>
      </c>
      <c r="S25" s="12">
        <f>VLOOKUP(Q25,Chat_GPT!A:C,3,0)</f>
        <v>85</v>
      </c>
      <c r="T25" s="12" t="str">
        <f t="shared" si="5"/>
        <v>Entre 50 e 100</v>
      </c>
    </row>
    <row r="26">
      <c r="A26" s="5" t="s">
        <v>61</v>
      </c>
      <c r="B26" s="6">
        <v>45317.0</v>
      </c>
      <c r="C26" s="7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5" t="s">
        <v>62</v>
      </c>
      <c r="L26" s="9">
        <f t="shared" si="1"/>
        <v>0.0088</v>
      </c>
      <c r="M26" s="10">
        <f t="shared" si="2"/>
        <v>50.75337034</v>
      </c>
      <c r="N26" s="11">
        <f>VLOOKUP(A26, Total_de_acoes!A:B,2,0)</f>
        <v>423091712</v>
      </c>
      <c r="O26" s="10">
        <f t="shared" si="3"/>
        <v>188965307.1</v>
      </c>
      <c r="P26" s="12" t="str">
        <f t="shared" si="4"/>
        <v>Subiu</v>
      </c>
      <c r="Q26" s="12" t="str">
        <f>VLOOKUP(A26,Ticker!A:B,2,0)</f>
        <v>Vivo</v>
      </c>
      <c r="R26" s="12" t="str">
        <f>VLOOKUP(Q26,Chat_GPT!A:C,2,0)</f>
        <v>Telecomunicações</v>
      </c>
      <c r="S26" s="12">
        <f>VLOOKUP(Q26,Chat_GPT!A:C,3,0)</f>
        <v>20</v>
      </c>
      <c r="T26" s="12" t="str">
        <f t="shared" si="5"/>
        <v>Menos que 50</v>
      </c>
    </row>
    <row r="27">
      <c r="A27" s="13" t="s">
        <v>63</v>
      </c>
      <c r="B27" s="14">
        <v>45317.0</v>
      </c>
      <c r="C27" s="15">
        <v>22.64</v>
      </c>
      <c r="D27" s="16">
        <v>0.84</v>
      </c>
      <c r="E27" s="16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3" t="s">
        <v>64</v>
      </c>
      <c r="L27" s="9">
        <f t="shared" si="1"/>
        <v>0.0084</v>
      </c>
      <c r="M27" s="10">
        <f t="shared" si="2"/>
        <v>22.45140817</v>
      </c>
      <c r="N27" s="11">
        <f>VLOOKUP(A27, Total_de_acoes!A:B,2,0)</f>
        <v>1218352541</v>
      </c>
      <c r="O27" s="10">
        <f t="shared" si="3"/>
        <v>229771333.6</v>
      </c>
      <c r="P27" s="12" t="str">
        <f t="shared" si="4"/>
        <v>Subiu</v>
      </c>
      <c r="Q27" s="12" t="str">
        <f>VLOOKUP(A27,Ticker!A:B,2,0)</f>
        <v>Rumo</v>
      </c>
      <c r="R27" s="12" t="str">
        <f>VLOOKUP(Q27,Chat_GPT!A:C,2,0)</f>
        <v>Logística/Ferrovia</v>
      </c>
      <c r="S27" s="12">
        <f>VLOOKUP(Q27,Chat_GPT!A:C,3,0)</f>
        <v>11</v>
      </c>
      <c r="T27" s="12" t="str">
        <f t="shared" si="5"/>
        <v>Menos que 50</v>
      </c>
    </row>
    <row r="28">
      <c r="A28" s="5" t="s">
        <v>65</v>
      </c>
      <c r="B28" s="6">
        <v>45317.0</v>
      </c>
      <c r="C28" s="7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5" t="s">
        <v>66</v>
      </c>
      <c r="L28" s="9">
        <f t="shared" si="1"/>
        <v>0.0082</v>
      </c>
      <c r="M28" s="10">
        <f t="shared" si="2"/>
        <v>4.860146796</v>
      </c>
      <c r="N28" s="11">
        <f>VLOOKUP(A28, Total_de_acoes!A:B,2,0)</f>
        <v>1095462329</v>
      </c>
      <c r="O28" s="10">
        <f t="shared" si="3"/>
        <v>43657683.38</v>
      </c>
      <c r="P28" s="12" t="str">
        <f t="shared" si="4"/>
        <v>Subiu</v>
      </c>
      <c r="Q28" s="12" t="str">
        <f>VLOOKUP(A28,Ticker!A:B,2,0)</f>
        <v>Cielo</v>
      </c>
      <c r="R28" s="12" t="str">
        <f>VLOOKUP(Q28,Chat_GPT!A:C,2,0)</f>
        <v>Meios de Pagamento</v>
      </c>
      <c r="S28" s="12">
        <f>VLOOKUP(Q28,Chat_GPT!A:C,3,0)</f>
        <v>23</v>
      </c>
      <c r="T28" s="12" t="str">
        <f t="shared" si="5"/>
        <v>Menos que 50</v>
      </c>
    </row>
    <row r="29">
      <c r="A29" s="13" t="s">
        <v>67</v>
      </c>
      <c r="B29" s="14">
        <v>45317.0</v>
      </c>
      <c r="C29" s="15">
        <v>7.81</v>
      </c>
      <c r="D29" s="16">
        <v>0.77</v>
      </c>
      <c r="E29" s="16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3" t="s">
        <v>68</v>
      </c>
      <c r="L29" s="9">
        <f t="shared" si="1"/>
        <v>0.0077</v>
      </c>
      <c r="M29" s="10">
        <f t="shared" si="2"/>
        <v>7.750322517</v>
      </c>
      <c r="N29" s="11">
        <f>VLOOKUP(A29, Total_de_acoes!A:B,2,0)</f>
        <v>302768240</v>
      </c>
      <c r="O29" s="10">
        <f t="shared" si="3"/>
        <v>18068446.61</v>
      </c>
      <c r="P29" s="12" t="str">
        <f t="shared" si="4"/>
        <v>Subiu</v>
      </c>
      <c r="Q29" s="12" t="str">
        <f>VLOOKUP(A29,Ticker!A:B,2,0)</f>
        <v>Dexco</v>
      </c>
      <c r="R29" s="12" t="str">
        <f>VLOOKUP(Q29,Chat_GPT!A:C,2,0)</f>
        <v>Educação</v>
      </c>
      <c r="S29" s="12">
        <f>VLOOKUP(Q29,Chat_GPT!A:C,3,0)</f>
        <v>8</v>
      </c>
      <c r="T29" s="12" t="str">
        <f t="shared" si="5"/>
        <v>Menos que 50</v>
      </c>
    </row>
    <row r="30">
      <c r="A30" s="5" t="s">
        <v>69</v>
      </c>
      <c r="B30" s="6">
        <v>45317.0</v>
      </c>
      <c r="C30" s="7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5" t="s">
        <v>70</v>
      </c>
      <c r="L30" s="9">
        <f t="shared" si="1"/>
        <v>0.0074</v>
      </c>
      <c r="M30" s="10">
        <f t="shared" si="2"/>
        <v>17.39130435</v>
      </c>
      <c r="N30" s="11">
        <f>VLOOKUP(A30, Total_de_acoes!A:B,2,0)</f>
        <v>807896814</v>
      </c>
      <c r="O30" s="10">
        <f t="shared" si="3"/>
        <v>103972807.4</v>
      </c>
      <c r="P30" s="12" t="str">
        <f t="shared" si="4"/>
        <v>Subiu</v>
      </c>
      <c r="Q30" s="12" t="str">
        <f>VLOOKUP(A30,Ticker!A:B,2,0)</f>
        <v>TIM</v>
      </c>
      <c r="R30" s="12" t="str">
        <f>VLOOKUP(Q30,Chat_GPT!A:C,2,0)</f>
        <v>Telecomunicações</v>
      </c>
      <c r="S30" s="12">
        <f>VLOOKUP(Q30,Chat_GPT!A:C,3,0)</f>
        <v>25</v>
      </c>
      <c r="T30" s="12" t="str">
        <f t="shared" si="5"/>
        <v>Menos que 50</v>
      </c>
    </row>
    <row r="31">
      <c r="A31" s="13" t="s">
        <v>71</v>
      </c>
      <c r="B31" s="14">
        <v>45317.0</v>
      </c>
      <c r="C31" s="15">
        <v>23.22</v>
      </c>
      <c r="D31" s="16">
        <v>0.73</v>
      </c>
      <c r="E31" s="16">
        <v>1.93</v>
      </c>
      <c r="F31" s="16">
        <v>-9.51</v>
      </c>
      <c r="G31" s="16">
        <v>-9.51</v>
      </c>
      <c r="H31" s="16">
        <v>-20.4</v>
      </c>
      <c r="I31" s="16">
        <v>22.69</v>
      </c>
      <c r="J31" s="16">
        <v>23.28</v>
      </c>
      <c r="K31" s="13" t="s">
        <v>72</v>
      </c>
      <c r="L31" s="9">
        <f t="shared" si="1"/>
        <v>0.0073</v>
      </c>
      <c r="M31" s="10">
        <f t="shared" si="2"/>
        <v>23.05172243</v>
      </c>
      <c r="N31" s="11">
        <f>VLOOKUP(A31, Total_de_acoes!A:B,2,0)</f>
        <v>251003438</v>
      </c>
      <c r="O31" s="10">
        <f t="shared" si="3"/>
        <v>42238249.54</v>
      </c>
      <c r="P31" s="12" t="str">
        <f t="shared" si="4"/>
        <v>Subiu</v>
      </c>
      <c r="Q31" s="12" t="str">
        <f>VLOOKUP(A31,Ticker!A:B,2,0)</f>
        <v>Bradespar</v>
      </c>
      <c r="R31" s="12" t="str">
        <f>VLOOKUP(Q31,Chat_GPT!A:C,2,0)</f>
        <v>Holding</v>
      </c>
      <c r="S31" s="12">
        <f>VLOOKUP(Q31,Chat_GPT!A:C,3,0)</f>
        <v>33</v>
      </c>
      <c r="T31" s="12" t="str">
        <f t="shared" si="5"/>
        <v>Menos que 50</v>
      </c>
    </row>
    <row r="32">
      <c r="A32" s="5" t="s">
        <v>73</v>
      </c>
      <c r="B32" s="6">
        <v>45317.0</v>
      </c>
      <c r="C32" s="7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5" t="s">
        <v>74</v>
      </c>
      <c r="L32" s="9">
        <f t="shared" si="1"/>
        <v>0.0072</v>
      </c>
      <c r="M32" s="10">
        <f t="shared" si="2"/>
        <v>5.510325655</v>
      </c>
      <c r="N32" s="11">
        <f>VLOOKUP(A32, Total_de_acoes!A:B,2,0)</f>
        <v>393173139</v>
      </c>
      <c r="O32" s="10">
        <f t="shared" si="3"/>
        <v>15598886.65</v>
      </c>
      <c r="P32" s="12" t="str">
        <f t="shared" si="4"/>
        <v>Subiu</v>
      </c>
      <c r="Q32" s="12" t="str">
        <f>VLOOKUP(A32,Ticker!A:B,2,0)</f>
        <v>Locaweb</v>
      </c>
      <c r="R32" s="12" t="str">
        <f>VLOOKUP(Q32,Chat_GPT!A:C,2,0)</f>
        <v>Tecnologia/Internet</v>
      </c>
      <c r="S32" s="12">
        <f>VLOOKUP(Q32,Chat_GPT!A:C,3,0)</f>
        <v>24</v>
      </c>
      <c r="T32" s="12" t="str">
        <f t="shared" si="5"/>
        <v>Menos que 50</v>
      </c>
    </row>
    <row r="33">
      <c r="A33" s="13" t="s">
        <v>75</v>
      </c>
      <c r="B33" s="14">
        <v>45317.0</v>
      </c>
      <c r="C33" s="15">
        <v>23.83</v>
      </c>
      <c r="D33" s="16">
        <v>0.71</v>
      </c>
      <c r="E33" s="16">
        <v>1.49</v>
      </c>
      <c r="F33" s="16">
        <v>9.71</v>
      </c>
      <c r="G33" s="16">
        <v>9.71</v>
      </c>
      <c r="H33" s="16">
        <v>-26.61</v>
      </c>
      <c r="I33" s="16">
        <v>23.36</v>
      </c>
      <c r="J33" s="16">
        <v>23.99</v>
      </c>
      <c r="K33" s="13" t="s">
        <v>76</v>
      </c>
      <c r="L33" s="9">
        <f t="shared" si="1"/>
        <v>0.0071</v>
      </c>
      <c r="M33" s="10">
        <f t="shared" si="2"/>
        <v>23.6619998</v>
      </c>
      <c r="N33" s="11">
        <f>VLOOKUP(A33, Total_de_acoes!A:B,2,0)</f>
        <v>275005663</v>
      </c>
      <c r="O33" s="10">
        <f t="shared" si="3"/>
        <v>46201006</v>
      </c>
      <c r="P33" s="12" t="str">
        <f t="shared" si="4"/>
        <v>Subiu</v>
      </c>
      <c r="Q33" s="12" t="str">
        <f>VLOOKUP(A33,Ticker!A:B,2,0)</f>
        <v>PetroRecôncavo</v>
      </c>
      <c r="R33" s="12" t="str">
        <f>VLOOKUP(Q33,Chat_GPT!A:C,2,0)</f>
        <v>Energia/Petróleo</v>
      </c>
      <c r="S33" s="12">
        <f>VLOOKUP(Q33,Chat_GPT!A:C,3,0)</f>
        <v>4</v>
      </c>
      <c r="T33" s="12" t="str">
        <f t="shared" si="5"/>
        <v>Menos que 50</v>
      </c>
    </row>
    <row r="34">
      <c r="A34" s="5" t="s">
        <v>77</v>
      </c>
      <c r="B34" s="6">
        <v>45317.0</v>
      </c>
      <c r="C34" s="7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5" t="s">
        <v>78</v>
      </c>
      <c r="L34" s="9">
        <f t="shared" si="1"/>
        <v>0.007</v>
      </c>
      <c r="M34" s="10">
        <f t="shared" si="2"/>
        <v>9.94041708</v>
      </c>
      <c r="N34" s="11">
        <f>VLOOKUP(A34, Total_de_acoes!A:B,2,0)</f>
        <v>5372783971</v>
      </c>
      <c r="O34" s="10">
        <f t="shared" si="3"/>
        <v>373853994.9</v>
      </c>
      <c r="P34" s="12" t="str">
        <f t="shared" si="4"/>
        <v>Subiu</v>
      </c>
      <c r="Q34" s="12" t="str">
        <f>VLOOKUP(A34,Ticker!A:B,2,0)</f>
        <v>Itaúsa</v>
      </c>
      <c r="R34" s="12" t="str">
        <f>VLOOKUP(Q34,Chat_GPT!A:C,2,0)</f>
        <v>Holding</v>
      </c>
      <c r="S34" s="12">
        <f>VLOOKUP(Q34,Chat_GPT!A:C,3,0)</f>
        <v>57</v>
      </c>
      <c r="T34" s="12" t="str">
        <f t="shared" si="5"/>
        <v>Entre 50 e 100</v>
      </c>
    </row>
    <row r="35">
      <c r="A35" s="13" t="s">
        <v>79</v>
      </c>
      <c r="B35" s="14">
        <v>45317.0</v>
      </c>
      <c r="C35" s="15">
        <v>56.97</v>
      </c>
      <c r="D35" s="16">
        <v>0.68</v>
      </c>
      <c r="E35" s="16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3" t="s">
        <v>80</v>
      </c>
      <c r="L35" s="9">
        <f t="shared" si="1"/>
        <v>0.0068</v>
      </c>
      <c r="M35" s="10">
        <f t="shared" si="2"/>
        <v>56.5852205</v>
      </c>
      <c r="N35" s="11">
        <f>VLOOKUP(A35, Total_de_acoes!A:B,2,0)</f>
        <v>1420949112</v>
      </c>
      <c r="O35" s="10">
        <f t="shared" si="3"/>
        <v>546752088</v>
      </c>
      <c r="P35" s="12" t="str">
        <f t="shared" si="4"/>
        <v>Subiu</v>
      </c>
      <c r="Q35" s="12" t="str">
        <f>VLOOKUP(A35,Ticker!A:B,2,0)</f>
        <v>Banco do Brasil</v>
      </c>
      <c r="R35" s="12" t="str">
        <f>VLOOKUP(Q35,Chat_GPT!A:C,2,0)</f>
        <v>Bancos</v>
      </c>
      <c r="S35" s="12">
        <f>VLOOKUP(Q35,Chat_GPT!A:C,3,0)</f>
        <v>213</v>
      </c>
      <c r="T35" s="12" t="str">
        <f t="shared" si="5"/>
        <v>Mais que 100</v>
      </c>
    </row>
    <row r="36">
      <c r="A36" s="5" t="s">
        <v>81</v>
      </c>
      <c r="B36" s="6">
        <v>45317.0</v>
      </c>
      <c r="C36" s="7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5" t="s">
        <v>82</v>
      </c>
      <c r="L36" s="9">
        <f t="shared" si="1"/>
        <v>0.0061</v>
      </c>
      <c r="M36" s="10">
        <f t="shared" si="2"/>
        <v>26.00139151</v>
      </c>
      <c r="N36" s="11">
        <f>VLOOKUP(A36, Total_de_acoes!A:B,2,0)</f>
        <v>1275798515</v>
      </c>
      <c r="O36" s="10">
        <f t="shared" si="3"/>
        <v>202352473.7</v>
      </c>
      <c r="P36" s="12" t="str">
        <f t="shared" si="4"/>
        <v>Subiu</v>
      </c>
      <c r="Q36" s="12" t="str">
        <f>VLOOKUP(A36,Ticker!A:B,2,0)</f>
        <v>RaiaDrogasil</v>
      </c>
      <c r="R36" s="12" t="str">
        <f>VLOOKUP(Q36,Chat_GPT!A:C,2,0)</f>
        <v>Saúde/Farmácias</v>
      </c>
      <c r="S36" s="12">
        <f>VLOOKUP(Q36,Chat_GPT!A:C,3,0)</f>
        <v>117</v>
      </c>
      <c r="T36" s="12" t="str">
        <f t="shared" si="5"/>
        <v>Mais que 100</v>
      </c>
    </row>
    <row r="37">
      <c r="A37" s="13" t="s">
        <v>83</v>
      </c>
      <c r="B37" s="14">
        <v>45317.0</v>
      </c>
      <c r="C37" s="15">
        <v>10.08</v>
      </c>
      <c r="D37" s="16">
        <v>0.59</v>
      </c>
      <c r="E37" s="16">
        <v>3.28</v>
      </c>
      <c r="F37" s="16">
        <v>-7.18</v>
      </c>
      <c r="G37" s="16">
        <v>-7.18</v>
      </c>
      <c r="H37" s="16">
        <v>-21.14</v>
      </c>
      <c r="I37" s="16">
        <v>10.03</v>
      </c>
      <c r="J37" s="16">
        <v>10.14</v>
      </c>
      <c r="K37" s="13" t="s">
        <v>84</v>
      </c>
      <c r="L37" s="9">
        <f t="shared" si="1"/>
        <v>0.0059</v>
      </c>
      <c r="M37" s="10">
        <f t="shared" si="2"/>
        <v>10.02087683</v>
      </c>
      <c r="N37" s="11">
        <f>VLOOKUP(A37, Total_de_acoes!A:B,2,0)</f>
        <v>660411219</v>
      </c>
      <c r="O37" s="10">
        <f t="shared" si="3"/>
        <v>39045606.94</v>
      </c>
      <c r="P37" s="12" t="str">
        <f t="shared" si="4"/>
        <v>Subiu</v>
      </c>
      <c r="Q37" s="12" t="str">
        <f>VLOOKUP(A37,Ticker!A:B,2,0)</f>
        <v>Metalúrgica Gerdau</v>
      </c>
      <c r="R37" s="12" t="str">
        <f>VLOOKUP(Q37,Chat_GPT!A:C,2,0)</f>
        <v>Siderurgia</v>
      </c>
      <c r="S37" s="12">
        <f>VLOOKUP(Q37,Chat_GPT!A:C,3,0)</f>
        <v>120</v>
      </c>
      <c r="T37" s="12" t="str">
        <f t="shared" si="5"/>
        <v>Mais que 100</v>
      </c>
    </row>
    <row r="38">
      <c r="A38" s="5" t="s">
        <v>85</v>
      </c>
      <c r="B38" s="6">
        <v>45317.0</v>
      </c>
      <c r="C38" s="7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5" t="s">
        <v>86</v>
      </c>
      <c r="L38" s="9">
        <f t="shared" si="1"/>
        <v>0.0059</v>
      </c>
      <c r="M38" s="10">
        <f t="shared" si="2"/>
        <v>18.46107963</v>
      </c>
      <c r="N38" s="11">
        <f>VLOOKUP(A38, Total_de_acoes!A:B,2,0)</f>
        <v>1168097881</v>
      </c>
      <c r="O38" s="10">
        <f t="shared" si="3"/>
        <v>127229653.2</v>
      </c>
      <c r="P38" s="12" t="str">
        <f t="shared" si="4"/>
        <v>Subiu</v>
      </c>
      <c r="Q38" s="12" t="str">
        <f>VLOOKUP(A38,Ticker!A:B,2,0)</f>
        <v>Cosan</v>
      </c>
      <c r="R38" s="12" t="str">
        <f>VLOOKUP(Q38,Chat_GPT!A:C,2,0)</f>
        <v>Energia</v>
      </c>
      <c r="S38" s="12">
        <f>VLOOKUP(Q38,Chat_GPT!A:C,3,0)</f>
        <v>23</v>
      </c>
      <c r="T38" s="12" t="str">
        <f t="shared" si="5"/>
        <v>Menos que 50</v>
      </c>
    </row>
    <row r="39">
      <c r="A39" s="13" t="s">
        <v>87</v>
      </c>
      <c r="B39" s="14">
        <v>45317.0</v>
      </c>
      <c r="C39" s="15">
        <v>24.34</v>
      </c>
      <c r="D39" s="16">
        <v>0.57</v>
      </c>
      <c r="E39" s="16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3" t="s">
        <v>88</v>
      </c>
      <c r="L39" s="9">
        <f t="shared" si="1"/>
        <v>0.0057</v>
      </c>
      <c r="M39" s="10">
        <f t="shared" si="2"/>
        <v>24.20204832</v>
      </c>
      <c r="N39" s="11">
        <f>VLOOKUP(A39, Total_de_acoes!A:B,2,0)</f>
        <v>1134986472</v>
      </c>
      <c r="O39" s="10">
        <f t="shared" si="3"/>
        <v>156573285.4</v>
      </c>
      <c r="P39" s="12" t="str">
        <f t="shared" si="4"/>
        <v>Subiu</v>
      </c>
      <c r="Q39" s="12" t="str">
        <f>VLOOKUP(A39,Ticker!A:B,2,0)</f>
        <v>JBS</v>
      </c>
      <c r="R39" s="12" t="str">
        <f>VLOOKUP(Q39,Chat_GPT!A:C,2,0)</f>
        <v>Alimentos/Carnes</v>
      </c>
      <c r="S39" s="12">
        <f>VLOOKUP(Q39,Chat_GPT!A:C,3,0)</f>
        <v>9</v>
      </c>
      <c r="T39" s="12" t="str">
        <f t="shared" si="5"/>
        <v>Menos que 50</v>
      </c>
    </row>
    <row r="40">
      <c r="A40" s="5" t="s">
        <v>89</v>
      </c>
      <c r="B40" s="6">
        <v>45317.0</v>
      </c>
      <c r="C40" s="7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5" t="s">
        <v>90</v>
      </c>
      <c r="L40" s="9">
        <f t="shared" si="1"/>
        <v>0.0048</v>
      </c>
      <c r="M40" s="10">
        <f t="shared" si="2"/>
        <v>2.070063694</v>
      </c>
      <c r="N40" s="11">
        <f>VLOOKUP(A40, Total_de_acoes!A:B,2,0)</f>
        <v>2867627068</v>
      </c>
      <c r="O40" s="10">
        <f t="shared" si="3"/>
        <v>28493619.27</v>
      </c>
      <c r="P40" s="12" t="str">
        <f t="shared" si="4"/>
        <v>Subiu</v>
      </c>
      <c r="Q40" s="12" t="str">
        <f>VLOOKUP(A40,Ticker!A:B,2,0)</f>
        <v>Magazine Luiza</v>
      </c>
      <c r="R40" s="12" t="str">
        <f>VLOOKUP(Q40,Chat_GPT!A:C,2,0)</f>
        <v>Varejo/E-commerce</v>
      </c>
      <c r="S40" s="12">
        <f>VLOOKUP(Q40,Chat_GPT!A:C,3,0)</f>
        <v>64</v>
      </c>
      <c r="T40" s="12" t="str">
        <f t="shared" si="5"/>
        <v>Entre 50 e 100</v>
      </c>
    </row>
    <row r="41">
      <c r="A41" s="13" t="s">
        <v>91</v>
      </c>
      <c r="B41" s="14">
        <v>45317.0</v>
      </c>
      <c r="C41" s="15">
        <v>13.75</v>
      </c>
      <c r="D41" s="16">
        <v>0.36</v>
      </c>
      <c r="E41" s="16">
        <v>-0.72</v>
      </c>
      <c r="F41" s="16">
        <v>-9.95</v>
      </c>
      <c r="G41" s="16">
        <v>-9.95</v>
      </c>
      <c r="H41" s="16">
        <v>15.78</v>
      </c>
      <c r="I41" s="16">
        <v>13.67</v>
      </c>
      <c r="J41" s="16">
        <v>13.9</v>
      </c>
      <c r="K41" s="13" t="s">
        <v>92</v>
      </c>
      <c r="L41" s="9">
        <f t="shared" si="1"/>
        <v>0.0036</v>
      </c>
      <c r="M41" s="10">
        <f t="shared" si="2"/>
        <v>13.70067756</v>
      </c>
      <c r="N41" s="11">
        <f>VLOOKUP(A41, Total_de_acoes!A:B,2,0)</f>
        <v>1500728902</v>
      </c>
      <c r="O41" s="10">
        <f t="shared" si="3"/>
        <v>74019610.05</v>
      </c>
      <c r="P41" s="12" t="str">
        <f t="shared" si="4"/>
        <v>Subiu</v>
      </c>
      <c r="Q41" s="12" t="str">
        <f>VLOOKUP(A41,Ticker!A:B,2,0)</f>
        <v>Banco Bradesco</v>
      </c>
      <c r="R41" s="12" t="str">
        <f>VLOOKUP(Q41,Chat_GPT!A:C,2,0)</f>
        <v>Bancos</v>
      </c>
      <c r="S41" s="12">
        <f>VLOOKUP(Q41,Chat_GPT!A:C,3,0)</f>
        <v>78</v>
      </c>
      <c r="T41" s="12" t="str">
        <f t="shared" si="5"/>
        <v>Entre 50 e 100</v>
      </c>
    </row>
    <row r="42">
      <c r="A42" s="5" t="s">
        <v>93</v>
      </c>
      <c r="B42" s="6">
        <v>45317.0</v>
      </c>
      <c r="C42" s="7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5" t="s">
        <v>94</v>
      </c>
      <c r="L42" s="9">
        <f t="shared" si="1"/>
        <v>0.0027</v>
      </c>
      <c r="M42" s="10">
        <f t="shared" si="2"/>
        <v>21.78119078</v>
      </c>
      <c r="N42" s="11">
        <f>VLOOKUP(A42, Total_de_acoes!A:B,2,0)</f>
        <v>1118525506</v>
      </c>
      <c r="O42" s="10">
        <f t="shared" si="3"/>
        <v>65779607.1</v>
      </c>
      <c r="P42" s="12" t="str">
        <f t="shared" si="4"/>
        <v>Subiu</v>
      </c>
      <c r="Q42" s="12" t="str">
        <f>VLOOKUP(A42,Ticker!A:B,2,0)</f>
        <v>Gerdau</v>
      </c>
      <c r="R42" s="12" t="str">
        <f>VLOOKUP(Q42,Chat_GPT!A:C,2,0)</f>
        <v>Siderurgia</v>
      </c>
      <c r="S42" s="12">
        <f>VLOOKUP(Q42,Chat_GPT!A:C,3,0)</f>
        <v>120</v>
      </c>
      <c r="T42" s="12" t="str">
        <f t="shared" si="5"/>
        <v>Mais que 100</v>
      </c>
    </row>
    <row r="43">
      <c r="A43" s="13" t="s">
        <v>95</v>
      </c>
      <c r="B43" s="14">
        <v>45317.0</v>
      </c>
      <c r="C43" s="15">
        <v>3.74</v>
      </c>
      <c r="D43" s="16">
        <v>0.26</v>
      </c>
      <c r="E43" s="16">
        <v>0.0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3" t="s">
        <v>96</v>
      </c>
      <c r="L43" s="9">
        <f t="shared" si="1"/>
        <v>0.0026</v>
      </c>
      <c r="M43" s="10">
        <f t="shared" si="2"/>
        <v>3.730301217</v>
      </c>
      <c r="N43" s="11">
        <f>VLOOKUP(A43, Total_de_acoes!A:B,2,0)</f>
        <v>1193047233</v>
      </c>
      <c r="O43" s="10">
        <f t="shared" si="3"/>
        <v>11571106.42</v>
      </c>
      <c r="P43" s="12" t="str">
        <f t="shared" si="4"/>
        <v>Subiu</v>
      </c>
      <c r="Q43" s="12" t="str">
        <f>VLOOKUP(A43,Ticker!A:B,2,0)</f>
        <v>Raízen</v>
      </c>
      <c r="R43" s="12" t="str">
        <f>VLOOKUP(Q43,Chat_GPT!A:C,2,0)</f>
        <v>Energia</v>
      </c>
      <c r="S43" s="12">
        <f>VLOOKUP(Q43,Chat_GPT!A:C,3,0)</f>
        <v>10</v>
      </c>
      <c r="T43" s="12" t="str">
        <f t="shared" si="5"/>
        <v>Menos que 50</v>
      </c>
    </row>
    <row r="44">
      <c r="A44" s="5" t="s">
        <v>97</v>
      </c>
      <c r="B44" s="6">
        <v>45317.0</v>
      </c>
      <c r="C44" s="7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5" t="s">
        <v>98</v>
      </c>
      <c r="L44" s="9">
        <f t="shared" si="1"/>
        <v>0.0019</v>
      </c>
      <c r="M44" s="10">
        <f t="shared" si="2"/>
        <v>10.05090328</v>
      </c>
      <c r="N44" s="11">
        <f>VLOOKUP(A44, Total_de_acoes!A:B,2,0)</f>
        <v>1679335290</v>
      </c>
      <c r="O44" s="10">
        <f t="shared" si="3"/>
        <v>32069789.5</v>
      </c>
      <c r="P44" s="12" t="str">
        <f t="shared" si="4"/>
        <v>Subiu</v>
      </c>
      <c r="Q44" s="12" t="str">
        <f>VLOOKUP(A44,Ticker!A:B,2,0)</f>
        <v>Copel</v>
      </c>
      <c r="R44" s="12" t="str">
        <f>VLOOKUP(Q44,Chat_GPT!A:C,2,0)</f>
        <v>Energia</v>
      </c>
      <c r="S44" s="12">
        <f>VLOOKUP(Q44,Chat_GPT!A:C,3,0)</f>
        <v>68</v>
      </c>
      <c r="T44" s="12" t="str">
        <f t="shared" si="5"/>
        <v>Entre 50 e 100</v>
      </c>
    </row>
    <row r="45">
      <c r="A45" s="13" t="s">
        <v>99</v>
      </c>
      <c r="B45" s="14">
        <v>45317.0</v>
      </c>
      <c r="C45" s="15">
        <v>8.18</v>
      </c>
      <c r="D45" s="16">
        <v>0.12</v>
      </c>
      <c r="E45" s="16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3" t="s">
        <v>100</v>
      </c>
      <c r="L45" s="9">
        <f t="shared" si="1"/>
        <v>0.0012</v>
      </c>
      <c r="M45" s="10">
        <f t="shared" si="2"/>
        <v>8.170195765</v>
      </c>
      <c r="N45" s="11">
        <f>VLOOKUP(A45, Total_de_acoes!A:B,2,0)</f>
        <v>421383330</v>
      </c>
      <c r="O45" s="10">
        <f t="shared" si="3"/>
        <v>4131341.158</v>
      </c>
      <c r="P45" s="12" t="str">
        <f t="shared" si="4"/>
        <v>Subiu</v>
      </c>
      <c r="Q45" s="12" t="str">
        <f>VLOOKUP(A45,Ticker!A:B,2,0)</f>
        <v>Grupo Vamos</v>
      </c>
      <c r="R45" s="12" t="str">
        <f>VLOOKUP(Q45,Chat_GPT!A:C,2,0)</f>
        <v>Logística</v>
      </c>
      <c r="S45" s="12">
        <f>VLOOKUP(Q45,Chat_GPT!A:C,3,0)</f>
        <v>11</v>
      </c>
      <c r="T45" s="12" t="str">
        <f t="shared" si="5"/>
        <v>Menos que 50</v>
      </c>
    </row>
    <row r="46">
      <c r="A46" s="5" t="s">
        <v>101</v>
      </c>
      <c r="B46" s="6">
        <v>45317.0</v>
      </c>
      <c r="C46" s="7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5" t="s">
        <v>102</v>
      </c>
      <c r="L46" s="9">
        <f t="shared" si="1"/>
        <v>0</v>
      </c>
      <c r="M46" s="10">
        <f t="shared" si="2"/>
        <v>9.74</v>
      </c>
      <c r="N46" s="11">
        <f>VLOOKUP(A46, Total_de_acoes!A:B,2,0)</f>
        <v>331799687</v>
      </c>
      <c r="O46" s="10">
        <f t="shared" si="3"/>
        <v>0</v>
      </c>
      <c r="P46" s="12" t="str">
        <f t="shared" si="4"/>
        <v>Sem variacao</v>
      </c>
      <c r="Q46" s="12" t="str">
        <f>VLOOKUP(A46,Ticker!A:B,2,0)</f>
        <v>Marfrig</v>
      </c>
      <c r="R46" s="12" t="str">
        <f>VLOOKUP(Q46,Chat_GPT!A:C,2,0)</f>
        <v>Alimentos/Carnes</v>
      </c>
      <c r="S46" s="12">
        <f>VLOOKUP(Q46,Chat_GPT!A:C,3,0)</f>
        <v>14</v>
      </c>
      <c r="T46" s="12" t="str">
        <f t="shared" si="5"/>
        <v>Menos que 50</v>
      </c>
    </row>
    <row r="47">
      <c r="A47" s="13" t="s">
        <v>103</v>
      </c>
      <c r="B47" s="14">
        <v>45317.0</v>
      </c>
      <c r="C47" s="15">
        <v>13.2</v>
      </c>
      <c r="D47" s="16">
        <v>0.0</v>
      </c>
      <c r="E47" s="16">
        <v>-1.12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3" t="s">
        <v>104</v>
      </c>
      <c r="L47" s="9">
        <f t="shared" si="1"/>
        <v>0</v>
      </c>
      <c r="M47" s="10">
        <f t="shared" si="2"/>
        <v>13.2</v>
      </c>
      <c r="N47" s="11">
        <f>VLOOKUP(A47, Total_de_acoes!A:B,2,0)</f>
        <v>4394245879</v>
      </c>
      <c r="O47" s="10">
        <f t="shared" si="3"/>
        <v>0</v>
      </c>
      <c r="P47" s="12" t="str">
        <f t="shared" si="4"/>
        <v>Sem variacao</v>
      </c>
      <c r="Q47" s="12" t="str">
        <f>VLOOKUP(A47,Ticker!A:B,2,0)</f>
        <v>Ambev</v>
      </c>
      <c r="R47" s="12" t="str">
        <f>VLOOKUP(Q47,Chat_GPT!A:C,2,0)</f>
        <v>Bebidas</v>
      </c>
      <c r="S47" s="12">
        <f>VLOOKUP(Q47,Chat_GPT!A:C,3,0)</f>
        <v>28</v>
      </c>
      <c r="T47" s="12" t="str">
        <f t="shared" si="5"/>
        <v>Menos que 50</v>
      </c>
    </row>
    <row r="48">
      <c r="A48" s="5" t="s">
        <v>105</v>
      </c>
      <c r="B48" s="6">
        <v>45317.0</v>
      </c>
      <c r="C48" s="7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5" t="s">
        <v>106</v>
      </c>
      <c r="L48" s="9">
        <f t="shared" si="1"/>
        <v>-0.0002</v>
      </c>
      <c r="M48" s="10">
        <f t="shared" si="2"/>
        <v>33.73674735</v>
      </c>
      <c r="N48" s="11">
        <f>VLOOKUP(A48, Total_de_acoes!A:B,2,0)</f>
        <v>671750768</v>
      </c>
      <c r="O48" s="10">
        <f t="shared" si="3"/>
        <v>-4532537.188</v>
      </c>
      <c r="P48" s="12" t="str">
        <f t="shared" si="4"/>
        <v>Desceu</v>
      </c>
      <c r="Q48" s="12" t="str">
        <f>VLOOKUP(A48,Ticker!A:B,2,0)</f>
        <v>BB Seguridade</v>
      </c>
      <c r="R48" s="12" t="str">
        <f>VLOOKUP(Q48,Chat_GPT!A:C,2,0)</f>
        <v>Seguros</v>
      </c>
      <c r="S48" s="12">
        <f>VLOOKUP(Q48,Chat_GPT!A:C,3,0)</f>
        <v>12</v>
      </c>
      <c r="T48" s="12" t="str">
        <f t="shared" si="5"/>
        <v>Menos que 50</v>
      </c>
    </row>
    <row r="49">
      <c r="A49" s="13" t="s">
        <v>107</v>
      </c>
      <c r="B49" s="14">
        <v>45317.0</v>
      </c>
      <c r="C49" s="15">
        <v>77.04</v>
      </c>
      <c r="D49" s="16">
        <v>-0.06</v>
      </c>
      <c r="E49" s="16">
        <v>1.37</v>
      </c>
      <c r="F49" s="16">
        <v>2.22</v>
      </c>
      <c r="G49" s="16">
        <v>2.22</v>
      </c>
      <c r="H49" s="16">
        <v>45.92</v>
      </c>
      <c r="I49" s="16">
        <v>76.52</v>
      </c>
      <c r="J49" s="16">
        <v>77.69</v>
      </c>
      <c r="K49" s="13" t="s">
        <v>108</v>
      </c>
      <c r="L49" s="9">
        <f t="shared" si="1"/>
        <v>-0.0006</v>
      </c>
      <c r="M49" s="10">
        <f t="shared" si="2"/>
        <v>77.08625175</v>
      </c>
      <c r="N49" s="11">
        <f>VLOOKUP(A49, Total_de_acoes!A:B,2,0)</f>
        <v>340001799</v>
      </c>
      <c r="O49" s="10">
        <f t="shared" si="3"/>
        <v>-15725678.56</v>
      </c>
      <c r="P49" s="12" t="str">
        <f t="shared" si="4"/>
        <v>Desceu</v>
      </c>
      <c r="Q49" s="12" t="str">
        <f>VLOOKUP(A49,Ticker!A:B,2,0)</f>
        <v>Sabesp</v>
      </c>
      <c r="R49" s="12" t="str">
        <f>VLOOKUP(Q49,Chat_GPT!A:C,2,0)</f>
        <v>Água/Saneamento</v>
      </c>
      <c r="S49" s="12">
        <f>VLOOKUP(Q49,Chat_GPT!A:C,3,0)</f>
        <v>49</v>
      </c>
      <c r="T49" s="12" t="str">
        <f t="shared" si="5"/>
        <v>Menos que 50</v>
      </c>
    </row>
    <row r="50">
      <c r="A50" s="5" t="s">
        <v>109</v>
      </c>
      <c r="B50" s="6">
        <v>45317.0</v>
      </c>
      <c r="C50" s="7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5" t="s">
        <v>110</v>
      </c>
      <c r="L50" s="9">
        <f t="shared" si="1"/>
        <v>-0.0006</v>
      </c>
      <c r="M50" s="10">
        <f t="shared" si="2"/>
        <v>30.89853912</v>
      </c>
      <c r="N50" s="11">
        <f>VLOOKUP(A50, Total_de_acoes!A:B,2,0)</f>
        <v>514122351</v>
      </c>
      <c r="O50" s="10">
        <f t="shared" si="3"/>
        <v>-9531377.746</v>
      </c>
      <c r="P50" s="12" t="str">
        <f t="shared" si="4"/>
        <v>Desceu</v>
      </c>
      <c r="Q50" s="12" t="str">
        <f>VLOOKUP(A50,Ticker!A:B,2,0)</f>
        <v>Totvs</v>
      </c>
      <c r="R50" s="12" t="str">
        <f>VLOOKUP(Q50,Chat_GPT!A:C,2,0)</f>
        <v>Tecnologia/Software</v>
      </c>
      <c r="S50" s="12">
        <f>VLOOKUP(Q50,Chat_GPT!A:C,3,0)</f>
        <v>55</v>
      </c>
      <c r="T50" s="12" t="str">
        <f t="shared" si="5"/>
        <v>Entre 50 e 100</v>
      </c>
    </row>
    <row r="51">
      <c r="A51" s="13" t="s">
        <v>111</v>
      </c>
      <c r="B51" s="14">
        <v>45317.0</v>
      </c>
      <c r="C51" s="15">
        <v>11.64</v>
      </c>
      <c r="D51" s="16">
        <v>-0.17</v>
      </c>
      <c r="E51" s="16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3" t="s">
        <v>112</v>
      </c>
      <c r="L51" s="9">
        <f t="shared" si="1"/>
        <v>-0.0017</v>
      </c>
      <c r="M51" s="10">
        <f t="shared" si="2"/>
        <v>11.6598217</v>
      </c>
      <c r="N51" s="11">
        <f>VLOOKUP(A51, Total_de_acoes!A:B,2,0)</f>
        <v>1437415777</v>
      </c>
      <c r="O51" s="10">
        <f t="shared" si="3"/>
        <v>-28492019.83</v>
      </c>
      <c r="P51" s="12" t="str">
        <f t="shared" si="4"/>
        <v>Desceu</v>
      </c>
      <c r="Q51" s="12" t="str">
        <f>VLOOKUP(A51,Ticker!A:B,2,0)</f>
        <v>CEMIG</v>
      </c>
      <c r="R51" s="12" t="str">
        <f>VLOOKUP(Q51,Chat_GPT!A:C,2,0)</f>
        <v>Energia</v>
      </c>
      <c r="S51" s="12">
        <f>VLOOKUP(Q51,Chat_GPT!A:C,3,0)</f>
        <v>68</v>
      </c>
      <c r="T51" s="12" t="str">
        <f t="shared" si="5"/>
        <v>Entre 50 e 100</v>
      </c>
    </row>
    <row r="52">
      <c r="A52" s="5" t="s">
        <v>113</v>
      </c>
      <c r="B52" s="6">
        <v>45317.0</v>
      </c>
      <c r="C52" s="7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5" t="s">
        <v>114</v>
      </c>
      <c r="L52" s="9">
        <f t="shared" si="1"/>
        <v>-0.0019</v>
      </c>
      <c r="M52" s="10">
        <f t="shared" si="2"/>
        <v>46.12764252</v>
      </c>
      <c r="N52" s="11">
        <f>VLOOKUP(A52, Total_de_acoes!A:B,2,0)</f>
        <v>268544014</v>
      </c>
      <c r="O52" s="10">
        <f t="shared" si="3"/>
        <v>-23535874.33</v>
      </c>
      <c r="P52" s="12" t="str">
        <f t="shared" si="4"/>
        <v>Desceu</v>
      </c>
      <c r="Q52" s="12" t="str">
        <f>VLOOKUP(A52,Ticker!A:B,2,0)</f>
        <v>Eletrobras</v>
      </c>
      <c r="R52" s="12" t="str">
        <f>VLOOKUP(Q52,Chat_GPT!A:C,2,0)</f>
        <v>Energia</v>
      </c>
      <c r="S52" s="12">
        <f>VLOOKUP(Q52,Chat_GPT!A:C,3,0)</f>
        <v>59</v>
      </c>
      <c r="T52" s="12" t="str">
        <f t="shared" si="5"/>
        <v>Entre 50 e 100</v>
      </c>
    </row>
    <row r="53">
      <c r="A53" s="13" t="s">
        <v>115</v>
      </c>
      <c r="B53" s="14">
        <v>45317.0</v>
      </c>
      <c r="C53" s="15">
        <v>12.87</v>
      </c>
      <c r="D53" s="16">
        <v>-0.23</v>
      </c>
      <c r="E53" s="16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3" t="s">
        <v>116</v>
      </c>
      <c r="L53" s="9">
        <f t="shared" si="1"/>
        <v>-0.0023</v>
      </c>
      <c r="M53" s="10">
        <f t="shared" si="2"/>
        <v>12.89966924</v>
      </c>
      <c r="N53" s="11">
        <f>VLOOKUP(A53, Total_de_acoes!A:B,2,0)</f>
        <v>1579130168</v>
      </c>
      <c r="O53" s="10">
        <f t="shared" si="3"/>
        <v>-46851590.76</v>
      </c>
      <c r="P53" s="12" t="str">
        <f t="shared" si="4"/>
        <v>Desceu</v>
      </c>
      <c r="Q53" s="12" t="str">
        <f>VLOOKUP(A53,Ticker!A:B,2,0)</f>
        <v>Eneva</v>
      </c>
      <c r="R53" s="12" t="str">
        <f>VLOOKUP(Q53,Chat_GPT!A:C,2,0)</f>
        <v>Energia</v>
      </c>
      <c r="S53" s="12">
        <f>VLOOKUP(Q53,Chat_GPT!A:C,3,0)</f>
        <v>9</v>
      </c>
      <c r="T53" s="12" t="str">
        <f t="shared" si="5"/>
        <v>Menos que 50</v>
      </c>
    </row>
    <row r="54">
      <c r="A54" s="5" t="s">
        <v>117</v>
      </c>
      <c r="B54" s="6">
        <v>45317.0</v>
      </c>
      <c r="C54" s="7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5" t="s">
        <v>118</v>
      </c>
      <c r="L54" s="9">
        <f t="shared" si="1"/>
        <v>-0.0024</v>
      </c>
      <c r="M54" s="10">
        <f t="shared" si="2"/>
        <v>33.24979952</v>
      </c>
      <c r="N54" s="11">
        <f>VLOOKUP(A54, Total_de_acoes!A:B,2,0)</f>
        <v>1481593024</v>
      </c>
      <c r="O54" s="10">
        <f t="shared" si="3"/>
        <v>-118230410.4</v>
      </c>
      <c r="P54" s="12" t="str">
        <f t="shared" si="4"/>
        <v>Desceu</v>
      </c>
      <c r="Q54" s="12" t="str">
        <f>VLOOKUP(A54,Ticker!A:B,2,0)</f>
        <v>WEG</v>
      </c>
      <c r="R54" s="12" t="str">
        <f>VLOOKUP(Q54,Chat_GPT!A:C,2,0)</f>
        <v>Energia</v>
      </c>
      <c r="S54" s="12">
        <f>VLOOKUP(Q54,Chat_GPT!A:C,3,0)</f>
        <v>60</v>
      </c>
      <c r="T54" s="12" t="str">
        <f t="shared" si="5"/>
        <v>Entre 50 e 100</v>
      </c>
    </row>
    <row r="55">
      <c r="A55" s="13" t="s">
        <v>119</v>
      </c>
      <c r="B55" s="14">
        <v>45317.0</v>
      </c>
      <c r="C55" s="15">
        <v>19.3</v>
      </c>
      <c r="D55" s="16">
        <v>-0.25</v>
      </c>
      <c r="E55" s="16">
        <v>2.01</v>
      </c>
      <c r="F55" s="16">
        <v>2.55</v>
      </c>
      <c r="G55" s="16">
        <v>2.55</v>
      </c>
      <c r="H55" s="16">
        <v>-10.11</v>
      </c>
      <c r="I55" s="16">
        <v>19.1</v>
      </c>
      <c r="J55" s="16">
        <v>19.51</v>
      </c>
      <c r="K55" s="13" t="s">
        <v>120</v>
      </c>
      <c r="L55" s="9">
        <f t="shared" si="1"/>
        <v>-0.0025</v>
      </c>
      <c r="M55" s="10">
        <f t="shared" si="2"/>
        <v>19.34837093</v>
      </c>
      <c r="N55" s="11">
        <f>VLOOKUP(A55, Total_de_acoes!A:B,2,0)</f>
        <v>195751130</v>
      </c>
      <c r="O55" s="10">
        <f t="shared" si="3"/>
        <v>-9468663.682</v>
      </c>
      <c r="P55" s="12" t="str">
        <f t="shared" si="4"/>
        <v>Desceu</v>
      </c>
      <c r="Q55" s="12" t="str">
        <f>VLOOKUP(A55,Ticker!A:B,2,0)</f>
        <v>SLC Agrícola</v>
      </c>
      <c r="R55" s="12" t="str">
        <f>VLOOKUP(Q55,Chat_GPT!A:C,2,0)</f>
        <v>Agronegócio</v>
      </c>
      <c r="S55" s="12">
        <f>VLOOKUP(Q55,Chat_GPT!A:C,3,0)</f>
        <v>44</v>
      </c>
      <c r="T55" s="12" t="str">
        <f t="shared" si="5"/>
        <v>Menos que 50</v>
      </c>
    </row>
    <row r="56">
      <c r="A56" s="5" t="s">
        <v>121</v>
      </c>
      <c r="B56" s="6">
        <v>45317.0</v>
      </c>
      <c r="C56" s="7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5" t="s">
        <v>122</v>
      </c>
      <c r="L56" s="9">
        <f t="shared" si="1"/>
        <v>-0.0028</v>
      </c>
      <c r="M56" s="10">
        <f t="shared" si="2"/>
        <v>24.68912956</v>
      </c>
      <c r="N56" s="11">
        <f>VLOOKUP(A56, Total_de_acoes!A:B,2,0)</f>
        <v>532616595</v>
      </c>
      <c r="O56" s="10">
        <f t="shared" si="3"/>
        <v>-36819552.34</v>
      </c>
      <c r="P56" s="12" t="str">
        <f t="shared" si="4"/>
        <v>Desceu</v>
      </c>
      <c r="Q56" s="12" t="str">
        <f>VLOOKUP(A56,Ticker!A:B,2,0)</f>
        <v>ALOS3</v>
      </c>
      <c r="R56" s="12" t="str">
        <f>VLOOKUP(Q56,Chat_GPT!A:C,2,0)</f>
        <v>Transporte/Logística</v>
      </c>
      <c r="S56" s="12">
        <f>VLOOKUP(Q56,Chat_GPT!A:C,3,0)</f>
        <v>6</v>
      </c>
      <c r="T56" s="12" t="str">
        <f t="shared" si="5"/>
        <v>Menos que 50</v>
      </c>
    </row>
    <row r="57">
      <c r="A57" s="13" t="s">
        <v>123</v>
      </c>
      <c r="B57" s="14">
        <v>45317.0</v>
      </c>
      <c r="C57" s="15">
        <v>13.27</v>
      </c>
      <c r="D57" s="16">
        <v>-0.3</v>
      </c>
      <c r="E57" s="16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3" t="s">
        <v>124</v>
      </c>
      <c r="L57" s="9">
        <f t="shared" si="1"/>
        <v>-0.003</v>
      </c>
      <c r="M57" s="10">
        <f t="shared" si="2"/>
        <v>13.30992979</v>
      </c>
      <c r="N57" s="11">
        <f>VLOOKUP(A57, Total_de_acoes!A:B,2,0)</f>
        <v>995335937</v>
      </c>
      <c r="O57" s="10">
        <f t="shared" si="3"/>
        <v>-39743554.31</v>
      </c>
      <c r="P57" s="12" t="str">
        <f t="shared" si="4"/>
        <v>Desceu</v>
      </c>
      <c r="Q57" s="12" t="str">
        <f>VLOOKUP(A57,Ticker!A:B,2,0)</f>
        <v>Grupo CCR</v>
      </c>
      <c r="R57" s="12" t="str">
        <f>VLOOKUP(Q57,Chat_GPT!A:C,2,0)</f>
        <v>Infraestrutura</v>
      </c>
      <c r="S57" s="12">
        <f>VLOOKUP(Q57,Chat_GPT!A:C,3,0)</f>
        <v>23</v>
      </c>
      <c r="T57" s="12" t="str">
        <f t="shared" si="5"/>
        <v>Menos que 50</v>
      </c>
    </row>
    <row r="58">
      <c r="A58" s="5" t="s">
        <v>125</v>
      </c>
      <c r="B58" s="6">
        <v>45317.0</v>
      </c>
      <c r="C58" s="7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5" t="s">
        <v>126</v>
      </c>
      <c r="L58" s="9">
        <f t="shared" si="1"/>
        <v>-0.0032</v>
      </c>
      <c r="M58" s="10">
        <f t="shared" si="2"/>
        <v>3.039727127</v>
      </c>
      <c r="N58" s="11">
        <f>VLOOKUP(A58, Total_de_acoes!A:B,2,0)</f>
        <v>1814920980</v>
      </c>
      <c r="O58" s="10">
        <f t="shared" si="3"/>
        <v>-17653966.51</v>
      </c>
      <c r="P58" s="12" t="str">
        <f t="shared" si="4"/>
        <v>Desceu</v>
      </c>
      <c r="Q58" s="12" t="str">
        <f>VLOOKUP(A58,Ticker!A:B,2,0)</f>
        <v>Cogna</v>
      </c>
      <c r="R58" s="12" t="str">
        <f>VLOOKUP(Q58,Chat_GPT!A:C,2,0)</f>
        <v>Educação</v>
      </c>
      <c r="S58" s="12">
        <f>VLOOKUP(Q58,Chat_GPT!A:C,3,0)</f>
        <v>12</v>
      </c>
      <c r="T58" s="12" t="str">
        <f t="shared" si="5"/>
        <v>Menos que 50</v>
      </c>
    </row>
    <row r="59">
      <c r="A59" s="13" t="s">
        <v>127</v>
      </c>
      <c r="B59" s="14">
        <v>45317.0</v>
      </c>
      <c r="C59" s="15">
        <v>26.12</v>
      </c>
      <c r="D59" s="16">
        <v>-0.41</v>
      </c>
      <c r="E59" s="16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3" t="s">
        <v>128</v>
      </c>
      <c r="L59" s="9">
        <f t="shared" si="1"/>
        <v>-0.0041</v>
      </c>
      <c r="M59" s="10">
        <f t="shared" si="2"/>
        <v>26.22753288</v>
      </c>
      <c r="N59" s="11">
        <f>VLOOKUP(A59, Total_de_acoes!A:B,2,0)</f>
        <v>395801044</v>
      </c>
      <c r="O59" s="10">
        <f t="shared" si="3"/>
        <v>-42561628.08</v>
      </c>
      <c r="P59" s="12" t="str">
        <f t="shared" si="4"/>
        <v>Desceu</v>
      </c>
      <c r="Q59" s="12" t="str">
        <f>VLOOKUP(A59,Ticker!A:B,2,0)</f>
        <v>Transmissão Paulista</v>
      </c>
      <c r="R59" s="12" t="str">
        <f>VLOOKUP(Q59,Chat_GPT!A:C,2,0)</f>
        <v>Energia</v>
      </c>
      <c r="S59" s="12">
        <f>VLOOKUP(Q59,Chat_GPT!A:C,3,0)</f>
        <v>23</v>
      </c>
      <c r="T59" s="12" t="str">
        <f t="shared" si="5"/>
        <v>Menos que 50</v>
      </c>
    </row>
    <row r="60">
      <c r="A60" s="5" t="s">
        <v>129</v>
      </c>
      <c r="B60" s="6">
        <v>45317.0</v>
      </c>
      <c r="C60" s="7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5" t="s">
        <v>130</v>
      </c>
      <c r="L60" s="9">
        <f t="shared" si="1"/>
        <v>-0.0046</v>
      </c>
      <c r="M60" s="10">
        <f t="shared" si="2"/>
        <v>41.22965642</v>
      </c>
      <c r="N60" s="11">
        <f>VLOOKUP(A60, Total_de_acoes!A:B,2,0)</f>
        <v>255236961</v>
      </c>
      <c r="O60" s="10">
        <f t="shared" si="3"/>
        <v>-48407328.15</v>
      </c>
      <c r="P60" s="12" t="str">
        <f t="shared" si="4"/>
        <v>Desceu</v>
      </c>
      <c r="Q60" s="12" t="str">
        <f>VLOOKUP(A60,Ticker!A:B,2,0)</f>
        <v>Engie</v>
      </c>
      <c r="R60" s="12" t="str">
        <f>VLOOKUP(Q60,Chat_GPT!A:C,2,0)</f>
        <v>Energia</v>
      </c>
      <c r="S60" s="12">
        <f>VLOOKUP(Q60,Chat_GPT!A:C,3,0)</f>
        <v>194</v>
      </c>
      <c r="T60" s="12" t="str">
        <f t="shared" si="5"/>
        <v>Mais que 100</v>
      </c>
    </row>
    <row r="61">
      <c r="A61" s="13" t="s">
        <v>131</v>
      </c>
      <c r="B61" s="14">
        <v>45317.0</v>
      </c>
      <c r="C61" s="15">
        <v>23.23</v>
      </c>
      <c r="D61" s="16">
        <v>-0.47</v>
      </c>
      <c r="E61" s="16">
        <v>2.43</v>
      </c>
      <c r="F61" s="16">
        <v>2.07</v>
      </c>
      <c r="G61" s="16">
        <v>2.07</v>
      </c>
      <c r="H61" s="16">
        <v>50.65</v>
      </c>
      <c r="I61" s="16">
        <v>22.97</v>
      </c>
      <c r="J61" s="16">
        <v>23.4</v>
      </c>
      <c r="K61" s="13" t="s">
        <v>132</v>
      </c>
      <c r="L61" s="9">
        <f t="shared" si="1"/>
        <v>-0.0047</v>
      </c>
      <c r="M61" s="10">
        <f t="shared" si="2"/>
        <v>23.33969657</v>
      </c>
      <c r="N61" s="11">
        <f>VLOOKUP(A61, Total_de_acoes!A:B,2,0)</f>
        <v>1114412532</v>
      </c>
      <c r="O61" s="10">
        <f t="shared" si="3"/>
        <v>-122247236.7</v>
      </c>
      <c r="P61" s="12" t="str">
        <f t="shared" si="4"/>
        <v>Desceu</v>
      </c>
      <c r="Q61" s="12" t="str">
        <f>VLOOKUP(A61,Ticker!A:B,2,0)</f>
        <v>Vibra Energia</v>
      </c>
      <c r="R61" s="12" t="str">
        <f>VLOOKUP(Q61,Chat_GPT!A:C,2,0)</f>
        <v>Energia</v>
      </c>
      <c r="S61" s="12">
        <f>VLOOKUP(Q61,Chat_GPT!A:C,3,0)</f>
        <v>9</v>
      </c>
      <c r="T61" s="12" t="str">
        <f t="shared" si="5"/>
        <v>Menos que 50</v>
      </c>
    </row>
    <row r="62">
      <c r="A62" s="5" t="s">
        <v>133</v>
      </c>
      <c r="B62" s="6">
        <v>45317.0</v>
      </c>
      <c r="C62" s="7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5" t="s">
        <v>134</v>
      </c>
      <c r="L62" s="9">
        <f t="shared" si="1"/>
        <v>-0.0065</v>
      </c>
      <c r="M62" s="10">
        <f t="shared" si="2"/>
        <v>40.9159537</v>
      </c>
      <c r="N62" s="11">
        <f>VLOOKUP(A62, Total_de_acoes!A:B,2,0)</f>
        <v>81838843</v>
      </c>
      <c r="O62" s="10">
        <f t="shared" si="3"/>
        <v>-21765343.02</v>
      </c>
      <c r="P62" s="12" t="str">
        <f t="shared" si="4"/>
        <v>Desceu</v>
      </c>
      <c r="Q62" s="12" t="str">
        <f>VLOOKUP(A62,Ticker!A:B,2,0)</f>
        <v>IRB Brasil RE</v>
      </c>
      <c r="R62" s="12" t="str">
        <f>VLOOKUP(Q62,Chat_GPT!A:C,2,0)</f>
        <v>Seguros/Resseguros</v>
      </c>
      <c r="S62" s="12">
        <f>VLOOKUP(Q62,Chat_GPT!A:C,3,0)</f>
        <v>83</v>
      </c>
      <c r="T62" s="12" t="str">
        <f t="shared" si="5"/>
        <v>Entre 50 e 100</v>
      </c>
    </row>
    <row r="63">
      <c r="A63" s="13" t="s">
        <v>135</v>
      </c>
      <c r="B63" s="14">
        <v>45317.0</v>
      </c>
      <c r="C63" s="15">
        <v>40.86</v>
      </c>
      <c r="D63" s="16">
        <v>-0.65</v>
      </c>
      <c r="E63" s="16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3" t="s">
        <v>136</v>
      </c>
      <c r="L63" s="9">
        <f t="shared" si="1"/>
        <v>-0.0065</v>
      </c>
      <c r="M63" s="10">
        <f t="shared" si="2"/>
        <v>41.12732763</v>
      </c>
      <c r="N63" s="11">
        <f>VLOOKUP(A63, Total_de_acoes!A:B,2,0)</f>
        <v>1980568384</v>
      </c>
      <c r="O63" s="10">
        <f t="shared" si="3"/>
        <v>-529460651.3</v>
      </c>
      <c r="P63" s="12" t="str">
        <f t="shared" si="4"/>
        <v>Desceu</v>
      </c>
      <c r="Q63" s="12" t="str">
        <f>VLOOKUP(A63,Ticker!A:B,2,0)</f>
        <v>Eletrobras</v>
      </c>
      <c r="R63" s="12" t="str">
        <f>VLOOKUP(Q63,Chat_GPT!A:C,2,0)</f>
        <v>Energia</v>
      </c>
      <c r="S63" s="12">
        <f>VLOOKUP(Q63,Chat_GPT!A:C,3,0)</f>
        <v>59</v>
      </c>
      <c r="T63" s="12" t="str">
        <f t="shared" si="5"/>
        <v>Entre 50 e 100</v>
      </c>
    </row>
    <row r="64">
      <c r="A64" s="5" t="s">
        <v>137</v>
      </c>
      <c r="B64" s="6">
        <v>45317.0</v>
      </c>
      <c r="C64" s="7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5" t="s">
        <v>138</v>
      </c>
      <c r="L64" s="9">
        <f t="shared" si="1"/>
        <v>-0.0087</v>
      </c>
      <c r="M64" s="10">
        <f t="shared" si="2"/>
        <v>3.429839605</v>
      </c>
      <c r="N64" s="11">
        <f>VLOOKUP(A64, Total_de_acoes!A:B,2,0)</f>
        <v>309729428</v>
      </c>
      <c r="O64" s="10">
        <f t="shared" si="3"/>
        <v>-9242203.652</v>
      </c>
      <c r="P64" s="12" t="str">
        <f t="shared" si="4"/>
        <v>Desceu</v>
      </c>
      <c r="Q64" s="12" t="str">
        <f>VLOOKUP(A64,Ticker!A:B,2,0)</f>
        <v>Petz</v>
      </c>
      <c r="R64" s="12" t="str">
        <f>VLOOKUP(Q64,Chat_GPT!A:C,2,0)</f>
        <v>Pet Shops</v>
      </c>
      <c r="S64" s="12">
        <f>VLOOKUP(Q64,Chat_GPT!A:C,3,0)</f>
        <v>19</v>
      </c>
      <c r="T64" s="12" t="str">
        <f t="shared" si="5"/>
        <v>Menos que 50</v>
      </c>
    </row>
    <row r="65">
      <c r="A65" s="13" t="s">
        <v>139</v>
      </c>
      <c r="B65" s="14">
        <v>45317.0</v>
      </c>
      <c r="C65" s="15">
        <v>15.91</v>
      </c>
      <c r="D65" s="16">
        <v>-0.93</v>
      </c>
      <c r="E65" s="16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16.31</v>
      </c>
      <c r="K65" s="13" t="s">
        <v>140</v>
      </c>
      <c r="L65" s="9">
        <f t="shared" si="1"/>
        <v>-0.0093</v>
      </c>
      <c r="M65" s="10">
        <f t="shared" si="2"/>
        <v>16.05935197</v>
      </c>
      <c r="N65" s="11">
        <f>VLOOKUP(A65, Total_de_acoes!A:B,2,0)</f>
        <v>91514307</v>
      </c>
      <c r="O65" s="10">
        <f t="shared" si="3"/>
        <v>-13667842.34</v>
      </c>
      <c r="P65" s="12" t="str">
        <f t="shared" si="4"/>
        <v>Desceu</v>
      </c>
      <c r="Q65" s="12" t="str">
        <f>VLOOKUP(A65,Ticker!A:B,2,0)</f>
        <v>EZTEC</v>
      </c>
      <c r="R65" s="12" t="str">
        <f>VLOOKUP(Q65,Chat_GPT!A:C,2,0)</f>
        <v>Construção Civil</v>
      </c>
      <c r="S65" s="12">
        <f>VLOOKUP(Q65,Chat_GPT!A:C,3,0)</f>
        <v>42</v>
      </c>
      <c r="T65" s="12" t="str">
        <f t="shared" si="5"/>
        <v>Menos que 50</v>
      </c>
    </row>
    <row r="66">
      <c r="A66" s="5" t="s">
        <v>141</v>
      </c>
      <c r="B66" s="6">
        <v>45317.0</v>
      </c>
      <c r="C66" s="7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5" t="s">
        <v>84</v>
      </c>
      <c r="L66" s="9">
        <f t="shared" si="1"/>
        <v>-0.0107</v>
      </c>
      <c r="M66" s="10">
        <f t="shared" si="2"/>
        <v>16.66835136</v>
      </c>
      <c r="N66" s="11">
        <f>VLOOKUP(A66, Total_de_acoes!A:B,2,0)</f>
        <v>240822651</v>
      </c>
      <c r="O66" s="10">
        <f t="shared" si="3"/>
        <v>-42951047.22</v>
      </c>
      <c r="P66" s="12" t="str">
        <f t="shared" si="4"/>
        <v>Desceu</v>
      </c>
      <c r="Q66" s="12" t="str">
        <f>VLOOKUP(A66,Ticker!A:B,2,0)</f>
        <v>Fleury</v>
      </c>
      <c r="R66" s="12" t="str">
        <f>VLOOKUP(Q66,Chat_GPT!A:C,2,0)</f>
        <v>Saúde</v>
      </c>
      <c r="S66" s="12">
        <f>VLOOKUP(Q66,Chat_GPT!A:C,3,0)</f>
        <v>93</v>
      </c>
      <c r="T66" s="12" t="str">
        <f t="shared" si="5"/>
        <v>Entre 50 e 100</v>
      </c>
    </row>
    <row r="67">
      <c r="A67" s="13" t="s">
        <v>142</v>
      </c>
      <c r="B67" s="14">
        <v>45317.0</v>
      </c>
      <c r="C67" s="15">
        <v>6.95</v>
      </c>
      <c r="D67" s="16">
        <v>-1.27</v>
      </c>
      <c r="E67" s="16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3" t="s">
        <v>143</v>
      </c>
      <c r="L67" s="9">
        <f t="shared" si="1"/>
        <v>-0.0127</v>
      </c>
      <c r="M67" s="10">
        <f t="shared" si="2"/>
        <v>7.039400385</v>
      </c>
      <c r="N67" s="11">
        <f>VLOOKUP(A67, Total_de_acoes!A:B,2,0)</f>
        <v>496029967</v>
      </c>
      <c r="O67" s="10">
        <f t="shared" si="3"/>
        <v>-44345269.97</v>
      </c>
      <c r="P67" s="12" t="str">
        <f t="shared" si="4"/>
        <v>Desceu</v>
      </c>
      <c r="Q67" s="12" t="str">
        <f>VLOOKUP(A67,Ticker!A:B,2,0)</f>
        <v>Grupo Soma</v>
      </c>
      <c r="R67" s="12" t="str">
        <f>VLOOKUP(Q67,Chat_GPT!A:C,2,0)</f>
        <v>Têxtil</v>
      </c>
      <c r="S67" s="12">
        <f>VLOOKUP(Q67,Chat_GPT!A:C,3,0)</f>
        <v>43</v>
      </c>
      <c r="T67" s="12" t="str">
        <f t="shared" si="5"/>
        <v>Menos que 50</v>
      </c>
    </row>
    <row r="68">
      <c r="A68" s="5" t="s">
        <v>144</v>
      </c>
      <c r="B68" s="6">
        <v>45317.0</v>
      </c>
      <c r="C68" s="7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5" t="s">
        <v>145</v>
      </c>
      <c r="L68" s="9">
        <f t="shared" si="1"/>
        <v>-0.0136</v>
      </c>
      <c r="M68" s="10">
        <f t="shared" si="2"/>
        <v>8.789537713</v>
      </c>
      <c r="N68" s="11">
        <f>VLOOKUP(A68, Total_de_acoes!A:B,2,0)</f>
        <v>176733968</v>
      </c>
      <c r="O68" s="10">
        <f t="shared" si="3"/>
        <v>-21126374.33</v>
      </c>
      <c r="P68" s="12" t="str">
        <f t="shared" si="4"/>
        <v>Desceu</v>
      </c>
      <c r="Q68" s="12" t="str">
        <f>VLOOKUP(A68,Ticker!A:B,2,0)</f>
        <v>Alpargatas</v>
      </c>
      <c r="R68" s="12" t="str">
        <f>VLOOKUP(Q68,Chat_GPT!A:C,2,0)</f>
        <v>Calçados</v>
      </c>
      <c r="S68" s="12">
        <f>VLOOKUP(Q68,Chat_GPT!A:C,3,0)</f>
        <v>113</v>
      </c>
      <c r="T68" s="12" t="str">
        <f t="shared" si="5"/>
        <v>Mais que 100</v>
      </c>
    </row>
    <row r="69">
      <c r="A69" s="13" t="s">
        <v>146</v>
      </c>
      <c r="B69" s="14">
        <v>45317.0</v>
      </c>
      <c r="C69" s="15">
        <v>22.84</v>
      </c>
      <c r="D69" s="16">
        <v>-1.38</v>
      </c>
      <c r="E69" s="16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3" t="s">
        <v>147</v>
      </c>
      <c r="L69" s="9">
        <f t="shared" si="1"/>
        <v>-0.0138</v>
      </c>
      <c r="M69" s="10">
        <f t="shared" si="2"/>
        <v>23.15960251</v>
      </c>
      <c r="N69" s="11">
        <f>VLOOKUP(A69, Total_de_acoes!A:B,2,0)</f>
        <v>265784616</v>
      </c>
      <c r="O69" s="10">
        <f t="shared" si="3"/>
        <v>-84945431.64</v>
      </c>
      <c r="P69" s="12" t="str">
        <f t="shared" si="4"/>
        <v>Desceu</v>
      </c>
      <c r="Q69" s="12" t="str">
        <f>VLOOKUP(A69,Ticker!A:B,2,0)</f>
        <v>Cyrela</v>
      </c>
      <c r="R69" s="12" t="str">
        <f>VLOOKUP(Q69,Chat_GPT!A:C,2,0)</f>
        <v>Construção Civil</v>
      </c>
      <c r="S69" s="12">
        <f>VLOOKUP(Q69,Chat_GPT!A:C,3,0)</f>
        <v>57</v>
      </c>
      <c r="T69" s="12" t="str">
        <f t="shared" si="5"/>
        <v>Entre 50 e 100</v>
      </c>
    </row>
    <row r="70">
      <c r="A70" s="5" t="s">
        <v>148</v>
      </c>
      <c r="B70" s="6">
        <v>45317.0</v>
      </c>
      <c r="C70" s="7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5" t="s">
        <v>149</v>
      </c>
      <c r="L70" s="9">
        <f t="shared" si="1"/>
        <v>-0.014</v>
      </c>
      <c r="M70" s="10">
        <f t="shared" si="2"/>
        <v>22.71805274</v>
      </c>
      <c r="N70" s="11">
        <f>VLOOKUP(A70, Total_de_acoes!A:B,2,0)</f>
        <v>734632705</v>
      </c>
      <c r="O70" s="10">
        <f t="shared" si="3"/>
        <v>-233651943.5</v>
      </c>
      <c r="P70" s="12" t="str">
        <f t="shared" si="4"/>
        <v>Desceu</v>
      </c>
      <c r="Q70" s="12" t="str">
        <f>VLOOKUP(A70,Ticker!A:B,2,0)</f>
        <v>Embraer</v>
      </c>
      <c r="R70" s="12" t="str">
        <f>VLOOKUP(Q70,Chat_GPT!A:C,2,0)</f>
        <v>Aeronáutica</v>
      </c>
      <c r="S70" s="12">
        <f>VLOOKUP(Q70,Chat_GPT!A:C,3,0)</f>
        <v>53</v>
      </c>
      <c r="T70" s="12" t="str">
        <f t="shared" si="5"/>
        <v>Entre 50 e 100</v>
      </c>
    </row>
    <row r="71">
      <c r="A71" s="13" t="s">
        <v>150</v>
      </c>
      <c r="B71" s="14">
        <v>45317.0</v>
      </c>
      <c r="C71" s="15">
        <v>15.97</v>
      </c>
      <c r="D71" s="16">
        <v>-1.41</v>
      </c>
      <c r="E71" s="16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3" t="s">
        <v>151</v>
      </c>
      <c r="L71" s="9">
        <f t="shared" si="1"/>
        <v>-0.0141</v>
      </c>
      <c r="M71" s="10">
        <f t="shared" si="2"/>
        <v>16.1983974</v>
      </c>
      <c r="N71" s="11">
        <f>VLOOKUP(A71, Total_de_acoes!A:B,2,0)</f>
        <v>846244302</v>
      </c>
      <c r="O71" s="10">
        <f t="shared" si="3"/>
        <v>-193280001.2</v>
      </c>
      <c r="P71" s="12" t="str">
        <f t="shared" si="4"/>
        <v>Desceu</v>
      </c>
      <c r="Q71" s="12" t="str">
        <f>VLOOKUP(A71,Ticker!A:B,2,0)</f>
        <v>Natura</v>
      </c>
      <c r="R71" s="12" t="str">
        <f>VLOOKUP(Q71,Chat_GPT!A:C,2,0)</f>
        <v>Cosméticos</v>
      </c>
      <c r="S71" s="12">
        <f>VLOOKUP(Q71,Chat_GPT!A:C,3,0)</f>
        <v>55</v>
      </c>
      <c r="T71" s="12" t="str">
        <f t="shared" si="5"/>
        <v>Entre 50 e 100</v>
      </c>
    </row>
    <row r="72">
      <c r="A72" s="5" t="s">
        <v>152</v>
      </c>
      <c r="B72" s="6">
        <v>45317.0</v>
      </c>
      <c r="C72" s="7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5" t="s">
        <v>153</v>
      </c>
      <c r="L72" s="9">
        <f t="shared" si="1"/>
        <v>-0.0142</v>
      </c>
      <c r="M72" s="10">
        <f t="shared" si="2"/>
        <v>13.99878271</v>
      </c>
      <c r="N72" s="11">
        <f>VLOOKUP(A72, Total_de_acoes!A:B,2,0)</f>
        <v>1349217892</v>
      </c>
      <c r="O72" s="10">
        <f t="shared" si="3"/>
        <v>-268201195.1</v>
      </c>
      <c r="P72" s="12" t="str">
        <f t="shared" si="4"/>
        <v>Desceu</v>
      </c>
      <c r="Q72" s="12" t="str">
        <f>VLOOKUP(A72,Ticker!A:B,2,0)</f>
        <v>Assaí</v>
      </c>
      <c r="R72" s="12" t="str">
        <f>VLOOKUP(Q72,Chat_GPT!A:C,2,0)</f>
        <v>Alimentos/Supermercado</v>
      </c>
      <c r="S72" s="12">
        <f>VLOOKUP(Q72,Chat_GPT!A:C,3,0)</f>
        <v>10</v>
      </c>
      <c r="T72" s="12" t="str">
        <f t="shared" si="5"/>
        <v>Menos que 50</v>
      </c>
    </row>
    <row r="73">
      <c r="A73" s="13" t="s">
        <v>154</v>
      </c>
      <c r="B73" s="14">
        <v>45317.0</v>
      </c>
      <c r="C73" s="15">
        <v>13.22</v>
      </c>
      <c r="D73" s="16">
        <v>-1.56</v>
      </c>
      <c r="E73" s="16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3" t="s">
        <v>155</v>
      </c>
      <c r="L73" s="9">
        <f t="shared" si="1"/>
        <v>-0.0156</v>
      </c>
      <c r="M73" s="10">
        <f t="shared" si="2"/>
        <v>13.4295002</v>
      </c>
      <c r="N73" s="11">
        <f>VLOOKUP(A73, Total_de_acoes!A:B,2,0)</f>
        <v>5602790110</v>
      </c>
      <c r="O73" s="10">
        <f t="shared" si="3"/>
        <v>-1173785666</v>
      </c>
      <c r="P73" s="12" t="str">
        <f t="shared" si="4"/>
        <v>Desceu</v>
      </c>
      <c r="Q73" s="12" t="str">
        <f>VLOOKUP(A73,Ticker!A:B,2,0)</f>
        <v>B3</v>
      </c>
      <c r="R73" s="12" t="str">
        <f>VLOOKUP(Q73,Chat_GPT!A:C,2,0)</f>
        <v>Bolsa de Valores</v>
      </c>
      <c r="S73" s="12">
        <f>VLOOKUP(Q73,Chat_GPT!A:C,3,0)</f>
        <v>124</v>
      </c>
      <c r="T73" s="12" t="str">
        <f t="shared" si="5"/>
        <v>Mais que 100</v>
      </c>
    </row>
    <row r="74">
      <c r="A74" s="5" t="s">
        <v>156</v>
      </c>
      <c r="B74" s="6">
        <v>45317.0</v>
      </c>
      <c r="C74" s="7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5" t="s">
        <v>157</v>
      </c>
      <c r="L74" s="9">
        <f t="shared" si="1"/>
        <v>-0.0161</v>
      </c>
      <c r="M74" s="10">
        <f t="shared" si="2"/>
        <v>31.58857607</v>
      </c>
      <c r="N74" s="11">
        <f>VLOOKUP(A74, Total_de_acoes!A:B,2,0)</f>
        <v>409490388</v>
      </c>
      <c r="O74" s="10">
        <f t="shared" si="3"/>
        <v>-208257014.2</v>
      </c>
      <c r="P74" s="12" t="str">
        <f t="shared" si="4"/>
        <v>Desceu</v>
      </c>
      <c r="Q74" s="12" t="str">
        <f>VLOOKUP(A74,Ticker!A:B,2,0)</f>
        <v>Hypera</v>
      </c>
      <c r="R74" s="12" t="str">
        <f>VLOOKUP(Q74,Chat_GPT!A:C,2,0)</f>
        <v>Farmacêutica</v>
      </c>
      <c r="S74" s="12">
        <f>VLOOKUP(Q74,Chat_GPT!A:C,3,0)</f>
        <v>21</v>
      </c>
      <c r="T74" s="12" t="str">
        <f t="shared" si="5"/>
        <v>Menos que 50</v>
      </c>
    </row>
    <row r="75">
      <c r="A75" s="13" t="s">
        <v>158</v>
      </c>
      <c r="B75" s="14">
        <v>45317.0</v>
      </c>
      <c r="C75" s="15">
        <v>28.2</v>
      </c>
      <c r="D75" s="16">
        <v>-1.94</v>
      </c>
      <c r="E75" s="16">
        <v>0.36</v>
      </c>
      <c r="F75" s="16">
        <v>-3.79</v>
      </c>
      <c r="G75" s="16">
        <v>-3.79</v>
      </c>
      <c r="H75" s="16">
        <v>17.1</v>
      </c>
      <c r="I75" s="16">
        <v>28.13</v>
      </c>
      <c r="J75" s="16">
        <v>28.97</v>
      </c>
      <c r="K75" s="13" t="s">
        <v>159</v>
      </c>
      <c r="L75" s="9">
        <f t="shared" si="1"/>
        <v>-0.0194</v>
      </c>
      <c r="M75" s="10">
        <f t="shared" si="2"/>
        <v>28.75790332</v>
      </c>
      <c r="N75" s="11">
        <f>VLOOKUP(A75, Total_de_acoes!A:B,2,0)</f>
        <v>142377330</v>
      </c>
      <c r="O75" s="10">
        <f t="shared" si="3"/>
        <v>-79432785.74</v>
      </c>
      <c r="P75" s="12" t="str">
        <f t="shared" si="4"/>
        <v>Desceu</v>
      </c>
      <c r="Q75" s="12" t="str">
        <f>VLOOKUP(A75,Ticker!A:B,2,0)</f>
        <v>São Martinho</v>
      </c>
      <c r="R75" s="12" t="str">
        <f>VLOOKUP(Q75,Chat_GPT!A:C,2,0)</f>
        <v>Açúcar e Álcool</v>
      </c>
      <c r="S75" s="12">
        <f>VLOOKUP(Q75,Chat_GPT!A:C,3,0)</f>
        <v>84</v>
      </c>
      <c r="T75" s="12" t="str">
        <f t="shared" si="5"/>
        <v>Entre 50 e 100</v>
      </c>
    </row>
    <row r="76">
      <c r="A76" s="5" t="s">
        <v>160</v>
      </c>
      <c r="B76" s="6">
        <v>45317.0</v>
      </c>
      <c r="C76" s="7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5" t="s">
        <v>161</v>
      </c>
      <c r="L76" s="9">
        <f t="shared" si="1"/>
        <v>-0.0199</v>
      </c>
      <c r="M76" s="10">
        <f t="shared" si="2"/>
        <v>4.009794919</v>
      </c>
      <c r="N76" s="11">
        <f>VLOOKUP(A76, Total_de_acoes!A:B,2,0)</f>
        <v>4394332306</v>
      </c>
      <c r="O76" s="10">
        <f t="shared" si="3"/>
        <v>-350645389.9</v>
      </c>
      <c r="P76" s="12" t="str">
        <f t="shared" si="4"/>
        <v>Desceu</v>
      </c>
      <c r="Q76" s="12" t="str">
        <f>VLOOKUP(A76,Ticker!A:B,2,0)</f>
        <v>Hapvida</v>
      </c>
      <c r="R76" s="12" t="str">
        <f>VLOOKUP(Q76,Chat_GPT!A:C,2,0)</f>
        <v>Saúde</v>
      </c>
      <c r="S76" s="12">
        <f>VLOOKUP(Q76,Chat_GPT!A:C,3,0)</f>
        <v>44</v>
      </c>
      <c r="T76" s="12" t="str">
        <f t="shared" si="5"/>
        <v>Menos que 50</v>
      </c>
    </row>
    <row r="77">
      <c r="A77" s="13" t="s">
        <v>162</v>
      </c>
      <c r="B77" s="14">
        <v>45317.0</v>
      </c>
      <c r="C77" s="15">
        <v>15.78</v>
      </c>
      <c r="D77" s="16">
        <v>-2.29</v>
      </c>
      <c r="E77" s="16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3" t="s">
        <v>163</v>
      </c>
      <c r="L77" s="9">
        <f t="shared" si="1"/>
        <v>-0.0229</v>
      </c>
      <c r="M77" s="10">
        <f t="shared" si="2"/>
        <v>16.14983113</v>
      </c>
      <c r="N77" s="11">
        <f>VLOOKUP(A77, Total_de_acoes!A:B,2,0)</f>
        <v>951329770</v>
      </c>
      <c r="O77" s="10">
        <f t="shared" si="3"/>
        <v>-351831366.6</v>
      </c>
      <c r="P77" s="12" t="str">
        <f t="shared" si="4"/>
        <v>Desceu</v>
      </c>
      <c r="Q77" s="12" t="str">
        <f>VLOOKUP(A77,Ticker!A:B,2,0)</f>
        <v>Lojas Renner</v>
      </c>
      <c r="R77" s="12" t="str">
        <f>VLOOKUP(Q77,Chat_GPT!A:C,2,0)</f>
        <v>Varejo/Moda</v>
      </c>
      <c r="S77" s="12">
        <f>VLOOKUP(Q77,Chat_GPT!A:C,3,0)</f>
        <v>59</v>
      </c>
      <c r="T77" s="12" t="str">
        <f t="shared" si="5"/>
        <v>Entre 50 e 100</v>
      </c>
    </row>
    <row r="78">
      <c r="A78" s="5" t="s">
        <v>164</v>
      </c>
      <c r="B78" s="6">
        <v>45317.0</v>
      </c>
      <c r="C78" s="7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5" t="s">
        <v>165</v>
      </c>
      <c r="L78" s="9">
        <f t="shared" si="1"/>
        <v>-0.0245</v>
      </c>
      <c r="M78" s="10">
        <f t="shared" si="2"/>
        <v>10.97898514</v>
      </c>
      <c r="N78" s="11">
        <f>VLOOKUP(A78, Total_de_acoes!A:B,2,0)</f>
        <v>533990587</v>
      </c>
      <c r="O78" s="10">
        <f t="shared" si="3"/>
        <v>-143635530.6</v>
      </c>
      <c r="P78" s="12" t="str">
        <f t="shared" si="4"/>
        <v>Desceu</v>
      </c>
      <c r="Q78" s="12" t="str">
        <f>VLOOKUP(A78,Ticker!A:B,2,0)</f>
        <v>Carrefour Brasil</v>
      </c>
      <c r="R78" s="12" t="str">
        <f>VLOOKUP(Q78,Chat_GPT!A:C,2,0)</f>
        <v>Varejo/Supermercado</v>
      </c>
      <c r="S78" s="12">
        <f>VLOOKUP(Q78,Chat_GPT!A:C,3,0)</f>
        <v>46</v>
      </c>
      <c r="T78" s="12" t="str">
        <f t="shared" si="5"/>
        <v>Menos que 50</v>
      </c>
    </row>
    <row r="79">
      <c r="A79" s="13" t="s">
        <v>166</v>
      </c>
      <c r="B79" s="14">
        <v>45317.0</v>
      </c>
      <c r="C79" s="15">
        <v>8.7</v>
      </c>
      <c r="D79" s="16">
        <v>-2.46</v>
      </c>
      <c r="E79" s="16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8.95</v>
      </c>
      <c r="K79" s="13" t="s">
        <v>167</v>
      </c>
      <c r="L79" s="9">
        <f t="shared" si="1"/>
        <v>-0.0246</v>
      </c>
      <c r="M79" s="10">
        <f t="shared" si="2"/>
        <v>8.919417675</v>
      </c>
      <c r="N79" s="11">
        <f>VLOOKUP(A79, Total_de_acoes!A:B,2,0)</f>
        <v>94843047</v>
      </c>
      <c r="O79" s="10">
        <f t="shared" si="3"/>
        <v>-20810240.84</v>
      </c>
      <c r="P79" s="12" t="str">
        <f t="shared" si="4"/>
        <v>Desceu</v>
      </c>
      <c r="Q79" s="12" t="str">
        <f>VLOOKUP(A79,Ticker!A:B,2,0)</f>
        <v>Casas Bahia</v>
      </c>
      <c r="R79" s="12" t="str">
        <f>VLOOKUP(Q79,Chat_GPT!A:C,2,0)</f>
        <v>Varejo/Eletrônicos</v>
      </c>
      <c r="S79" s="12">
        <f>VLOOKUP(Q79,Chat_GPT!A:C,3,0)</f>
        <v>71</v>
      </c>
      <c r="T79" s="12" t="str">
        <f t="shared" si="5"/>
        <v>Entre 50 e 100</v>
      </c>
    </row>
    <row r="80">
      <c r="A80" s="5" t="s">
        <v>168</v>
      </c>
      <c r="B80" s="6">
        <v>45317.0</v>
      </c>
      <c r="C80" s="7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5" t="s">
        <v>169</v>
      </c>
      <c r="L80" s="9">
        <f t="shared" si="1"/>
        <v>-0.0363</v>
      </c>
      <c r="M80" s="10">
        <f t="shared" si="2"/>
        <v>58.35841029</v>
      </c>
      <c r="N80" s="11">
        <f>VLOOKUP(A80, Total_de_acoes!A:B,2,0)</f>
        <v>853202347</v>
      </c>
      <c r="O80" s="10">
        <f t="shared" si="3"/>
        <v>-1807432634</v>
      </c>
      <c r="P80" s="12" t="str">
        <f t="shared" si="4"/>
        <v>Desceu</v>
      </c>
      <c r="Q80" s="12" t="str">
        <f>VLOOKUP(A80,Ticker!A:B,2,0)</f>
        <v>Localiza</v>
      </c>
      <c r="R80" s="12" t="str">
        <f>VLOOKUP(Q80,Chat_GPT!A:C,2,0)</f>
        <v>Aluguel de Carros</v>
      </c>
      <c r="S80" s="12">
        <f>VLOOKUP(Q80,Chat_GPT!A:C,3,0)</f>
        <v>48</v>
      </c>
      <c r="T80" s="12" t="str">
        <f t="shared" si="5"/>
        <v>Menos que 50</v>
      </c>
    </row>
    <row r="81">
      <c r="A81" s="13" t="s">
        <v>170</v>
      </c>
      <c r="B81" s="14">
        <v>45317.0</v>
      </c>
      <c r="C81" s="15">
        <v>3.07</v>
      </c>
      <c r="D81" s="16">
        <v>-4.36</v>
      </c>
      <c r="E81" s="16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3" t="s">
        <v>171</v>
      </c>
      <c r="L81" s="9">
        <f t="shared" si="1"/>
        <v>-0.0436</v>
      </c>
      <c r="M81" s="10">
        <f t="shared" si="2"/>
        <v>3.209953994</v>
      </c>
      <c r="N81" s="11">
        <f>VLOOKUP(A81, Total_de_acoes!A:B,2,0)</f>
        <v>525582771</v>
      </c>
      <c r="O81" s="10">
        <f t="shared" si="3"/>
        <v>-73557408.06</v>
      </c>
      <c r="P81" s="12" t="str">
        <f t="shared" si="4"/>
        <v>Desceu</v>
      </c>
      <c r="Q81" s="12" t="str">
        <f>VLOOKUP(A81,Ticker!A:B,2,0)</f>
        <v>CVC</v>
      </c>
      <c r="R81" s="12" t="str">
        <f>VLOOKUP(Q81,Chat_GPT!A:C,2,0)</f>
        <v>Turismo</v>
      </c>
      <c r="S81" s="12">
        <f>VLOOKUP(Q81,Chat_GPT!A:C,3,0)</f>
        <v>49</v>
      </c>
      <c r="T81" s="12" t="str">
        <f t="shared" si="5"/>
        <v>Menos que 50</v>
      </c>
    </row>
    <row r="82">
      <c r="A82" s="5" t="s">
        <v>172</v>
      </c>
      <c r="B82" s="6">
        <v>45317.0</v>
      </c>
      <c r="C82" s="7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5" t="s">
        <v>173</v>
      </c>
      <c r="L82" s="9">
        <f t="shared" si="1"/>
        <v>-0.0807</v>
      </c>
      <c r="M82" s="10">
        <f t="shared" si="2"/>
        <v>6.439682367</v>
      </c>
      <c r="N82" s="11">
        <f>VLOOKUP(A82, Total_de_acoes!A:B,2,0)</f>
        <v>198184909</v>
      </c>
      <c r="O82" s="10">
        <f t="shared" si="3"/>
        <v>-102993202.6</v>
      </c>
      <c r="P82" s="12" t="str">
        <f t="shared" si="4"/>
        <v>Desceu</v>
      </c>
      <c r="Q82" s="12" t="str">
        <f>VLOOKUP(A82,Ticker!A:B,2,0)</f>
        <v>GOL</v>
      </c>
      <c r="R82" s="12" t="str">
        <f>VLOOKUP(Q82,Chat_GPT!A:C,2,0)</f>
        <v>Transporte/Aéreo</v>
      </c>
      <c r="S82" s="12">
        <f>VLOOKUP(Q82,Chat_GPT!A:C,3,0)</f>
        <v>21</v>
      </c>
      <c r="T82" s="12" t="str">
        <f t="shared" si="5"/>
        <v>Menos que 50</v>
      </c>
    </row>
    <row r="83">
      <c r="A83" s="17"/>
      <c r="B83" s="17"/>
      <c r="C83" s="18"/>
      <c r="D83" s="17"/>
      <c r="E83" s="17"/>
      <c r="F83" s="17"/>
      <c r="G83" s="17"/>
      <c r="H83" s="17"/>
      <c r="I83" s="17"/>
      <c r="J83" s="17"/>
      <c r="K83" s="17"/>
    </row>
    <row r="84">
      <c r="A84" s="19"/>
      <c r="B84" s="19"/>
      <c r="C84" s="20"/>
      <c r="D84" s="19"/>
      <c r="E84" s="19"/>
      <c r="F84" s="19"/>
      <c r="G84" s="19"/>
      <c r="H84" s="19"/>
      <c r="I84" s="19"/>
      <c r="J84" s="19"/>
      <c r="K84" s="19"/>
    </row>
    <row r="85">
      <c r="A85" s="17"/>
      <c r="B85" s="17"/>
      <c r="C85" s="18"/>
      <c r="D85" s="17"/>
      <c r="E85" s="17"/>
      <c r="F85" s="17"/>
      <c r="G85" s="17"/>
      <c r="H85" s="17"/>
      <c r="I85" s="17"/>
      <c r="J85" s="17"/>
      <c r="K85" s="17"/>
    </row>
    <row r="86">
      <c r="A86" s="19"/>
      <c r="B86" s="19"/>
      <c r="C86" s="20"/>
      <c r="D86" s="19"/>
      <c r="E86" s="19"/>
      <c r="F86" s="19"/>
      <c r="G86" s="19"/>
      <c r="H86" s="19"/>
      <c r="I86" s="19"/>
      <c r="J86" s="19"/>
      <c r="K86" s="19"/>
    </row>
    <row r="87">
      <c r="A87" s="17"/>
      <c r="B87" s="17"/>
      <c r="C87" s="18"/>
      <c r="D87" s="17"/>
      <c r="E87" s="17"/>
      <c r="F87" s="17"/>
      <c r="G87" s="17"/>
      <c r="H87" s="17"/>
      <c r="I87" s="17"/>
      <c r="J87" s="17"/>
      <c r="K87" s="17"/>
    </row>
    <row r="88">
      <c r="A88" s="19"/>
      <c r="B88" s="19"/>
      <c r="C88" s="20"/>
      <c r="D88" s="19"/>
      <c r="E88" s="19"/>
      <c r="F88" s="19"/>
      <c r="G88" s="19"/>
      <c r="H88" s="19"/>
      <c r="I88" s="19"/>
      <c r="J88" s="19"/>
      <c r="K88" s="19"/>
    </row>
    <row r="89">
      <c r="A89" s="17"/>
      <c r="B89" s="17"/>
      <c r="C89" s="18"/>
      <c r="D89" s="17"/>
      <c r="E89" s="17"/>
      <c r="F89" s="17"/>
      <c r="G89" s="17"/>
      <c r="H89" s="17"/>
      <c r="I89" s="17"/>
      <c r="J89" s="17"/>
      <c r="K89" s="17"/>
    </row>
    <row r="90">
      <c r="A90" s="19"/>
      <c r="B90" s="19"/>
      <c r="C90" s="20"/>
      <c r="D90" s="19"/>
      <c r="E90" s="19"/>
      <c r="F90" s="19"/>
      <c r="G90" s="19"/>
      <c r="H90" s="19"/>
      <c r="I90" s="19"/>
      <c r="J90" s="19"/>
      <c r="K90" s="19"/>
    </row>
    <row r="91">
      <c r="A91" s="17"/>
      <c r="B91" s="17"/>
      <c r="C91" s="18"/>
      <c r="D91" s="17"/>
      <c r="E91" s="17"/>
      <c r="F91" s="17"/>
      <c r="G91" s="17"/>
      <c r="H91" s="17"/>
      <c r="I91" s="17"/>
      <c r="J91" s="17"/>
      <c r="K91" s="17"/>
    </row>
    <row r="92">
      <c r="A92" s="19"/>
      <c r="B92" s="19"/>
      <c r="C92" s="20"/>
      <c r="D92" s="19"/>
      <c r="E92" s="19"/>
      <c r="F92" s="19"/>
      <c r="G92" s="19"/>
      <c r="H92" s="19"/>
      <c r="I92" s="19"/>
      <c r="J92" s="19"/>
      <c r="K92" s="19"/>
    </row>
    <row r="93">
      <c r="A93" s="17"/>
      <c r="B93" s="17"/>
      <c r="C93" s="18"/>
      <c r="D93" s="17"/>
      <c r="E93" s="17"/>
      <c r="F93" s="17"/>
      <c r="G93" s="17"/>
      <c r="H93" s="17"/>
      <c r="I93" s="17"/>
      <c r="J93" s="17"/>
      <c r="K93" s="17"/>
    </row>
    <row r="94">
      <c r="A94" s="19"/>
      <c r="B94" s="19"/>
      <c r="C94" s="20"/>
      <c r="D94" s="19"/>
      <c r="E94" s="19"/>
      <c r="F94" s="19"/>
      <c r="G94" s="19"/>
      <c r="H94" s="19"/>
      <c r="I94" s="19"/>
      <c r="J94" s="19"/>
      <c r="K94" s="19"/>
    </row>
    <row r="95">
      <c r="A95" s="17"/>
      <c r="B95" s="17"/>
      <c r="C95" s="18"/>
      <c r="D95" s="17"/>
      <c r="E95" s="17"/>
      <c r="F95" s="17"/>
      <c r="G95" s="17"/>
      <c r="H95" s="17"/>
      <c r="I95" s="17"/>
      <c r="J95" s="17"/>
      <c r="K95" s="17"/>
    </row>
    <row r="96">
      <c r="A96" s="19"/>
      <c r="B96" s="19"/>
      <c r="C96" s="20"/>
      <c r="D96" s="19"/>
      <c r="E96" s="19"/>
      <c r="F96" s="19"/>
      <c r="G96" s="19"/>
      <c r="H96" s="19"/>
      <c r="I96" s="19"/>
      <c r="J96" s="19"/>
      <c r="K96" s="19"/>
    </row>
    <row r="97">
      <c r="A97" s="17"/>
      <c r="B97" s="17"/>
      <c r="C97" s="18"/>
      <c r="D97" s="17"/>
      <c r="E97" s="17"/>
      <c r="F97" s="17"/>
      <c r="G97" s="17"/>
      <c r="H97" s="17"/>
      <c r="I97" s="17"/>
      <c r="J97" s="17"/>
      <c r="K97" s="17"/>
    </row>
    <row r="98">
      <c r="A98" s="19"/>
      <c r="B98" s="19"/>
      <c r="C98" s="20"/>
      <c r="D98" s="19"/>
      <c r="E98" s="19"/>
      <c r="F98" s="19"/>
      <c r="G98" s="19"/>
      <c r="H98" s="19"/>
      <c r="I98" s="19"/>
      <c r="J98" s="19"/>
      <c r="K98" s="19"/>
    </row>
    <row r="99">
      <c r="A99" s="17"/>
      <c r="B99" s="17"/>
      <c r="C99" s="18"/>
      <c r="D99" s="17"/>
      <c r="E99" s="17"/>
      <c r="F99" s="17"/>
      <c r="G99" s="17"/>
      <c r="H99" s="17"/>
      <c r="I99" s="17"/>
      <c r="J99" s="17"/>
      <c r="K99" s="17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9</v>
      </c>
      <c r="B1" s="21" t="s">
        <v>10</v>
      </c>
      <c r="C1" s="22" t="s">
        <v>174</v>
      </c>
    </row>
    <row r="2">
      <c r="A2" s="23" t="s">
        <v>175</v>
      </c>
      <c r="B2" s="23" t="s">
        <v>176</v>
      </c>
      <c r="C2" s="24">
        <v>61.0</v>
      </c>
    </row>
    <row r="3">
      <c r="A3" s="23" t="s">
        <v>177</v>
      </c>
      <c r="B3" s="23" t="s">
        <v>178</v>
      </c>
      <c r="C3" s="24">
        <v>6.0</v>
      </c>
    </row>
    <row r="4">
      <c r="A4" s="23" t="s">
        <v>179</v>
      </c>
      <c r="B4" s="23" t="s">
        <v>180</v>
      </c>
      <c r="C4" s="24">
        <v>68.0</v>
      </c>
    </row>
    <row r="5">
      <c r="A5" s="23" t="s">
        <v>181</v>
      </c>
      <c r="B5" s="23" t="s">
        <v>182</v>
      </c>
      <c r="C5" s="24">
        <v>97.0</v>
      </c>
    </row>
    <row r="6">
      <c r="A6" s="23" t="s">
        <v>183</v>
      </c>
      <c r="B6" s="23" t="s">
        <v>184</v>
      </c>
      <c r="C6" s="24">
        <v>108.0</v>
      </c>
    </row>
    <row r="7">
      <c r="A7" s="23" t="s">
        <v>185</v>
      </c>
      <c r="B7" s="23" t="s">
        <v>180</v>
      </c>
      <c r="C7" s="24">
        <v>8.0</v>
      </c>
    </row>
    <row r="8">
      <c r="A8" s="23" t="s">
        <v>179</v>
      </c>
      <c r="B8" s="23" t="s">
        <v>180</v>
      </c>
      <c r="C8" s="24">
        <v>68.0</v>
      </c>
    </row>
    <row r="9">
      <c r="A9" s="23" t="s">
        <v>186</v>
      </c>
      <c r="B9" s="23" t="s">
        <v>178</v>
      </c>
      <c r="C9" s="24">
        <v>79.0</v>
      </c>
    </row>
    <row r="10">
      <c r="A10" s="23" t="s">
        <v>187</v>
      </c>
      <c r="B10" s="23" t="s">
        <v>188</v>
      </c>
      <c r="C10" s="24">
        <v>51.0</v>
      </c>
    </row>
    <row r="11">
      <c r="A11" s="23" t="s">
        <v>189</v>
      </c>
      <c r="B11" s="23" t="s">
        <v>190</v>
      </c>
      <c r="C11" s="24">
        <v>14.0</v>
      </c>
    </row>
    <row r="12">
      <c r="A12" s="23" t="s">
        <v>191</v>
      </c>
      <c r="B12" s="23" t="s">
        <v>192</v>
      </c>
      <c r="C12" s="24">
        <v>41.0</v>
      </c>
    </row>
    <row r="13">
      <c r="A13" s="23" t="s">
        <v>193</v>
      </c>
      <c r="B13" s="23" t="s">
        <v>194</v>
      </c>
      <c r="C13" s="24">
        <v>19.0</v>
      </c>
    </row>
    <row r="14">
      <c r="A14" s="23" t="s">
        <v>195</v>
      </c>
      <c r="B14" s="23" t="s">
        <v>196</v>
      </c>
      <c r="C14" s="24">
        <v>14.0</v>
      </c>
    </row>
    <row r="15">
      <c r="A15" s="23" t="s">
        <v>197</v>
      </c>
      <c r="B15" s="23" t="s">
        <v>180</v>
      </c>
      <c r="C15" s="24">
        <v>8.0</v>
      </c>
    </row>
    <row r="16">
      <c r="A16" s="23" t="s">
        <v>198</v>
      </c>
      <c r="B16" s="23" t="s">
        <v>184</v>
      </c>
      <c r="C16" s="24">
        <v>24.0</v>
      </c>
    </row>
    <row r="17">
      <c r="A17" s="23" t="s">
        <v>199</v>
      </c>
      <c r="B17" s="23" t="s">
        <v>176</v>
      </c>
      <c r="C17" s="24">
        <v>80.0</v>
      </c>
    </row>
    <row r="18">
      <c r="A18" s="23" t="s">
        <v>200</v>
      </c>
      <c r="B18" s="23" t="s">
        <v>201</v>
      </c>
      <c r="C18" s="24">
        <v>57.0</v>
      </c>
    </row>
    <row r="19">
      <c r="A19" s="23" t="s">
        <v>202</v>
      </c>
      <c r="B19" s="23" t="s">
        <v>203</v>
      </c>
      <c r="C19" s="24">
        <v>84.0</v>
      </c>
    </row>
    <row r="20">
      <c r="A20" s="23" t="s">
        <v>204</v>
      </c>
      <c r="B20" s="23" t="s">
        <v>205</v>
      </c>
      <c r="C20" s="24">
        <v>42.0</v>
      </c>
    </row>
    <row r="21">
      <c r="A21" s="23" t="s">
        <v>206</v>
      </c>
      <c r="B21" s="23" t="s">
        <v>207</v>
      </c>
      <c r="C21" s="24">
        <v>49.0</v>
      </c>
    </row>
    <row r="22">
      <c r="A22" s="23" t="s">
        <v>208</v>
      </c>
      <c r="B22" s="23" t="s">
        <v>190</v>
      </c>
      <c r="C22" s="24">
        <v>78.0</v>
      </c>
    </row>
    <row r="23">
      <c r="A23" s="23" t="s">
        <v>209</v>
      </c>
      <c r="B23" s="23" t="s">
        <v>210</v>
      </c>
      <c r="C23" s="24">
        <v>30.0</v>
      </c>
    </row>
    <row r="24">
      <c r="A24" s="23" t="s">
        <v>211</v>
      </c>
      <c r="B24" s="23" t="s">
        <v>212</v>
      </c>
      <c r="C24" s="24">
        <v>72.0</v>
      </c>
    </row>
    <row r="25">
      <c r="A25" s="23" t="s">
        <v>213</v>
      </c>
      <c r="B25" s="23" t="s">
        <v>214</v>
      </c>
      <c r="C25" s="24">
        <v>85.0</v>
      </c>
    </row>
    <row r="26">
      <c r="A26" s="23" t="s">
        <v>215</v>
      </c>
      <c r="B26" s="23" t="s">
        <v>216</v>
      </c>
      <c r="C26" s="24">
        <v>20.0</v>
      </c>
    </row>
    <row r="27">
      <c r="A27" s="23" t="s">
        <v>217</v>
      </c>
      <c r="B27" s="23" t="s">
        <v>218</v>
      </c>
      <c r="C27" s="24">
        <v>11.0</v>
      </c>
    </row>
    <row r="28">
      <c r="A28" s="23" t="s">
        <v>219</v>
      </c>
      <c r="B28" s="23" t="s">
        <v>220</v>
      </c>
      <c r="C28" s="24">
        <v>23.0</v>
      </c>
    </row>
    <row r="29">
      <c r="A29" s="23" t="s">
        <v>221</v>
      </c>
      <c r="B29" s="23" t="s">
        <v>201</v>
      </c>
      <c r="C29" s="24">
        <v>8.0</v>
      </c>
    </row>
    <row r="30">
      <c r="A30" s="23" t="s">
        <v>222</v>
      </c>
      <c r="B30" s="23" t="s">
        <v>216</v>
      </c>
      <c r="C30" s="24">
        <v>25.0</v>
      </c>
    </row>
    <row r="31">
      <c r="A31" s="23" t="s">
        <v>223</v>
      </c>
      <c r="B31" s="23" t="s">
        <v>224</v>
      </c>
      <c r="C31" s="24">
        <v>33.0</v>
      </c>
    </row>
    <row r="32">
      <c r="A32" s="23" t="s">
        <v>225</v>
      </c>
      <c r="B32" s="23" t="s">
        <v>226</v>
      </c>
      <c r="C32" s="24">
        <v>24.0</v>
      </c>
    </row>
    <row r="33">
      <c r="A33" s="23" t="s">
        <v>227</v>
      </c>
      <c r="B33" s="23" t="s">
        <v>180</v>
      </c>
      <c r="C33" s="24">
        <v>4.0</v>
      </c>
    </row>
    <row r="34">
      <c r="A34" s="23" t="s">
        <v>228</v>
      </c>
      <c r="B34" s="23" t="s">
        <v>224</v>
      </c>
      <c r="C34" s="24">
        <v>57.0</v>
      </c>
    </row>
    <row r="35">
      <c r="A35" s="23" t="s">
        <v>229</v>
      </c>
      <c r="B35" s="23" t="s">
        <v>190</v>
      </c>
      <c r="C35" s="24">
        <v>213.0</v>
      </c>
    </row>
    <row r="36">
      <c r="A36" s="23" t="s">
        <v>230</v>
      </c>
      <c r="B36" s="23" t="s">
        <v>231</v>
      </c>
      <c r="C36" s="24">
        <v>117.0</v>
      </c>
    </row>
    <row r="37">
      <c r="A37" s="23" t="s">
        <v>232</v>
      </c>
      <c r="B37" s="23" t="s">
        <v>176</v>
      </c>
      <c r="C37" s="24">
        <v>120.0</v>
      </c>
    </row>
    <row r="38">
      <c r="A38" s="23" t="s">
        <v>233</v>
      </c>
      <c r="B38" s="23" t="s">
        <v>184</v>
      </c>
      <c r="C38" s="24">
        <v>23.0</v>
      </c>
    </row>
    <row r="39">
      <c r="A39" s="23" t="s">
        <v>234</v>
      </c>
      <c r="B39" s="23" t="s">
        <v>210</v>
      </c>
      <c r="C39" s="24">
        <v>9.0</v>
      </c>
    </row>
    <row r="40">
      <c r="A40" s="23" t="s">
        <v>235</v>
      </c>
      <c r="B40" s="23" t="s">
        <v>236</v>
      </c>
      <c r="C40" s="24">
        <v>64.0</v>
      </c>
    </row>
    <row r="41">
      <c r="A41" s="23" t="s">
        <v>237</v>
      </c>
      <c r="B41" s="23" t="s">
        <v>176</v>
      </c>
      <c r="C41" s="24">
        <v>120.0</v>
      </c>
    </row>
    <row r="42">
      <c r="A42" s="23" t="s">
        <v>238</v>
      </c>
      <c r="B42" s="23" t="s">
        <v>184</v>
      </c>
      <c r="C42" s="24">
        <v>10.0</v>
      </c>
    </row>
    <row r="43">
      <c r="A43" s="23" t="s">
        <v>239</v>
      </c>
      <c r="B43" s="23" t="s">
        <v>184</v>
      </c>
      <c r="C43" s="24">
        <v>68.0</v>
      </c>
    </row>
    <row r="44">
      <c r="A44" s="23" t="s">
        <v>240</v>
      </c>
      <c r="B44" s="23" t="s">
        <v>241</v>
      </c>
      <c r="C44" s="24">
        <v>11.0</v>
      </c>
    </row>
    <row r="45">
      <c r="A45" s="23" t="s">
        <v>242</v>
      </c>
      <c r="B45" s="23" t="s">
        <v>210</v>
      </c>
      <c r="C45" s="24">
        <v>14.0</v>
      </c>
    </row>
    <row r="46">
      <c r="A46" s="23" t="s">
        <v>243</v>
      </c>
      <c r="B46" s="23" t="s">
        <v>244</v>
      </c>
      <c r="C46" s="24">
        <v>28.0</v>
      </c>
    </row>
    <row r="47">
      <c r="A47" s="23" t="s">
        <v>245</v>
      </c>
      <c r="B47" s="23" t="s">
        <v>246</v>
      </c>
      <c r="C47" s="24">
        <v>12.0</v>
      </c>
    </row>
    <row r="48">
      <c r="A48" s="23" t="s">
        <v>247</v>
      </c>
      <c r="B48" s="23" t="s">
        <v>248</v>
      </c>
      <c r="C48" s="24">
        <v>49.0</v>
      </c>
    </row>
    <row r="49">
      <c r="A49" s="23" t="s">
        <v>249</v>
      </c>
      <c r="B49" s="23" t="s">
        <v>250</v>
      </c>
      <c r="C49" s="24">
        <v>55.0</v>
      </c>
    </row>
    <row r="50">
      <c r="A50" s="23" t="s">
        <v>251</v>
      </c>
      <c r="B50" s="23" t="s">
        <v>184</v>
      </c>
      <c r="C50" s="24">
        <v>68.0</v>
      </c>
    </row>
    <row r="51">
      <c r="A51" s="23" t="s">
        <v>252</v>
      </c>
      <c r="B51" s="23" t="s">
        <v>184</v>
      </c>
      <c r="C51" s="24">
        <v>59.0</v>
      </c>
    </row>
    <row r="52">
      <c r="A52" s="23" t="s">
        <v>253</v>
      </c>
      <c r="B52" s="23" t="s">
        <v>184</v>
      </c>
      <c r="C52" s="24">
        <v>9.0</v>
      </c>
    </row>
    <row r="53">
      <c r="A53" s="23" t="s">
        <v>254</v>
      </c>
      <c r="B53" s="23" t="s">
        <v>184</v>
      </c>
      <c r="C53" s="24">
        <v>60.0</v>
      </c>
    </row>
    <row r="54">
      <c r="A54" s="23" t="s">
        <v>255</v>
      </c>
      <c r="B54" s="23" t="s">
        <v>256</v>
      </c>
      <c r="C54" s="24">
        <v>44.0</v>
      </c>
    </row>
    <row r="55">
      <c r="A55" s="23" t="s">
        <v>121</v>
      </c>
      <c r="B55" s="23" t="s">
        <v>257</v>
      </c>
      <c r="C55" s="24">
        <v>6.0</v>
      </c>
    </row>
    <row r="56">
      <c r="A56" s="23" t="s">
        <v>258</v>
      </c>
      <c r="B56" s="23" t="s">
        <v>259</v>
      </c>
      <c r="C56" s="24">
        <v>23.0</v>
      </c>
    </row>
    <row r="57">
      <c r="A57" s="23" t="s">
        <v>260</v>
      </c>
      <c r="B57" s="23" t="s">
        <v>201</v>
      </c>
      <c r="C57" s="24">
        <v>12.0</v>
      </c>
    </row>
    <row r="58">
      <c r="A58" s="23" t="s">
        <v>261</v>
      </c>
      <c r="B58" s="23" t="s">
        <v>184</v>
      </c>
      <c r="C58" s="24">
        <v>23.0</v>
      </c>
    </row>
    <row r="59">
      <c r="A59" s="23" t="s">
        <v>262</v>
      </c>
      <c r="B59" s="23" t="s">
        <v>184</v>
      </c>
      <c r="C59" s="24">
        <v>194.0</v>
      </c>
    </row>
    <row r="60">
      <c r="A60" s="23" t="s">
        <v>263</v>
      </c>
      <c r="B60" s="23" t="s">
        <v>184</v>
      </c>
      <c r="C60" s="24">
        <v>9.0</v>
      </c>
    </row>
    <row r="61">
      <c r="A61" s="23" t="s">
        <v>264</v>
      </c>
      <c r="B61" s="23" t="s">
        <v>265</v>
      </c>
      <c r="C61" s="24">
        <v>83.0</v>
      </c>
    </row>
    <row r="62">
      <c r="A62" s="23" t="s">
        <v>266</v>
      </c>
      <c r="B62" s="23" t="s">
        <v>267</v>
      </c>
      <c r="C62" s="24">
        <v>19.0</v>
      </c>
    </row>
    <row r="63">
      <c r="A63" s="23" t="s">
        <v>268</v>
      </c>
      <c r="B63" s="23" t="s">
        <v>205</v>
      </c>
      <c r="C63" s="24">
        <v>42.0</v>
      </c>
    </row>
    <row r="64">
      <c r="A64" s="23" t="s">
        <v>269</v>
      </c>
      <c r="B64" s="23" t="s">
        <v>192</v>
      </c>
      <c r="C64" s="24">
        <v>93.0</v>
      </c>
    </row>
    <row r="65">
      <c r="A65" s="23" t="s">
        <v>270</v>
      </c>
      <c r="B65" s="23" t="s">
        <v>271</v>
      </c>
      <c r="C65" s="24">
        <v>43.0</v>
      </c>
    </row>
    <row r="66">
      <c r="A66" s="23" t="s">
        <v>272</v>
      </c>
      <c r="B66" s="23" t="s">
        <v>207</v>
      </c>
      <c r="C66" s="24">
        <v>113.0</v>
      </c>
    </row>
    <row r="67">
      <c r="A67" s="23" t="s">
        <v>273</v>
      </c>
      <c r="B67" s="23" t="s">
        <v>205</v>
      </c>
      <c r="C67" s="24">
        <v>57.0</v>
      </c>
    </row>
    <row r="68">
      <c r="A68" s="23" t="s">
        <v>274</v>
      </c>
      <c r="B68" s="23" t="s">
        <v>275</v>
      </c>
      <c r="C68" s="24">
        <v>53.0</v>
      </c>
    </row>
    <row r="69">
      <c r="A69" s="23" t="s">
        <v>276</v>
      </c>
      <c r="B69" s="23" t="s">
        <v>277</v>
      </c>
      <c r="C69" s="24">
        <v>55.0</v>
      </c>
    </row>
    <row r="70">
      <c r="A70" s="23" t="s">
        <v>278</v>
      </c>
      <c r="B70" s="23" t="s">
        <v>212</v>
      </c>
      <c r="C70" s="24">
        <v>10.0</v>
      </c>
    </row>
    <row r="71">
      <c r="A71" s="23" t="s">
        <v>279</v>
      </c>
      <c r="B71" s="23" t="s">
        <v>280</v>
      </c>
      <c r="C71" s="24">
        <v>124.0</v>
      </c>
    </row>
    <row r="72">
      <c r="A72" s="23" t="s">
        <v>281</v>
      </c>
      <c r="B72" s="23" t="s">
        <v>282</v>
      </c>
      <c r="C72" s="24">
        <v>21.0</v>
      </c>
    </row>
    <row r="73">
      <c r="A73" s="23" t="s">
        <v>283</v>
      </c>
      <c r="B73" s="23" t="s">
        <v>284</v>
      </c>
      <c r="C73" s="24">
        <v>84.0</v>
      </c>
    </row>
    <row r="74">
      <c r="A74" s="23" t="s">
        <v>285</v>
      </c>
      <c r="B74" s="23" t="s">
        <v>192</v>
      </c>
      <c r="C74" s="24">
        <v>44.0</v>
      </c>
    </row>
    <row r="75">
      <c r="A75" s="23" t="s">
        <v>286</v>
      </c>
      <c r="B75" s="23" t="s">
        <v>287</v>
      </c>
      <c r="C75" s="24">
        <v>59.0</v>
      </c>
    </row>
    <row r="76">
      <c r="A76" s="23" t="s">
        <v>288</v>
      </c>
      <c r="B76" s="23" t="s">
        <v>289</v>
      </c>
      <c r="C76" s="24">
        <v>46.0</v>
      </c>
    </row>
    <row r="77">
      <c r="A77" s="23" t="s">
        <v>290</v>
      </c>
      <c r="B77" s="23" t="s">
        <v>291</v>
      </c>
      <c r="C77" s="24">
        <v>71.0</v>
      </c>
    </row>
    <row r="78">
      <c r="A78" s="23" t="s">
        <v>292</v>
      </c>
      <c r="B78" s="23" t="s">
        <v>293</v>
      </c>
      <c r="C78" s="24">
        <v>48.0</v>
      </c>
    </row>
    <row r="79">
      <c r="A79" s="23" t="s">
        <v>294</v>
      </c>
      <c r="B79" s="23" t="s">
        <v>295</v>
      </c>
      <c r="C79" s="24">
        <v>49.0</v>
      </c>
    </row>
    <row r="80">
      <c r="A80" s="23" t="s">
        <v>296</v>
      </c>
      <c r="B80" s="23" t="s">
        <v>196</v>
      </c>
      <c r="C80" s="24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5" t="s">
        <v>297</v>
      </c>
      <c r="B1" s="26" t="s">
        <v>298</v>
      </c>
    </row>
    <row r="2">
      <c r="A2" s="27" t="s">
        <v>39</v>
      </c>
      <c r="B2" s="28">
        <v>2.35665566E8</v>
      </c>
    </row>
    <row r="3">
      <c r="A3" s="27" t="s">
        <v>121</v>
      </c>
      <c r="B3" s="28">
        <v>5.32616595E8</v>
      </c>
    </row>
    <row r="4">
      <c r="A4" s="27" t="s">
        <v>144</v>
      </c>
      <c r="B4" s="28">
        <v>1.76733968E8</v>
      </c>
    </row>
    <row r="5">
      <c r="A5" s="27" t="s">
        <v>103</v>
      </c>
      <c r="B5" s="28">
        <v>4.394245879E9</v>
      </c>
    </row>
    <row r="6">
      <c r="A6" s="27" t="s">
        <v>51</v>
      </c>
      <c r="B6" s="28">
        <v>6.2305891E7</v>
      </c>
    </row>
    <row r="7">
      <c r="A7" s="27" t="s">
        <v>152</v>
      </c>
      <c r="B7" s="28">
        <v>1.349217892E9</v>
      </c>
    </row>
    <row r="8">
      <c r="A8" s="27" t="s">
        <v>37</v>
      </c>
      <c r="B8" s="28">
        <v>3.27593725E8</v>
      </c>
    </row>
    <row r="9">
      <c r="A9" s="27" t="s">
        <v>154</v>
      </c>
      <c r="B9" s="28">
        <v>5.60279011E9</v>
      </c>
    </row>
    <row r="10">
      <c r="A10" s="27" t="s">
        <v>105</v>
      </c>
      <c r="B10" s="28">
        <v>6.71750768E8</v>
      </c>
    </row>
    <row r="11">
      <c r="A11" s="27" t="s">
        <v>91</v>
      </c>
      <c r="B11" s="28">
        <v>1.500728902E9</v>
      </c>
    </row>
    <row r="12">
      <c r="A12" s="27" t="s">
        <v>53</v>
      </c>
      <c r="B12" s="28">
        <v>5.146576868E9</v>
      </c>
    </row>
    <row r="13">
      <c r="A13" s="27" t="s">
        <v>71</v>
      </c>
      <c r="B13" s="28">
        <v>2.51003438E8</v>
      </c>
    </row>
    <row r="14">
      <c r="A14" s="27" t="s">
        <v>79</v>
      </c>
      <c r="B14" s="28">
        <v>1.420949112E9</v>
      </c>
    </row>
    <row r="15">
      <c r="A15" s="27" t="s">
        <v>35</v>
      </c>
      <c r="B15" s="28">
        <v>2.65877867E8</v>
      </c>
    </row>
    <row r="16">
      <c r="A16" s="27" t="s">
        <v>59</v>
      </c>
      <c r="B16" s="28">
        <v>1.677525446E9</v>
      </c>
    </row>
    <row r="17">
      <c r="A17" s="27" t="s">
        <v>299</v>
      </c>
      <c r="B17" s="28">
        <v>1.150645866E9</v>
      </c>
    </row>
    <row r="18">
      <c r="A18" s="27" t="s">
        <v>164</v>
      </c>
      <c r="B18" s="28">
        <v>5.33990587E8</v>
      </c>
    </row>
    <row r="19">
      <c r="A19" s="27" t="s">
        <v>166</v>
      </c>
      <c r="B19" s="28">
        <v>9.4843047E7</v>
      </c>
    </row>
    <row r="20">
      <c r="A20" s="27" t="s">
        <v>123</v>
      </c>
      <c r="B20" s="28">
        <v>9.95335937E8</v>
      </c>
    </row>
    <row r="21">
      <c r="A21" s="27" t="s">
        <v>111</v>
      </c>
      <c r="B21" s="28">
        <v>1.437415777E9</v>
      </c>
    </row>
    <row r="22">
      <c r="A22" s="27" t="s">
        <v>65</v>
      </c>
      <c r="B22" s="28">
        <v>1.095462329E9</v>
      </c>
    </row>
    <row r="23">
      <c r="A23" s="27" t="s">
        <v>125</v>
      </c>
      <c r="B23" s="28">
        <v>1.81492098E9</v>
      </c>
    </row>
    <row r="24">
      <c r="A24" s="27" t="s">
        <v>97</v>
      </c>
      <c r="B24" s="28">
        <v>1.67933529E9</v>
      </c>
    </row>
    <row r="25">
      <c r="A25" s="27" t="s">
        <v>85</v>
      </c>
      <c r="B25" s="28">
        <v>1.168097881E9</v>
      </c>
    </row>
    <row r="26">
      <c r="A26" s="27" t="s">
        <v>21</v>
      </c>
      <c r="B26" s="28">
        <v>1.87732538E8</v>
      </c>
    </row>
    <row r="27">
      <c r="A27" s="27" t="s">
        <v>15</v>
      </c>
      <c r="B27" s="28">
        <v>1.110559345E9</v>
      </c>
    </row>
    <row r="28">
      <c r="A28" s="27" t="s">
        <v>170</v>
      </c>
      <c r="B28" s="28">
        <v>5.25582771E8</v>
      </c>
    </row>
    <row r="29">
      <c r="A29" s="27" t="s">
        <v>146</v>
      </c>
      <c r="B29" s="28">
        <v>2.65784616E8</v>
      </c>
    </row>
    <row r="30">
      <c r="A30" s="27" t="s">
        <v>67</v>
      </c>
      <c r="B30" s="28">
        <v>3.0276824E8</v>
      </c>
    </row>
    <row r="31">
      <c r="A31" s="27" t="s">
        <v>135</v>
      </c>
      <c r="B31" s="28">
        <v>1.980568384E9</v>
      </c>
    </row>
    <row r="32">
      <c r="A32" s="27" t="s">
        <v>113</v>
      </c>
      <c r="B32" s="28">
        <v>2.68544014E8</v>
      </c>
    </row>
    <row r="33">
      <c r="A33" s="27" t="s">
        <v>148</v>
      </c>
      <c r="B33" s="28">
        <v>7.34632705E8</v>
      </c>
    </row>
    <row r="34">
      <c r="A34" s="27" t="s">
        <v>300</v>
      </c>
      <c r="B34" s="28">
        <v>2.90386402E8</v>
      </c>
    </row>
    <row r="35">
      <c r="A35" s="27" t="s">
        <v>115</v>
      </c>
      <c r="B35" s="28">
        <v>1.579130168E9</v>
      </c>
    </row>
    <row r="36">
      <c r="A36" s="27" t="s">
        <v>129</v>
      </c>
      <c r="B36" s="28">
        <v>2.55236961E8</v>
      </c>
    </row>
    <row r="37">
      <c r="A37" s="27" t="s">
        <v>41</v>
      </c>
      <c r="B37" s="28">
        <v>1.095587251E9</v>
      </c>
    </row>
    <row r="38">
      <c r="A38" s="27" t="s">
        <v>139</v>
      </c>
      <c r="B38" s="28">
        <v>9.1514307E7</v>
      </c>
    </row>
    <row r="39">
      <c r="A39" s="27" t="s">
        <v>141</v>
      </c>
      <c r="B39" s="28">
        <v>2.40822651E8</v>
      </c>
    </row>
    <row r="40">
      <c r="A40" s="27" t="s">
        <v>93</v>
      </c>
      <c r="B40" s="28">
        <v>1.118525506E9</v>
      </c>
    </row>
    <row r="41">
      <c r="A41" s="27" t="s">
        <v>83</v>
      </c>
      <c r="B41" s="28">
        <v>6.60411219E8</v>
      </c>
    </row>
    <row r="42">
      <c r="A42" s="27" t="s">
        <v>172</v>
      </c>
      <c r="B42" s="28">
        <v>1.98184909E8</v>
      </c>
    </row>
    <row r="43">
      <c r="A43" s="27" t="s">
        <v>150</v>
      </c>
      <c r="B43" s="28">
        <v>8.46244302E8</v>
      </c>
    </row>
    <row r="44">
      <c r="A44" s="27" t="s">
        <v>142</v>
      </c>
      <c r="B44" s="28">
        <v>4.96029967E8</v>
      </c>
    </row>
    <row r="45">
      <c r="A45" s="27" t="s">
        <v>160</v>
      </c>
      <c r="B45" s="28">
        <v>4.394332306E9</v>
      </c>
    </row>
    <row r="46">
      <c r="A46" s="27" t="s">
        <v>156</v>
      </c>
      <c r="B46" s="28">
        <v>4.09490388E8</v>
      </c>
    </row>
    <row r="47">
      <c r="A47" s="27" t="s">
        <v>301</v>
      </c>
      <c r="B47" s="28">
        <v>2.17622138E8</v>
      </c>
    </row>
    <row r="48">
      <c r="A48" s="27" t="s">
        <v>133</v>
      </c>
      <c r="B48" s="28">
        <v>8.1838843E7</v>
      </c>
    </row>
    <row r="49">
      <c r="A49" s="27" t="s">
        <v>77</v>
      </c>
      <c r="B49" s="28">
        <v>5.372783971E9</v>
      </c>
    </row>
    <row r="50">
      <c r="A50" s="27" t="s">
        <v>31</v>
      </c>
      <c r="B50" s="28">
        <v>4.801593832E9</v>
      </c>
    </row>
    <row r="51">
      <c r="A51" s="27" t="s">
        <v>87</v>
      </c>
      <c r="B51" s="28">
        <v>1.134986472E9</v>
      </c>
    </row>
    <row r="52">
      <c r="A52" s="27" t="s">
        <v>302</v>
      </c>
      <c r="B52" s="28">
        <v>7.06747385E8</v>
      </c>
    </row>
    <row r="53">
      <c r="A53" s="27" t="s">
        <v>168</v>
      </c>
      <c r="B53" s="28">
        <v>8.53202347E8</v>
      </c>
    </row>
    <row r="54">
      <c r="A54" s="27" t="s">
        <v>162</v>
      </c>
      <c r="B54" s="28">
        <v>9.5132977E8</v>
      </c>
    </row>
    <row r="55">
      <c r="A55" s="27" t="s">
        <v>73</v>
      </c>
      <c r="B55" s="28">
        <v>3.93173139E8</v>
      </c>
    </row>
    <row r="56">
      <c r="A56" s="27" t="s">
        <v>89</v>
      </c>
      <c r="B56" s="28">
        <v>2.867627068E9</v>
      </c>
    </row>
    <row r="57">
      <c r="A57" s="27" t="s">
        <v>101</v>
      </c>
      <c r="B57" s="28">
        <v>3.31799687E8</v>
      </c>
    </row>
    <row r="58">
      <c r="A58" s="27" t="s">
        <v>55</v>
      </c>
      <c r="B58" s="28">
        <v>2.61036182E8</v>
      </c>
    </row>
    <row r="59">
      <c r="A59" s="27" t="s">
        <v>49</v>
      </c>
      <c r="B59" s="28">
        <v>3.76187582E8</v>
      </c>
    </row>
    <row r="60">
      <c r="A60" s="27" t="s">
        <v>29</v>
      </c>
      <c r="B60" s="28">
        <v>2.68505432E8</v>
      </c>
    </row>
    <row r="61">
      <c r="A61" s="27" t="s">
        <v>57</v>
      </c>
      <c r="B61" s="28">
        <v>1.59430826E8</v>
      </c>
    </row>
    <row r="62">
      <c r="A62" s="27" t="s">
        <v>17</v>
      </c>
      <c r="B62" s="28">
        <v>2.379877655E9</v>
      </c>
    </row>
    <row r="63">
      <c r="A63" s="27" t="s">
        <v>25</v>
      </c>
      <c r="B63" s="28">
        <v>4.566445852E9</v>
      </c>
    </row>
    <row r="64">
      <c r="A64" s="27" t="s">
        <v>75</v>
      </c>
      <c r="B64" s="28">
        <v>2.75005663E8</v>
      </c>
    </row>
    <row r="65">
      <c r="A65" s="27" t="s">
        <v>23</v>
      </c>
      <c r="B65" s="28">
        <v>8.00010734E8</v>
      </c>
    </row>
    <row r="66">
      <c r="A66" s="27" t="s">
        <v>137</v>
      </c>
      <c r="B66" s="28">
        <v>3.09729428E8</v>
      </c>
    </row>
    <row r="67">
      <c r="A67" s="27" t="s">
        <v>81</v>
      </c>
      <c r="B67" s="28">
        <v>1.275798515E9</v>
      </c>
    </row>
    <row r="68">
      <c r="A68" s="27" t="s">
        <v>95</v>
      </c>
      <c r="B68" s="28">
        <v>1.193047233E9</v>
      </c>
    </row>
    <row r="69">
      <c r="A69" s="27" t="s">
        <v>33</v>
      </c>
      <c r="B69" s="28">
        <v>1.168230366E9</v>
      </c>
    </row>
    <row r="70">
      <c r="A70" s="27" t="s">
        <v>63</v>
      </c>
      <c r="B70" s="28">
        <v>1.218352541E9</v>
      </c>
    </row>
    <row r="71">
      <c r="A71" s="27" t="s">
        <v>107</v>
      </c>
      <c r="B71" s="28">
        <v>3.40001799E8</v>
      </c>
    </row>
    <row r="72">
      <c r="A72" s="27" t="s">
        <v>303</v>
      </c>
      <c r="B72" s="28">
        <v>3.42918449E8</v>
      </c>
    </row>
    <row r="73">
      <c r="A73" s="27" t="s">
        <v>158</v>
      </c>
      <c r="B73" s="28">
        <v>1.4237733E8</v>
      </c>
    </row>
    <row r="74">
      <c r="A74" s="27" t="s">
        <v>43</v>
      </c>
      <c r="B74" s="28">
        <v>6.00865451E8</v>
      </c>
    </row>
    <row r="75">
      <c r="A75" s="27" t="s">
        <v>119</v>
      </c>
      <c r="B75" s="28">
        <v>1.9575113E8</v>
      </c>
    </row>
    <row r="76">
      <c r="A76" s="27" t="s">
        <v>19</v>
      </c>
      <c r="B76" s="28">
        <v>6.83452836E8</v>
      </c>
    </row>
    <row r="77">
      <c r="A77" s="27" t="s">
        <v>304</v>
      </c>
      <c r="B77" s="28">
        <v>2.18568234E8</v>
      </c>
    </row>
    <row r="78">
      <c r="A78" s="27" t="s">
        <v>61</v>
      </c>
      <c r="B78" s="28">
        <v>4.23091712E8</v>
      </c>
    </row>
    <row r="79">
      <c r="A79" s="27" t="s">
        <v>69</v>
      </c>
      <c r="B79" s="28">
        <v>8.07896814E8</v>
      </c>
    </row>
    <row r="80">
      <c r="A80" s="27" t="s">
        <v>109</v>
      </c>
      <c r="B80" s="28">
        <v>5.14122351E8</v>
      </c>
    </row>
    <row r="81">
      <c r="A81" s="27" t="s">
        <v>127</v>
      </c>
      <c r="B81" s="28">
        <v>3.95801044E8</v>
      </c>
    </row>
    <row r="82">
      <c r="A82" s="27" t="s">
        <v>47</v>
      </c>
      <c r="B82" s="28">
        <v>1.086411192E9</v>
      </c>
    </row>
    <row r="83">
      <c r="A83" s="27" t="s">
        <v>13</v>
      </c>
      <c r="B83" s="28">
        <v>5.15117391E8</v>
      </c>
    </row>
    <row r="84">
      <c r="A84" s="27" t="s">
        <v>27</v>
      </c>
      <c r="B84" s="28">
        <v>4.196924316E9</v>
      </c>
    </row>
    <row r="85">
      <c r="A85" s="27" t="s">
        <v>99</v>
      </c>
      <c r="B85" s="28">
        <v>4.2138333E8</v>
      </c>
    </row>
    <row r="86">
      <c r="A86" s="27" t="s">
        <v>131</v>
      </c>
      <c r="B86" s="28">
        <v>1.114412532E9</v>
      </c>
    </row>
    <row r="87">
      <c r="A87" s="27" t="s">
        <v>117</v>
      </c>
      <c r="B87" s="28">
        <v>1.481593024E9</v>
      </c>
    </row>
    <row r="88">
      <c r="A88" s="27" t="s">
        <v>45</v>
      </c>
      <c r="B88" s="28">
        <v>2.89347914E8</v>
      </c>
    </row>
    <row r="89">
      <c r="A89" s="27" t="s">
        <v>305</v>
      </c>
      <c r="B89" s="28">
        <v>9.6372098181E10</v>
      </c>
    </row>
    <row r="90">
      <c r="A90" s="27" t="s">
        <v>306</v>
      </c>
      <c r="B90" s="29">
        <v>1.70478507866643E7</v>
      </c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1" t="s">
        <v>307</v>
      </c>
      <c r="B1" s="31" t="s">
        <v>308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89</v>
      </c>
      <c r="B2" s="33" t="s">
        <v>235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4" t="s">
        <v>160</v>
      </c>
      <c r="B3" s="34" t="s">
        <v>285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3" t="s">
        <v>25</v>
      </c>
      <c r="B4" s="33" t="s">
        <v>179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4" t="s">
        <v>154</v>
      </c>
      <c r="B5" s="34" t="s">
        <v>279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">
        <v>13</v>
      </c>
      <c r="B6" s="33" t="s">
        <v>175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4" t="s">
        <v>170</v>
      </c>
      <c r="B7" s="34" t="s">
        <v>294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">
        <v>65</v>
      </c>
      <c r="B8" s="33" t="s">
        <v>219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4" t="s">
        <v>27</v>
      </c>
      <c r="B9" s="34" t="s">
        <v>186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">
        <v>172</v>
      </c>
      <c r="B10" s="33" t="s">
        <v>296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4" t="s">
        <v>53</v>
      </c>
      <c r="B11" s="34" t="s">
        <v>208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 t="s">
        <v>37</v>
      </c>
      <c r="B12" s="33" t="s">
        <v>195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4" t="s">
        <v>125</v>
      </c>
      <c r="B13" s="34" t="s">
        <v>260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 t="s">
        <v>77</v>
      </c>
      <c r="B14" s="33" t="s">
        <v>228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4" t="s">
        <v>31</v>
      </c>
      <c r="B15" s="34" t="s">
        <v>189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 t="s">
        <v>137</v>
      </c>
      <c r="B16" s="33" t="s">
        <v>266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4" t="s">
        <v>49</v>
      </c>
      <c r="B17" s="34" t="s">
        <v>204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3" t="s">
        <v>150</v>
      </c>
      <c r="B18" s="33" t="s">
        <v>276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4" t="s">
        <v>162</v>
      </c>
      <c r="B19" s="34" t="s">
        <v>286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3" t="s">
        <v>41</v>
      </c>
      <c r="B20" s="33" t="s">
        <v>198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4" t="s">
        <v>168</v>
      </c>
      <c r="B21" s="34" t="s">
        <v>292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 t="s">
        <v>309</v>
      </c>
      <c r="B22" s="33" t="s">
        <v>310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4" t="s">
        <v>311</v>
      </c>
      <c r="B23" s="34" t="s">
        <v>312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 t="s">
        <v>17</v>
      </c>
      <c r="B24" s="33" t="s">
        <v>179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4" t="s">
        <v>73</v>
      </c>
      <c r="B25" s="34" t="s">
        <v>225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 t="s">
        <v>97</v>
      </c>
      <c r="B26" s="33" t="s">
        <v>239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4" t="s">
        <v>313</v>
      </c>
      <c r="B27" s="34" t="s">
        <v>314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3" t="s">
        <v>142</v>
      </c>
      <c r="B28" s="33" t="s">
        <v>270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4" t="s">
        <v>79</v>
      </c>
      <c r="B29" s="34" t="s">
        <v>229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3" t="s">
        <v>315</v>
      </c>
      <c r="B30" s="33" t="s">
        <v>316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4" t="s">
        <v>63</v>
      </c>
      <c r="B31" s="34" t="s">
        <v>217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3" t="s">
        <v>23</v>
      </c>
      <c r="B32" s="33" t="s">
        <v>185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4" t="s">
        <v>317</v>
      </c>
      <c r="B33" s="34" t="s">
        <v>239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3" t="s">
        <v>59</v>
      </c>
      <c r="B34" s="33" t="s">
        <v>213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4" t="s">
        <v>103</v>
      </c>
      <c r="B35" s="34" t="s">
        <v>243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3" t="s">
        <v>318</v>
      </c>
      <c r="B36" s="33" t="s">
        <v>319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4" t="s">
        <v>320</v>
      </c>
      <c r="B37" s="34" t="s">
        <v>321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3" t="s">
        <v>322</v>
      </c>
      <c r="B38" s="33" t="s">
        <v>323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4" t="s">
        <v>43</v>
      </c>
      <c r="B39" s="34" t="s">
        <v>199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3" t="s">
        <v>55</v>
      </c>
      <c r="B40" s="33" t="s">
        <v>209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4" t="s">
        <v>152</v>
      </c>
      <c r="B41" s="34" t="s">
        <v>278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3" t="s">
        <v>111</v>
      </c>
      <c r="B42" s="33" t="s">
        <v>251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4" t="s">
        <v>324</v>
      </c>
      <c r="B43" s="34" t="s">
        <v>325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3" t="s">
        <v>95</v>
      </c>
      <c r="B44" s="33" t="s">
        <v>238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4" t="s">
        <v>57</v>
      </c>
      <c r="B45" s="34" t="s">
        <v>211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3" t="s">
        <v>99</v>
      </c>
      <c r="B46" s="33" t="s">
        <v>240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4" t="s">
        <v>93</v>
      </c>
      <c r="B47" s="34" t="s">
        <v>237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3" t="s">
        <v>326</v>
      </c>
      <c r="B48" s="33" t="s">
        <v>327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4" t="s">
        <v>15</v>
      </c>
      <c r="B49" s="34" t="s">
        <v>177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3" t="s">
        <v>328</v>
      </c>
      <c r="B50" s="33" t="s">
        <v>329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4" t="s">
        <v>330</v>
      </c>
      <c r="B51" s="34" t="s">
        <v>331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3" t="s">
        <v>146</v>
      </c>
      <c r="B52" s="33" t="s">
        <v>273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4" t="s">
        <v>332</v>
      </c>
      <c r="B53" s="34" t="s">
        <v>333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3" t="s">
        <v>334</v>
      </c>
      <c r="B54" s="33" t="s">
        <v>321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4" t="s">
        <v>101</v>
      </c>
      <c r="B55" s="34" t="s">
        <v>242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3" t="s">
        <v>335</v>
      </c>
      <c r="B56" s="33" t="s">
        <v>336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4" t="s">
        <v>81</v>
      </c>
      <c r="B57" s="34" t="s">
        <v>230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3" t="s">
        <v>117</v>
      </c>
      <c r="B58" s="33" t="s">
        <v>254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4" t="s">
        <v>47</v>
      </c>
      <c r="B59" s="34" t="s">
        <v>202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3" t="s">
        <v>29</v>
      </c>
      <c r="B60" s="33" t="s">
        <v>187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4" t="s">
        <v>83</v>
      </c>
      <c r="B61" s="34" t="s">
        <v>232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3" t="s">
        <v>69</v>
      </c>
      <c r="B62" s="33" t="s">
        <v>222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4" t="s">
        <v>337</v>
      </c>
      <c r="B63" s="34" t="s">
        <v>338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3" t="s">
        <v>164</v>
      </c>
      <c r="B64" s="33" t="s">
        <v>288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4" t="s">
        <v>51</v>
      </c>
      <c r="B65" s="34" t="s">
        <v>206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3" t="s">
        <v>339</v>
      </c>
      <c r="B66" s="33" t="s">
        <v>340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4" t="s">
        <v>156</v>
      </c>
      <c r="B67" s="34" t="s">
        <v>281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3" t="s">
        <v>341</v>
      </c>
      <c r="B68" s="33" t="s">
        <v>342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4" t="s">
        <v>91</v>
      </c>
      <c r="B69" s="34" t="s">
        <v>208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3" t="s">
        <v>45</v>
      </c>
      <c r="B70" s="33" t="s">
        <v>200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4" t="s">
        <v>343</v>
      </c>
      <c r="B71" s="34" t="s">
        <v>344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3" t="s">
        <v>166</v>
      </c>
      <c r="B72" s="33" t="s">
        <v>290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4" t="s">
        <v>19</v>
      </c>
      <c r="B73" s="34" t="s">
        <v>181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3" t="s">
        <v>345</v>
      </c>
      <c r="B74" s="33" t="s">
        <v>346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4" t="s">
        <v>71</v>
      </c>
      <c r="B75" s="34" t="s">
        <v>223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3" t="s">
        <v>347</v>
      </c>
      <c r="B76" s="33" t="s">
        <v>348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4" t="s">
        <v>105</v>
      </c>
      <c r="B77" s="34" t="s">
        <v>245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3" t="s">
        <v>349</v>
      </c>
      <c r="B78" s="33" t="s">
        <v>350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4" t="s">
        <v>351</v>
      </c>
      <c r="B79" s="34" t="s">
        <v>352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3" t="s">
        <v>353</v>
      </c>
      <c r="B80" s="35" t="s">
        <v>354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4" t="s">
        <v>355</v>
      </c>
      <c r="B81" s="34" t="s">
        <v>356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3" t="s">
        <v>67</v>
      </c>
      <c r="B82" s="33" t="s">
        <v>221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4" t="s">
        <v>39</v>
      </c>
      <c r="B83" s="34" t="s">
        <v>197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3" t="s">
        <v>148</v>
      </c>
      <c r="B84" s="33" t="s">
        <v>274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4" t="s">
        <v>135</v>
      </c>
      <c r="B85" s="34" t="s">
        <v>252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3" t="s">
        <v>33</v>
      </c>
      <c r="B86" s="33" t="s">
        <v>191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4" t="s">
        <v>158</v>
      </c>
      <c r="B87" s="34" t="s">
        <v>283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3" t="s">
        <v>357</v>
      </c>
      <c r="B88" s="33" t="s">
        <v>358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4" t="s">
        <v>359</v>
      </c>
      <c r="B89" s="34" t="s">
        <v>360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3" t="s">
        <v>131</v>
      </c>
      <c r="B90" s="33" t="s">
        <v>263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4" t="s">
        <v>361</v>
      </c>
      <c r="B91" s="34" t="s">
        <v>362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3" t="s">
        <v>115</v>
      </c>
      <c r="B92" s="33" t="s">
        <v>253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4" t="s">
        <v>75</v>
      </c>
      <c r="B93" s="34" t="s">
        <v>227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3" t="s">
        <v>363</v>
      </c>
      <c r="B94" s="33" t="s">
        <v>364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4" t="s">
        <v>123</v>
      </c>
      <c r="B95" s="34" t="s">
        <v>258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3" t="s">
        <v>85</v>
      </c>
      <c r="B96" s="33" t="s">
        <v>233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4" t="s">
        <v>35</v>
      </c>
      <c r="B97" s="34" t="s">
        <v>193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3" t="s">
        <v>365</v>
      </c>
      <c r="B98" s="33" t="s">
        <v>366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4" t="s">
        <v>141</v>
      </c>
      <c r="B99" s="34" t="s">
        <v>269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3" t="s">
        <v>367</v>
      </c>
      <c r="B100" s="33" t="s">
        <v>368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4" t="s">
        <v>369</v>
      </c>
      <c r="B101" s="34" t="s">
        <v>370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3" t="s">
        <v>21</v>
      </c>
      <c r="B102" s="33" t="s">
        <v>183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4" t="s">
        <v>371</v>
      </c>
      <c r="B103" s="34" t="s">
        <v>372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3" t="s">
        <v>373</v>
      </c>
      <c r="B104" s="33" t="s">
        <v>175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4" t="s">
        <v>133</v>
      </c>
      <c r="B105" s="34" t="s">
        <v>264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3" t="s">
        <v>374</v>
      </c>
      <c r="B106" s="33" t="s">
        <v>375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4" t="s">
        <v>376</v>
      </c>
      <c r="B107" s="34" t="s">
        <v>377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3" t="s">
        <v>87</v>
      </c>
      <c r="B108" s="33" t="s">
        <v>234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4" t="s">
        <v>107</v>
      </c>
      <c r="B109" s="34" t="s">
        <v>247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3" t="s">
        <v>378</v>
      </c>
      <c r="B110" s="33" t="s">
        <v>379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4" t="s">
        <v>144</v>
      </c>
      <c r="B111" s="34" t="s">
        <v>272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3" t="s">
        <v>119</v>
      </c>
      <c r="B112" s="33" t="s">
        <v>255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4" t="s">
        <v>380</v>
      </c>
      <c r="B113" s="34" t="s">
        <v>381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3" t="s">
        <v>382</v>
      </c>
      <c r="B114" s="33" t="s">
        <v>383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4" t="s">
        <v>121</v>
      </c>
      <c r="B115" s="34" t="s">
        <v>121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3" t="s">
        <v>139</v>
      </c>
      <c r="B116" s="33" t="s">
        <v>268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4" t="s">
        <v>109</v>
      </c>
      <c r="B117" s="34" t="s">
        <v>249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3" t="s">
        <v>384</v>
      </c>
      <c r="B118" s="33" t="s">
        <v>385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4" t="s">
        <v>386</v>
      </c>
      <c r="B119" s="34" t="s">
        <v>387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3" t="s">
        <v>388</v>
      </c>
      <c r="B120" s="33" t="s">
        <v>389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4" t="s">
        <v>61</v>
      </c>
      <c r="B121" s="34" t="s">
        <v>215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3" t="s">
        <v>390</v>
      </c>
      <c r="B122" s="33" t="s">
        <v>391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4" t="s">
        <v>392</v>
      </c>
      <c r="B123" s="34" t="s">
        <v>393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3" t="s">
        <v>394</v>
      </c>
      <c r="B124" s="33" t="s">
        <v>395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4" t="s">
        <v>396</v>
      </c>
      <c r="B125" s="34" t="s">
        <v>397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3" t="s">
        <v>398</v>
      </c>
      <c r="B126" s="33" t="s">
        <v>399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4" t="s">
        <v>400</v>
      </c>
      <c r="B127" s="34" t="s">
        <v>401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3" t="s">
        <v>402</v>
      </c>
      <c r="B128" s="33" t="s">
        <v>403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4" t="s">
        <v>404</v>
      </c>
      <c r="B129" s="34" t="s">
        <v>405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3" t="s">
        <v>127</v>
      </c>
      <c r="B130" s="33" t="s">
        <v>261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4" t="s">
        <v>129</v>
      </c>
      <c r="B131" s="34" t="s">
        <v>262</v>
      </c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3" t="s">
        <v>406</v>
      </c>
      <c r="B132" s="33" t="s">
        <v>407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4" t="s">
        <v>408</v>
      </c>
      <c r="B133" s="34" t="s">
        <v>409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3" t="s">
        <v>410</v>
      </c>
      <c r="B134" s="33" t="s">
        <v>411</v>
      </c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4" t="s">
        <v>412</v>
      </c>
      <c r="B135" s="34" t="s">
        <v>413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3" t="s">
        <v>414</v>
      </c>
      <c r="B136" s="33" t="s">
        <v>415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4" t="s">
        <v>416</v>
      </c>
      <c r="B137" s="34" t="s">
        <v>417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3" t="s">
        <v>418</v>
      </c>
      <c r="B138" s="33" t="s">
        <v>419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4" t="s">
        <v>420</v>
      </c>
      <c r="B139" s="34" t="s">
        <v>421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3" t="s">
        <v>422</v>
      </c>
      <c r="B140" s="33" t="s">
        <v>423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4" t="s">
        <v>424</v>
      </c>
      <c r="B141" s="34" t="s">
        <v>425</v>
      </c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3" t="s">
        <v>426</v>
      </c>
      <c r="B142" s="33" t="s">
        <v>427</v>
      </c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4" t="s">
        <v>428</v>
      </c>
      <c r="B143" s="34" t="s">
        <v>429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3" t="s">
        <v>430</v>
      </c>
      <c r="B144" s="33" t="s">
        <v>431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4" t="s">
        <v>432</v>
      </c>
      <c r="B145" s="34" t="s">
        <v>432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3" t="s">
        <v>433</v>
      </c>
      <c r="B146" s="33" t="s">
        <v>434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4" t="s">
        <v>435</v>
      </c>
      <c r="B147" s="34" t="s">
        <v>436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3" t="s">
        <v>437</v>
      </c>
      <c r="B148" s="33" t="s">
        <v>438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4" t="s">
        <v>439</v>
      </c>
      <c r="B149" s="34" t="s">
        <v>189</v>
      </c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3" t="s">
        <v>440</v>
      </c>
      <c r="B150" s="33" t="s">
        <v>441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4" t="s">
        <v>442</v>
      </c>
      <c r="B151" s="34" t="s">
        <v>443</v>
      </c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3" t="s">
        <v>444</v>
      </c>
      <c r="B152" s="33" t="s">
        <v>445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4" t="s">
        <v>446</v>
      </c>
      <c r="B153" s="34" t="s">
        <v>447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3" t="s">
        <v>448</v>
      </c>
      <c r="B154" s="33" t="s">
        <v>449</v>
      </c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4" t="s">
        <v>450</v>
      </c>
      <c r="B155" s="34" t="s">
        <v>451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3" t="s">
        <v>452</v>
      </c>
      <c r="B156" s="33" t="s">
        <v>453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4" t="s">
        <v>454</v>
      </c>
      <c r="B157" s="34" t="s">
        <v>455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3" t="s">
        <v>456</v>
      </c>
      <c r="B158" s="33" t="s">
        <v>457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4" t="s">
        <v>458</v>
      </c>
      <c r="B159" s="34" t="s">
        <v>459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3" t="s">
        <v>460</v>
      </c>
      <c r="B160" s="33" t="s">
        <v>461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4" t="s">
        <v>462</v>
      </c>
      <c r="B161" s="34" t="s">
        <v>463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3" t="s">
        <v>464</v>
      </c>
      <c r="B162" s="33" t="s">
        <v>465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4" t="s">
        <v>466</v>
      </c>
      <c r="B163" s="34" t="s">
        <v>467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3" t="s">
        <v>468</v>
      </c>
      <c r="B164" s="33" t="s">
        <v>469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4" t="s">
        <v>470</v>
      </c>
      <c r="B165" s="34" t="s">
        <v>471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3" t="s">
        <v>472</v>
      </c>
      <c r="B166" s="33" t="s">
        <v>473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4" t="s">
        <v>474</v>
      </c>
      <c r="B167" s="34" t="s">
        <v>475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3" t="s">
        <v>476</v>
      </c>
      <c r="B168" s="33" t="s">
        <v>477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4" t="s">
        <v>478</v>
      </c>
      <c r="B169" s="34" t="s">
        <v>479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3" t="s">
        <v>480</v>
      </c>
      <c r="B170" s="33" t="s">
        <v>481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4" t="s">
        <v>482</v>
      </c>
      <c r="B171" s="34" t="s">
        <v>483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3" t="s">
        <v>484</v>
      </c>
      <c r="B172" s="33" t="s">
        <v>251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4" t="s">
        <v>113</v>
      </c>
      <c r="B173" s="34" t="s">
        <v>252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3" t="s">
        <v>485</v>
      </c>
      <c r="B174" s="33" t="s">
        <v>486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4" t="s">
        <v>487</v>
      </c>
      <c r="B175" s="34" t="s">
        <v>488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3" t="s">
        <v>489</v>
      </c>
      <c r="B176" s="33" t="s">
        <v>490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4" t="s">
        <v>491</v>
      </c>
      <c r="B177" s="34" t="s">
        <v>492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3" t="s">
        <v>493</v>
      </c>
      <c r="B178" s="33" t="s">
        <v>494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4" t="s">
        <v>495</v>
      </c>
      <c r="B179" s="34" t="s">
        <v>496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3" t="s">
        <v>497</v>
      </c>
      <c r="B180" s="33" t="s">
        <v>379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4" t="s">
        <v>498</v>
      </c>
      <c r="B181" s="34" t="s">
        <v>499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3" t="s">
        <v>500</v>
      </c>
      <c r="B182" s="33" t="s">
        <v>501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4" t="s">
        <v>502</v>
      </c>
      <c r="B183" s="34" t="s">
        <v>503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3" t="s">
        <v>504</v>
      </c>
      <c r="B184" s="33" t="s">
        <v>505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4" t="s">
        <v>506</v>
      </c>
      <c r="B185" s="34" t="s">
        <v>507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3" t="s">
        <v>508</v>
      </c>
      <c r="B186" s="33" t="s">
        <v>509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4" t="s">
        <v>510</v>
      </c>
      <c r="B187" s="34" t="s">
        <v>511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3" t="s">
        <v>512</v>
      </c>
      <c r="B188" s="33" t="s">
        <v>513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4" t="s">
        <v>514</v>
      </c>
      <c r="B189" s="34" t="s">
        <v>515</v>
      </c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3" t="s">
        <v>516</v>
      </c>
      <c r="B190" s="33" t="s">
        <v>517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4" t="s">
        <v>518</v>
      </c>
      <c r="B191" s="34" t="s">
        <v>397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3" t="s">
        <v>519</v>
      </c>
      <c r="B192" s="33" t="s">
        <v>429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4" t="s">
        <v>520</v>
      </c>
      <c r="B193" s="34" t="s">
        <v>521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3" t="s">
        <v>522</v>
      </c>
      <c r="B194" s="33" t="s">
        <v>523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4" t="s">
        <v>524</v>
      </c>
      <c r="B195" s="34" t="s">
        <v>525</v>
      </c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3" t="s">
        <v>526</v>
      </c>
      <c r="B196" s="33" t="s">
        <v>527</v>
      </c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4" t="s">
        <v>528</v>
      </c>
      <c r="B197" s="34" t="s">
        <v>529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3" t="s">
        <v>530</v>
      </c>
      <c r="B198" s="33" t="s">
        <v>531</v>
      </c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4" t="s">
        <v>532</v>
      </c>
      <c r="B199" s="34" t="s">
        <v>533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3" t="s">
        <v>534</v>
      </c>
      <c r="B200" s="33" t="s">
        <v>535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4" t="s">
        <v>536</v>
      </c>
      <c r="B201" s="34" t="s">
        <v>537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 t="s">
        <v>538</v>
      </c>
      <c r="B202" s="33" t="s">
        <v>539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4" t="s">
        <v>540</v>
      </c>
      <c r="B203" s="34" t="s">
        <v>541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3" t="s">
        <v>542</v>
      </c>
      <c r="B204" s="33" t="s">
        <v>543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4" t="s">
        <v>544</v>
      </c>
      <c r="B205" s="34" t="s">
        <v>545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3" t="s">
        <v>546</v>
      </c>
      <c r="B206" s="33" t="s">
        <v>547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4" t="s">
        <v>548</v>
      </c>
      <c r="B207" s="34" t="s">
        <v>549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3" t="s">
        <v>550</v>
      </c>
      <c r="B208" s="33" t="s">
        <v>310</v>
      </c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4" t="s">
        <v>551</v>
      </c>
      <c r="B209" s="34" t="s">
        <v>552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3" t="s">
        <v>553</v>
      </c>
      <c r="B210" s="33" t="s">
        <v>554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4" t="s">
        <v>555</v>
      </c>
      <c r="B211" s="34" t="s">
        <v>556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3" t="s">
        <v>557</v>
      </c>
      <c r="B212" s="33" t="s">
        <v>558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4" t="s">
        <v>559</v>
      </c>
      <c r="B213" s="34" t="s">
        <v>560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3" t="s">
        <v>561</v>
      </c>
      <c r="B214" s="33" t="s">
        <v>562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4" t="s">
        <v>563</v>
      </c>
      <c r="B215" s="34" t="s">
        <v>327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3" t="s">
        <v>564</v>
      </c>
      <c r="B216" s="33" t="s">
        <v>565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4" t="s">
        <v>566</v>
      </c>
      <c r="B217" s="34" t="s">
        <v>567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3" t="s">
        <v>568</v>
      </c>
      <c r="B218" s="33" t="s">
        <v>569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4" t="s">
        <v>570</v>
      </c>
      <c r="B219" s="34" t="s">
        <v>228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3" t="s">
        <v>571</v>
      </c>
      <c r="B220" s="33" t="s">
        <v>572</v>
      </c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4" t="s">
        <v>573</v>
      </c>
      <c r="B221" s="34" t="s">
        <v>574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3" t="s">
        <v>573</v>
      </c>
      <c r="B222" s="33" t="s">
        <v>575</v>
      </c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4" t="s">
        <v>576</v>
      </c>
      <c r="B223" s="34" t="s">
        <v>577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3" t="s">
        <v>578</v>
      </c>
      <c r="B224" s="33" t="s">
        <v>579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4" t="s">
        <v>580</v>
      </c>
      <c r="B225" s="34" t="s">
        <v>581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3" t="s">
        <v>582</v>
      </c>
      <c r="B226" s="33" t="s">
        <v>583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4" t="s">
        <v>584</v>
      </c>
      <c r="B227" s="34" t="s">
        <v>585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3" t="s">
        <v>586</v>
      </c>
      <c r="B228" s="33" t="s">
        <v>587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4" t="s">
        <v>588</v>
      </c>
      <c r="B229" s="34" t="s">
        <v>589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3" t="s">
        <v>590</v>
      </c>
      <c r="B230" s="33" t="s">
        <v>587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4" t="s">
        <v>591</v>
      </c>
      <c r="B231" s="34" t="s">
        <v>592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3" t="s">
        <v>593</v>
      </c>
      <c r="B232" s="33" t="s">
        <v>594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4" t="s">
        <v>595</v>
      </c>
      <c r="B233" s="34" t="s">
        <v>596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3" t="s">
        <v>597</v>
      </c>
      <c r="B234" s="33" t="s">
        <v>598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4" t="s">
        <v>599</v>
      </c>
      <c r="B235" s="34" t="s">
        <v>560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3" t="s">
        <v>600</v>
      </c>
      <c r="B236" s="33" t="s">
        <v>601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4" t="s">
        <v>602</v>
      </c>
      <c r="B237" s="34" t="s">
        <v>603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3" t="s">
        <v>604</v>
      </c>
      <c r="B238" s="33" t="s">
        <v>237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4" t="s">
        <v>605</v>
      </c>
      <c r="B239" s="34" t="s">
        <v>606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3" t="s">
        <v>607</v>
      </c>
      <c r="B240" s="33" t="s">
        <v>577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4" t="s">
        <v>608</v>
      </c>
      <c r="B241" s="34" t="s">
        <v>609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3" t="s">
        <v>610</v>
      </c>
      <c r="B242" s="33" t="s">
        <v>611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4" t="s">
        <v>612</v>
      </c>
      <c r="B243" s="34" t="s">
        <v>613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3" t="s">
        <v>614</v>
      </c>
      <c r="B244" s="33" t="s">
        <v>232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4" t="s">
        <v>615</v>
      </c>
      <c r="B245" s="34" t="s">
        <v>616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3" t="s">
        <v>617</v>
      </c>
      <c r="B246" s="33" t="s">
        <v>531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4" t="s">
        <v>618</v>
      </c>
      <c r="B247" s="34" t="s">
        <v>619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3" t="s">
        <v>620</v>
      </c>
      <c r="B248" s="33" t="s">
        <v>621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4" t="s">
        <v>622</v>
      </c>
      <c r="B249" s="34" t="s">
        <v>623</v>
      </c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3" t="s">
        <v>624</v>
      </c>
      <c r="B250" s="33" t="s">
        <v>625</v>
      </c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4" t="s">
        <v>626</v>
      </c>
      <c r="B251" s="34" t="s">
        <v>627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3" t="s">
        <v>628</v>
      </c>
      <c r="B252" s="33" t="s">
        <v>383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4" t="s">
        <v>629</v>
      </c>
      <c r="B253" s="34" t="s">
        <v>630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3" t="s">
        <v>631</v>
      </c>
      <c r="B254" s="33" t="s">
        <v>632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4" t="s">
        <v>633</v>
      </c>
      <c r="B255" s="34" t="s">
        <v>634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3" t="s">
        <v>635</v>
      </c>
      <c r="B256" s="33" t="s">
        <v>223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4" t="s">
        <v>636</v>
      </c>
      <c r="B257" s="34" t="s">
        <v>193</v>
      </c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3" t="s">
        <v>637</v>
      </c>
      <c r="B258" s="33" t="s">
        <v>638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4" t="s">
        <v>639</v>
      </c>
      <c r="B259" s="34" t="s">
        <v>640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3" t="s">
        <v>641</v>
      </c>
      <c r="B260" s="33" t="s">
        <v>632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4" t="s">
        <v>642</v>
      </c>
      <c r="B261" s="34" t="s">
        <v>643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3" t="s">
        <v>644</v>
      </c>
      <c r="B262" s="33" t="s">
        <v>645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4" t="s">
        <v>646</v>
      </c>
      <c r="B263" s="34" t="s">
        <v>647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3" t="s">
        <v>648</v>
      </c>
      <c r="B264" s="33" t="s">
        <v>649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4" t="s">
        <v>650</v>
      </c>
      <c r="B265" s="34" t="s">
        <v>651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3" t="s">
        <v>652</v>
      </c>
      <c r="B266" s="33" t="s">
        <v>653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4" t="s">
        <v>654</v>
      </c>
      <c r="B267" s="34" t="s">
        <v>655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3" t="s">
        <v>656</v>
      </c>
      <c r="B268" s="33" t="s">
        <v>556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4" t="s">
        <v>657</v>
      </c>
      <c r="B269" s="34" t="s">
        <v>658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3" t="s">
        <v>659</v>
      </c>
      <c r="B270" s="33" t="s">
        <v>658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4" t="s">
        <v>660</v>
      </c>
      <c r="B271" s="34" t="s">
        <v>661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3" t="s">
        <v>662</v>
      </c>
      <c r="B272" s="33" t="s">
        <v>663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4" t="s">
        <v>664</v>
      </c>
      <c r="B273" s="34" t="s">
        <v>665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3" t="s">
        <v>666</v>
      </c>
      <c r="B274" s="33" t="s">
        <v>667</v>
      </c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4" t="s">
        <v>668</v>
      </c>
      <c r="B275" s="34" t="s">
        <v>669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3" t="s">
        <v>670</v>
      </c>
      <c r="B276" s="33" t="s">
        <v>671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4" t="s">
        <v>672</v>
      </c>
      <c r="B277" s="34" t="s">
        <v>673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3" t="s">
        <v>674</v>
      </c>
      <c r="B278" s="33" t="s">
        <v>675</v>
      </c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4" t="s">
        <v>676</v>
      </c>
      <c r="B279" s="34" t="s">
        <v>673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3" t="s">
        <v>677</v>
      </c>
      <c r="B280" s="33" t="s">
        <v>537</v>
      </c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4" t="s">
        <v>678</v>
      </c>
      <c r="B281" s="34" t="s">
        <v>679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3" t="s">
        <v>680</v>
      </c>
      <c r="B282" s="33" t="s">
        <v>673</v>
      </c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4" t="s">
        <v>681</v>
      </c>
      <c r="B283" s="34" t="s">
        <v>682</v>
      </c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3" t="s">
        <v>683</v>
      </c>
      <c r="B284" s="33" t="s">
        <v>415</v>
      </c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4" t="s">
        <v>684</v>
      </c>
      <c r="B285" s="34" t="s">
        <v>685</v>
      </c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3" t="s">
        <v>686</v>
      </c>
      <c r="B286" s="33" t="s">
        <v>647</v>
      </c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4" t="s">
        <v>687</v>
      </c>
      <c r="B287" s="34" t="s">
        <v>623</v>
      </c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3" t="s">
        <v>688</v>
      </c>
      <c r="B288" s="33" t="s">
        <v>689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4" t="s">
        <v>690</v>
      </c>
      <c r="B289" s="34" t="s">
        <v>691</v>
      </c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3" t="s">
        <v>692</v>
      </c>
      <c r="B290" s="33" t="s">
        <v>693</v>
      </c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4" t="s">
        <v>694</v>
      </c>
      <c r="B291" s="34" t="s">
        <v>695</v>
      </c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3" t="s">
        <v>696</v>
      </c>
      <c r="B292" s="33" t="s">
        <v>697</v>
      </c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4" t="s">
        <v>698</v>
      </c>
      <c r="B293" s="34" t="s">
        <v>699</v>
      </c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3" t="s">
        <v>700</v>
      </c>
      <c r="B294" s="33" t="s">
        <v>701</v>
      </c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4" t="s">
        <v>702</v>
      </c>
      <c r="B295" s="34" t="s">
        <v>703</v>
      </c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3" t="s">
        <v>704</v>
      </c>
      <c r="B296" s="33" t="s">
        <v>705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4" t="s">
        <v>706</v>
      </c>
      <c r="B297" s="34" t="s">
        <v>707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3" t="s">
        <v>708</v>
      </c>
      <c r="B298" s="33" t="s">
        <v>709</v>
      </c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4" t="s">
        <v>710</v>
      </c>
      <c r="B299" s="34" t="s">
        <v>711</v>
      </c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3" t="s">
        <v>712</v>
      </c>
      <c r="B300" s="33" t="s">
        <v>713</v>
      </c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4" t="s">
        <v>714</v>
      </c>
      <c r="B301" s="34" t="s">
        <v>715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3" t="s">
        <v>716</v>
      </c>
      <c r="B302" s="33" t="s">
        <v>717</v>
      </c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4" t="s">
        <v>718</v>
      </c>
      <c r="B303" s="34" t="s">
        <v>261</v>
      </c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3" t="s">
        <v>719</v>
      </c>
      <c r="B304" s="33" t="s">
        <v>720</v>
      </c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4" t="s">
        <v>721</v>
      </c>
      <c r="B305" s="34" t="s">
        <v>722</v>
      </c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3" t="s">
        <v>723</v>
      </c>
      <c r="B306" s="33" t="s">
        <v>724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4" t="s">
        <v>725</v>
      </c>
      <c r="B307" s="34" t="s">
        <v>726</v>
      </c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3" t="s">
        <v>727</v>
      </c>
      <c r="B308" s="33" t="s">
        <v>728</v>
      </c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4" t="s">
        <v>729</v>
      </c>
      <c r="B309" s="34" t="s">
        <v>445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3" t="s">
        <v>730</v>
      </c>
      <c r="B310" s="33" t="s">
        <v>731</v>
      </c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4" t="s">
        <v>732</v>
      </c>
      <c r="B311" s="34" t="s">
        <v>689</v>
      </c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3" t="s">
        <v>733</v>
      </c>
      <c r="B312" s="33" t="s">
        <v>734</v>
      </c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4" t="s">
        <v>735</v>
      </c>
      <c r="B313" s="34" t="s">
        <v>695</v>
      </c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3" t="s">
        <v>736</v>
      </c>
      <c r="B314" s="33" t="s">
        <v>638</v>
      </c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4" t="s">
        <v>737</v>
      </c>
      <c r="B315" s="34" t="s">
        <v>738</v>
      </c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3" t="s">
        <v>739</v>
      </c>
      <c r="B316" s="33" t="s">
        <v>740</v>
      </c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4" t="s">
        <v>741</v>
      </c>
      <c r="B317" s="34" t="s">
        <v>742</v>
      </c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3" t="s">
        <v>743</v>
      </c>
      <c r="B318" s="33" t="s">
        <v>744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4" t="s">
        <v>745</v>
      </c>
      <c r="B319" s="34" t="s">
        <v>746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3" t="s">
        <v>747</v>
      </c>
      <c r="B320" s="33" t="s">
        <v>748</v>
      </c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4" t="s">
        <v>749</v>
      </c>
      <c r="B321" s="34" t="s">
        <v>682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3" t="s">
        <v>750</v>
      </c>
      <c r="B322" s="33" t="s">
        <v>751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4" t="s">
        <v>752</v>
      </c>
      <c r="B323" s="34" t="s">
        <v>753</v>
      </c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3" t="s">
        <v>754</v>
      </c>
      <c r="B324" s="33" t="s">
        <v>755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4" t="s">
        <v>756</v>
      </c>
      <c r="B325" s="34" t="s">
        <v>757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3" t="s">
        <v>758</v>
      </c>
      <c r="B326" s="33" t="s">
        <v>703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4" t="s">
        <v>759</v>
      </c>
      <c r="B327" s="34" t="s">
        <v>461</v>
      </c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3" t="s">
        <v>760</v>
      </c>
      <c r="B328" s="33" t="s">
        <v>761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4" t="s">
        <v>762</v>
      </c>
      <c r="B329" s="34" t="s">
        <v>663</v>
      </c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3" t="s">
        <v>763</v>
      </c>
      <c r="B330" s="33" t="s">
        <v>764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4" t="s">
        <v>765</v>
      </c>
      <c r="B331" s="34" t="s">
        <v>766</v>
      </c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3" t="s">
        <v>767</v>
      </c>
      <c r="B332" s="33" t="s">
        <v>768</v>
      </c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4" t="s">
        <v>769</v>
      </c>
      <c r="B333" s="34" t="s">
        <v>770</v>
      </c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3" t="s">
        <v>771</v>
      </c>
      <c r="B334" s="33" t="s">
        <v>772</v>
      </c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4" t="s">
        <v>773</v>
      </c>
      <c r="B335" s="34" t="s">
        <v>665</v>
      </c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3" t="s">
        <v>774</v>
      </c>
      <c r="B336" s="33" t="s">
        <v>775</v>
      </c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4" t="s">
        <v>776</v>
      </c>
      <c r="B337" s="34" t="s">
        <v>691</v>
      </c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3" t="s">
        <v>777</v>
      </c>
      <c r="B338" s="33" t="s">
        <v>778</v>
      </c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4" t="s">
        <v>779</v>
      </c>
      <c r="B339" s="34" t="s">
        <v>780</v>
      </c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3" t="s">
        <v>781</v>
      </c>
      <c r="B340" s="33" t="s">
        <v>782</v>
      </c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4" t="s">
        <v>783</v>
      </c>
      <c r="B341" s="34" t="s">
        <v>751</v>
      </c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3" t="s">
        <v>784</v>
      </c>
      <c r="B342" s="33" t="s">
        <v>619</v>
      </c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4" t="s">
        <v>785</v>
      </c>
      <c r="B343" s="34" t="s">
        <v>722</v>
      </c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3" t="s">
        <v>786</v>
      </c>
      <c r="B344" s="33" t="s">
        <v>778</v>
      </c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4" t="s">
        <v>787</v>
      </c>
      <c r="B345" s="34" t="s">
        <v>788</v>
      </c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3" t="s">
        <v>789</v>
      </c>
      <c r="B346" s="33" t="s">
        <v>790</v>
      </c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4" t="s">
        <v>791</v>
      </c>
      <c r="B347" s="34" t="s">
        <v>792</v>
      </c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3" t="s">
        <v>793</v>
      </c>
      <c r="B348" s="33" t="s">
        <v>667</v>
      </c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4" t="s">
        <v>794</v>
      </c>
      <c r="B349" s="34" t="s">
        <v>738</v>
      </c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3" t="s">
        <v>795</v>
      </c>
      <c r="B350" s="33" t="s">
        <v>772</v>
      </c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4" t="s">
        <v>796</v>
      </c>
      <c r="B351" s="34" t="s">
        <v>797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3" t="s">
        <v>798</v>
      </c>
      <c r="B352" s="33" t="s">
        <v>799</v>
      </c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4" t="s">
        <v>800</v>
      </c>
      <c r="B353" s="34" t="s">
        <v>239</v>
      </c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3" t="s">
        <v>801</v>
      </c>
      <c r="B354" s="33" t="s">
        <v>764</v>
      </c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4" t="s">
        <v>802</v>
      </c>
      <c r="B355" s="34" t="s">
        <v>596</v>
      </c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3" t="s">
        <v>803</v>
      </c>
      <c r="B356" s="33" t="s">
        <v>569</v>
      </c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4" t="s">
        <v>804</v>
      </c>
      <c r="B357" s="34" t="s">
        <v>272</v>
      </c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3" t="s">
        <v>805</v>
      </c>
      <c r="B358" s="33" t="s">
        <v>806</v>
      </c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4" t="s">
        <v>807</v>
      </c>
      <c r="B359" s="34" t="s">
        <v>808</v>
      </c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3" t="s">
        <v>809</v>
      </c>
      <c r="B360" s="33" t="s">
        <v>810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4" t="s">
        <v>811</v>
      </c>
      <c r="B361" s="34" t="s">
        <v>812</v>
      </c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3" t="s">
        <v>813</v>
      </c>
      <c r="B362" s="33" t="s">
        <v>757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4" t="s">
        <v>814</v>
      </c>
      <c r="B363" s="34" t="s">
        <v>724</v>
      </c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3" t="s">
        <v>815</v>
      </c>
      <c r="B364" s="33" t="s">
        <v>707</v>
      </c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4" t="s">
        <v>816</v>
      </c>
      <c r="B365" s="34" t="s">
        <v>817</v>
      </c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3" t="s">
        <v>818</v>
      </c>
      <c r="B366" s="33" t="s">
        <v>792</v>
      </c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4" t="s">
        <v>819</v>
      </c>
      <c r="B367" s="34" t="s">
        <v>820</v>
      </c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3" t="s">
        <v>821</v>
      </c>
      <c r="B368" s="33" t="s">
        <v>822</v>
      </c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4" t="s">
        <v>823</v>
      </c>
      <c r="B369" s="34" t="s">
        <v>824</v>
      </c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3" t="s">
        <v>825</v>
      </c>
      <c r="B370" s="33" t="s">
        <v>826</v>
      </c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4" t="s">
        <v>827</v>
      </c>
      <c r="B371" s="34" t="s">
        <v>820</v>
      </c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3" t="s">
        <v>828</v>
      </c>
      <c r="B372" s="33" t="s">
        <v>829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4" t="s">
        <v>830</v>
      </c>
      <c r="B373" s="34" t="s">
        <v>728</v>
      </c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3" t="s">
        <v>831</v>
      </c>
      <c r="B374" s="33" t="s">
        <v>832</v>
      </c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4" t="s">
        <v>833</v>
      </c>
      <c r="B375" s="34" t="s">
        <v>834</v>
      </c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3" t="s">
        <v>835</v>
      </c>
      <c r="B376" s="33" t="s">
        <v>836</v>
      </c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4" t="s">
        <v>837</v>
      </c>
      <c r="B377" s="34" t="s">
        <v>834</v>
      </c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3" t="s">
        <v>838</v>
      </c>
      <c r="B378" s="33" t="s">
        <v>839</v>
      </c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4" t="s">
        <v>840</v>
      </c>
      <c r="B379" s="34" t="s">
        <v>556</v>
      </c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3" t="s">
        <v>841</v>
      </c>
      <c r="B380" s="33" t="s">
        <v>731</v>
      </c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4" t="s">
        <v>842</v>
      </c>
      <c r="B381" s="34" t="s">
        <v>843</v>
      </c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3" t="s">
        <v>844</v>
      </c>
      <c r="B382" s="33" t="s">
        <v>845</v>
      </c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4" t="s">
        <v>846</v>
      </c>
      <c r="B383" s="34" t="s">
        <v>792</v>
      </c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3" t="s">
        <v>847</v>
      </c>
      <c r="B384" s="33" t="s">
        <v>575</v>
      </c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4" t="s">
        <v>847</v>
      </c>
      <c r="B385" s="34" t="s">
        <v>574</v>
      </c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3" t="s">
        <v>848</v>
      </c>
      <c r="B386" s="33" t="s">
        <v>849</v>
      </c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4" t="s">
        <v>850</v>
      </c>
      <c r="B387" s="34" t="s">
        <v>799</v>
      </c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3" t="s">
        <v>851</v>
      </c>
      <c r="B388" s="33" t="s">
        <v>707</v>
      </c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4" t="s">
        <v>852</v>
      </c>
      <c r="B389" s="34" t="s">
        <v>853</v>
      </c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3" t="s">
        <v>854</v>
      </c>
      <c r="B390" s="33" t="s">
        <v>855</v>
      </c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4" t="s">
        <v>856</v>
      </c>
      <c r="B391" s="34" t="s">
        <v>705</v>
      </c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3" t="s">
        <v>857</v>
      </c>
      <c r="B392" s="33" t="s">
        <v>826</v>
      </c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4" t="s">
        <v>858</v>
      </c>
      <c r="B393" s="34" t="s">
        <v>705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3" t="s">
        <v>859</v>
      </c>
      <c r="B394" s="33" t="s">
        <v>860</v>
      </c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4" t="s">
        <v>861</v>
      </c>
      <c r="B395" s="34" t="s">
        <v>788</v>
      </c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3" t="s">
        <v>862</v>
      </c>
      <c r="B396" s="33" t="s">
        <v>863</v>
      </c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4" t="s">
        <v>864</v>
      </c>
      <c r="B397" s="34" t="s">
        <v>865</v>
      </c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3" t="s">
        <v>866</v>
      </c>
      <c r="B398" s="33" t="s">
        <v>826</v>
      </c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4" t="s">
        <v>867</v>
      </c>
      <c r="B399" s="34" t="s">
        <v>855</v>
      </c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3" t="s">
        <v>868</v>
      </c>
      <c r="B400" s="33" t="s">
        <v>705</v>
      </c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4" t="s">
        <v>869</v>
      </c>
      <c r="B401" s="34" t="s">
        <v>836</v>
      </c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3" t="s">
        <v>870</v>
      </c>
      <c r="B402" s="33" t="s">
        <v>871</v>
      </c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4" t="s">
        <v>872</v>
      </c>
      <c r="B403" s="34" t="s">
        <v>761</v>
      </c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3" t="s">
        <v>873</v>
      </c>
      <c r="B404" s="33" t="s">
        <v>849</v>
      </c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4" t="s">
        <v>874</v>
      </c>
      <c r="B405" s="34" t="s">
        <v>875</v>
      </c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3" t="s">
        <v>876</v>
      </c>
      <c r="B406" s="33" t="s">
        <v>877</v>
      </c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4" t="s">
        <v>878</v>
      </c>
      <c r="B407" s="34" t="s">
        <v>252</v>
      </c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3" t="s">
        <v>879</v>
      </c>
      <c r="B408" s="33" t="s">
        <v>792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4" t="s">
        <v>880</v>
      </c>
      <c r="B409" s="34" t="s">
        <v>875</v>
      </c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3" t="s">
        <v>881</v>
      </c>
      <c r="B410" s="33" t="s">
        <v>875</v>
      </c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4" t="s">
        <v>882</v>
      </c>
      <c r="B411" s="34" t="s">
        <v>193</v>
      </c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3" t="s">
        <v>883</v>
      </c>
      <c r="B412" s="33" t="s">
        <v>175</v>
      </c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4" t="s">
        <v>884</v>
      </c>
      <c r="B413" s="34" t="s">
        <v>885</v>
      </c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3" t="s">
        <v>886</v>
      </c>
      <c r="B414" s="33" t="s">
        <v>887</v>
      </c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4" t="s">
        <v>888</v>
      </c>
      <c r="B415" s="34" t="s">
        <v>755</v>
      </c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3" t="s">
        <v>889</v>
      </c>
      <c r="B416" s="33" t="s">
        <v>717</v>
      </c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4" t="s">
        <v>890</v>
      </c>
      <c r="B417" s="34" t="s">
        <v>768</v>
      </c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3" t="s">
        <v>891</v>
      </c>
      <c r="B418" s="33" t="s">
        <v>887</v>
      </c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4" t="s">
        <v>892</v>
      </c>
      <c r="B419" s="34" t="s">
        <v>893</v>
      </c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3" t="s">
        <v>894</v>
      </c>
      <c r="B420" s="33" t="s">
        <v>415</v>
      </c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4" t="s">
        <v>895</v>
      </c>
      <c r="B421" s="34" t="s">
        <v>877</v>
      </c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3" t="s">
        <v>896</v>
      </c>
      <c r="B422" s="33" t="s">
        <v>792</v>
      </c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4" t="s">
        <v>897</v>
      </c>
      <c r="B423" s="34" t="s">
        <v>898</v>
      </c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3" t="s">
        <v>899</v>
      </c>
      <c r="B424" s="33" t="s">
        <v>900</v>
      </c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4" t="s">
        <v>901</v>
      </c>
      <c r="B425" s="34" t="s">
        <v>900</v>
      </c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3" t="s">
        <v>902</v>
      </c>
      <c r="B426" s="33" t="s">
        <v>853</v>
      </c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4" t="s">
        <v>903</v>
      </c>
      <c r="B427" s="34" t="s">
        <v>691</v>
      </c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3" t="s">
        <v>904</v>
      </c>
      <c r="B428" s="33" t="s">
        <v>905</v>
      </c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4" t="s">
        <v>906</v>
      </c>
      <c r="B429" s="34" t="s">
        <v>907</v>
      </c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3" t="s">
        <v>908</v>
      </c>
      <c r="B430" s="33" t="s">
        <v>792</v>
      </c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4" t="s">
        <v>909</v>
      </c>
      <c r="B431" s="34" t="s">
        <v>910</v>
      </c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3" t="s">
        <v>911</v>
      </c>
      <c r="B432" s="33" t="s">
        <v>912</v>
      </c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4" t="s">
        <v>913</v>
      </c>
      <c r="B433" s="34" t="s">
        <v>792</v>
      </c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3" t="s">
        <v>914</v>
      </c>
      <c r="B434" s="33" t="s">
        <v>915</v>
      </c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4" t="s">
        <v>916</v>
      </c>
      <c r="B435" s="34" t="s">
        <v>917</v>
      </c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3" t="s">
        <v>918</v>
      </c>
      <c r="B436" s="33" t="s">
        <v>742</v>
      </c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4" t="s">
        <v>919</v>
      </c>
      <c r="B437" s="34" t="s">
        <v>920</v>
      </c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3" t="s">
        <v>921</v>
      </c>
      <c r="B438" s="33" t="s">
        <v>920</v>
      </c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4" t="s">
        <v>922</v>
      </c>
      <c r="B439" s="34" t="s">
        <v>853</v>
      </c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3" t="s">
        <v>923</v>
      </c>
      <c r="B440" s="33" t="s">
        <v>923</v>
      </c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4" t="s">
        <v>924</v>
      </c>
      <c r="B441" s="34" t="s">
        <v>865</v>
      </c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3" t="s">
        <v>925</v>
      </c>
      <c r="B442" s="33" t="s">
        <v>770</v>
      </c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4" t="s">
        <v>926</v>
      </c>
      <c r="B443" s="34" t="s">
        <v>927</v>
      </c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3" t="s">
        <v>928</v>
      </c>
      <c r="B444" s="33" t="s">
        <v>929</v>
      </c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4" t="s">
        <v>930</v>
      </c>
      <c r="B445" s="34" t="s">
        <v>699</v>
      </c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3" t="s">
        <v>931</v>
      </c>
      <c r="B446" s="33" t="s">
        <v>829</v>
      </c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4" t="s">
        <v>932</v>
      </c>
      <c r="B447" s="34" t="s">
        <v>933</v>
      </c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3" t="s">
        <v>934</v>
      </c>
      <c r="B448" s="33" t="s">
        <v>685</v>
      </c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4" t="s">
        <v>935</v>
      </c>
      <c r="B449" s="34" t="s">
        <v>936</v>
      </c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3" t="s">
        <v>937</v>
      </c>
      <c r="B450" s="33" t="s">
        <v>937</v>
      </c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4" t="s">
        <v>938</v>
      </c>
      <c r="B451" s="34" t="s">
        <v>939</v>
      </c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3" t="s">
        <v>940</v>
      </c>
      <c r="B452" s="33" t="s">
        <v>941</v>
      </c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4" t="s">
        <v>942</v>
      </c>
      <c r="B453" s="34" t="s">
        <v>943</v>
      </c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3" t="s">
        <v>944</v>
      </c>
      <c r="B454" s="33" t="s">
        <v>945</v>
      </c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4" t="s">
        <v>946</v>
      </c>
      <c r="B455" s="34" t="s">
        <v>947</v>
      </c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3" t="s">
        <v>948</v>
      </c>
      <c r="B456" s="33" t="s">
        <v>948</v>
      </c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4" t="s">
        <v>949</v>
      </c>
      <c r="B457" s="34" t="s">
        <v>949</v>
      </c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3" t="s">
        <v>950</v>
      </c>
      <c r="B458" s="33" t="s">
        <v>941</v>
      </c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4" t="s">
        <v>951</v>
      </c>
      <c r="B459" s="34" t="s">
        <v>952</v>
      </c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3" t="s">
        <v>953</v>
      </c>
      <c r="B460" s="33" t="s">
        <v>954</v>
      </c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4" t="s">
        <v>955</v>
      </c>
      <c r="B461" s="34" t="s">
        <v>956</v>
      </c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3" t="s">
        <v>957</v>
      </c>
      <c r="B462" s="33" t="s">
        <v>956</v>
      </c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4" t="s">
        <v>958</v>
      </c>
      <c r="B463" s="34" t="s">
        <v>959</v>
      </c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3" t="s">
        <v>960</v>
      </c>
      <c r="B464" s="33" t="s">
        <v>959</v>
      </c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4" t="s">
        <v>961</v>
      </c>
      <c r="B465" s="34" t="s">
        <v>962</v>
      </c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3" t="s">
        <v>963</v>
      </c>
      <c r="B466" s="33" t="s">
        <v>964</v>
      </c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4" t="s">
        <v>965</v>
      </c>
      <c r="B467" s="34" t="s">
        <v>964</v>
      </c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3" t="s">
        <v>966</v>
      </c>
      <c r="B468" s="33" t="s">
        <v>962</v>
      </c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4" t="s">
        <v>967</v>
      </c>
      <c r="B469" s="34" t="s">
        <v>967</v>
      </c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3" t="s">
        <v>968</v>
      </c>
      <c r="B470" s="33" t="s">
        <v>969</v>
      </c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4" t="s">
        <v>970</v>
      </c>
      <c r="B471" s="34" t="s">
        <v>971</v>
      </c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3" t="s">
        <v>972</v>
      </c>
      <c r="B472" s="33" t="s">
        <v>971</v>
      </c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4" t="s">
        <v>973</v>
      </c>
      <c r="B473" s="34" t="s">
        <v>933</v>
      </c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3" t="s">
        <v>974</v>
      </c>
      <c r="B474" s="33" t="s">
        <v>974</v>
      </c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4" t="s">
        <v>975</v>
      </c>
      <c r="B475" s="34" t="s">
        <v>513</v>
      </c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3" t="s">
        <v>976</v>
      </c>
      <c r="B476" s="33" t="s">
        <v>977</v>
      </c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4" t="s">
        <v>978</v>
      </c>
      <c r="B477" s="34" t="s">
        <v>978</v>
      </c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3" t="s">
        <v>979</v>
      </c>
      <c r="B478" s="33" t="s">
        <v>797</v>
      </c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4" t="s">
        <v>980</v>
      </c>
      <c r="B479" s="34" t="s">
        <v>808</v>
      </c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3" t="s">
        <v>981</v>
      </c>
      <c r="B480" s="33" t="s">
        <v>982</v>
      </c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4" t="s">
        <v>983</v>
      </c>
      <c r="B481" s="34" t="s">
        <v>984</v>
      </c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3" t="s">
        <v>985</v>
      </c>
      <c r="B482" s="33" t="s">
        <v>984</v>
      </c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4" t="s">
        <v>986</v>
      </c>
      <c r="B483" s="34" t="s">
        <v>987</v>
      </c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3" t="s">
        <v>988</v>
      </c>
      <c r="B484" s="33" t="s">
        <v>987</v>
      </c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4" t="s">
        <v>989</v>
      </c>
      <c r="B485" s="34" t="s">
        <v>989</v>
      </c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3" t="s">
        <v>990</v>
      </c>
      <c r="B486" s="33" t="s">
        <v>887</v>
      </c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4" t="s">
        <v>991</v>
      </c>
      <c r="B487" s="34" t="s">
        <v>992</v>
      </c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3" t="s">
        <v>993</v>
      </c>
      <c r="B488" s="33" t="s">
        <v>992</v>
      </c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4" t="s">
        <v>994</v>
      </c>
      <c r="B489" s="34" t="s">
        <v>992</v>
      </c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3" t="s">
        <v>995</v>
      </c>
      <c r="B490" s="33" t="s">
        <v>996</v>
      </c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4" t="s">
        <v>997</v>
      </c>
      <c r="B491" s="34" t="s">
        <v>998</v>
      </c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3" t="s">
        <v>999</v>
      </c>
      <c r="B492" s="33" t="s">
        <v>1000</v>
      </c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4" t="s">
        <v>1001</v>
      </c>
      <c r="B493" s="34" t="s">
        <v>996</v>
      </c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3" t="s">
        <v>1002</v>
      </c>
      <c r="B494" s="33" t="s">
        <v>1003</v>
      </c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4" t="s">
        <v>1004</v>
      </c>
      <c r="B495" s="34" t="s">
        <v>1005</v>
      </c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3" t="s">
        <v>1006</v>
      </c>
      <c r="B496" s="33" t="s">
        <v>1005</v>
      </c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4" t="s">
        <v>1007</v>
      </c>
      <c r="B497" s="34" t="s">
        <v>1008</v>
      </c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3" t="s">
        <v>1009</v>
      </c>
      <c r="B498" s="33" t="s">
        <v>1009</v>
      </c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4" t="s">
        <v>1010</v>
      </c>
      <c r="B499" s="34" t="s">
        <v>1010</v>
      </c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3" t="s">
        <v>1011</v>
      </c>
      <c r="B500" s="33" t="s">
        <v>1011</v>
      </c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4" t="s">
        <v>1012</v>
      </c>
      <c r="B501" s="34" t="s">
        <v>1012</v>
      </c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3" t="s">
        <v>1013</v>
      </c>
      <c r="B502" s="33" t="s">
        <v>1013</v>
      </c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4" t="s">
        <v>1014</v>
      </c>
      <c r="B503" s="34" t="s">
        <v>1015</v>
      </c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3" t="s">
        <v>1016</v>
      </c>
      <c r="B504" s="33" t="s">
        <v>1016</v>
      </c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4" t="s">
        <v>1017</v>
      </c>
      <c r="B505" s="34" t="s">
        <v>1017</v>
      </c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3" t="s">
        <v>1018</v>
      </c>
      <c r="B506" s="33" t="s">
        <v>1018</v>
      </c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4" t="s">
        <v>1019</v>
      </c>
      <c r="B507" s="34" t="s">
        <v>511</v>
      </c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3" t="s">
        <v>1020</v>
      </c>
      <c r="B508" s="33" t="s">
        <v>616</v>
      </c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4" t="s">
        <v>1021</v>
      </c>
      <c r="B509" s="34" t="s">
        <v>1021</v>
      </c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3" t="s">
        <v>1022</v>
      </c>
      <c r="B510" s="33" t="s">
        <v>1023</v>
      </c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4" t="s">
        <v>1024</v>
      </c>
      <c r="B511" s="34" t="s">
        <v>1024</v>
      </c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3" t="s">
        <v>1025</v>
      </c>
      <c r="B512" s="33" t="s">
        <v>1025</v>
      </c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4" t="s">
        <v>1026</v>
      </c>
      <c r="B513" s="34" t="s">
        <v>1026</v>
      </c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3" t="s">
        <v>1027</v>
      </c>
      <c r="B514" s="33" t="s">
        <v>1028</v>
      </c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4" t="s">
        <v>1029</v>
      </c>
      <c r="B515" s="34" t="s">
        <v>1030</v>
      </c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3" t="s">
        <v>1031</v>
      </c>
      <c r="B516" s="33" t="s">
        <v>1032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4" t="s">
        <v>1033</v>
      </c>
      <c r="B517" s="34" t="s">
        <v>1033</v>
      </c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3" t="s">
        <v>1034</v>
      </c>
      <c r="B518" s="33" t="s">
        <v>1035</v>
      </c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4" t="s">
        <v>1036</v>
      </c>
      <c r="B519" s="34" t="s">
        <v>1035</v>
      </c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3" t="s">
        <v>1037</v>
      </c>
      <c r="B520" s="33" t="s">
        <v>1038</v>
      </c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4" t="s">
        <v>1039</v>
      </c>
      <c r="B521" s="34" t="s">
        <v>962</v>
      </c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3" t="s">
        <v>1040</v>
      </c>
      <c r="B522" s="33" t="s">
        <v>871</v>
      </c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4" t="s">
        <v>1041</v>
      </c>
      <c r="B523" s="34" t="s">
        <v>632</v>
      </c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3" t="s">
        <v>1042</v>
      </c>
      <c r="B524" s="33" t="s">
        <v>947</v>
      </c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4" t="s">
        <v>1043</v>
      </c>
      <c r="B525" s="34" t="s">
        <v>740</v>
      </c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3" t="s">
        <v>1044</v>
      </c>
      <c r="B526" s="33" t="s">
        <v>1045</v>
      </c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4" t="s">
        <v>1046</v>
      </c>
      <c r="B527" s="34" t="s">
        <v>1047</v>
      </c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3" t="s">
        <v>1048</v>
      </c>
      <c r="B528" s="33" t="s">
        <v>1049</v>
      </c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4" t="s">
        <v>1050</v>
      </c>
      <c r="B529" s="34" t="s">
        <v>969</v>
      </c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3" t="s">
        <v>1051</v>
      </c>
      <c r="B530" s="33" t="s">
        <v>977</v>
      </c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4" t="s">
        <v>1052</v>
      </c>
      <c r="B531" s="34" t="s">
        <v>860</v>
      </c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3" t="s">
        <v>1053</v>
      </c>
      <c r="B532" s="33" t="s">
        <v>822</v>
      </c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4" t="s">
        <v>1054</v>
      </c>
      <c r="B533" s="34" t="s">
        <v>699</v>
      </c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3" t="s">
        <v>1055</v>
      </c>
      <c r="B534" s="33" t="s">
        <v>790</v>
      </c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4" t="s">
        <v>1056</v>
      </c>
      <c r="B535" s="34" t="s">
        <v>623</v>
      </c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3" t="s">
        <v>1057</v>
      </c>
      <c r="B536" s="33" t="s">
        <v>1058</v>
      </c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27"/>
      <c r="B537" s="27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27"/>
      <c r="B538" s="27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27"/>
      <c r="B539" s="27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27"/>
      <c r="B540" s="27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27"/>
      <c r="B541" s="27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27"/>
      <c r="B542" s="27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27"/>
      <c r="B543" s="27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27"/>
      <c r="B544" s="27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27"/>
      <c r="B545" s="27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27"/>
      <c r="B546" s="27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27"/>
      <c r="B547" s="27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27"/>
      <c r="B548" s="27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27"/>
      <c r="B549" s="27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27"/>
      <c r="B550" s="27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27"/>
      <c r="B551" s="27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27"/>
      <c r="B552" s="27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27"/>
      <c r="B553" s="27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27"/>
      <c r="B554" s="27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27"/>
      <c r="B555" s="27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27"/>
      <c r="B556" s="27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27"/>
      <c r="B557" s="27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27"/>
      <c r="B558" s="27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27"/>
      <c r="B559" s="27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27"/>
      <c r="B560" s="27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27"/>
      <c r="B561" s="27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27"/>
      <c r="B562" s="27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27"/>
      <c r="B563" s="27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27"/>
      <c r="B564" s="27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27"/>
      <c r="B565" s="27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27"/>
      <c r="B566" s="27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27"/>
      <c r="B567" s="27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27"/>
      <c r="B568" s="27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27"/>
      <c r="B569" s="27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27"/>
      <c r="B570" s="27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27"/>
      <c r="B571" s="27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27"/>
      <c r="B572" s="27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27"/>
      <c r="B573" s="27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27"/>
      <c r="B574" s="27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27"/>
      <c r="B575" s="27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27"/>
      <c r="B576" s="27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27"/>
      <c r="B577" s="27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27"/>
      <c r="B578" s="27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27"/>
      <c r="B579" s="27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27"/>
      <c r="B580" s="27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27"/>
      <c r="B581" s="27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27"/>
      <c r="B582" s="27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27"/>
      <c r="B583" s="27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27"/>
      <c r="B584" s="27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27"/>
      <c r="B585" s="27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27"/>
      <c r="B586" s="27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27"/>
      <c r="B587" s="27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27"/>
      <c r="B588" s="27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27"/>
      <c r="B589" s="27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27"/>
      <c r="B590" s="27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27"/>
      <c r="B591" s="27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27"/>
      <c r="B592" s="27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27"/>
      <c r="B593" s="27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27"/>
      <c r="B594" s="27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27"/>
      <c r="B595" s="27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27"/>
      <c r="B596" s="27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27"/>
      <c r="B597" s="27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27"/>
      <c r="B598" s="27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27"/>
      <c r="B599" s="27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27"/>
      <c r="B600" s="27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27"/>
      <c r="B601" s="27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27"/>
      <c r="B602" s="27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27"/>
      <c r="B603" s="27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27"/>
      <c r="B604" s="27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27"/>
      <c r="B605" s="27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27"/>
      <c r="B606" s="27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27"/>
      <c r="B607" s="27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27"/>
      <c r="B608" s="27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27"/>
      <c r="B609" s="27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27"/>
      <c r="B610" s="27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27"/>
      <c r="B611" s="27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27"/>
      <c r="B612" s="27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27"/>
      <c r="B613" s="27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27"/>
      <c r="B614" s="27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27"/>
      <c r="B615" s="27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27"/>
      <c r="B616" s="27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27"/>
      <c r="B617" s="27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27"/>
      <c r="B618" s="27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27"/>
      <c r="B619" s="27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27"/>
      <c r="B620" s="27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27"/>
      <c r="B621" s="27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27"/>
      <c r="B622" s="27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27"/>
      <c r="B623" s="27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27"/>
      <c r="B624" s="27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27"/>
      <c r="B625" s="27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27"/>
      <c r="B626" s="27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27"/>
      <c r="B627" s="27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27"/>
      <c r="B628" s="27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27"/>
      <c r="B629" s="27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27"/>
      <c r="B630" s="27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27"/>
      <c r="B631" s="27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27"/>
      <c r="B632" s="27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27"/>
      <c r="B633" s="27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27"/>
      <c r="B634" s="27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27"/>
      <c r="B635" s="27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27"/>
      <c r="B636" s="27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27"/>
      <c r="B637" s="27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27"/>
      <c r="B638" s="27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27"/>
      <c r="B639" s="27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27"/>
      <c r="B640" s="27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27"/>
      <c r="B641" s="27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27"/>
      <c r="B642" s="27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27"/>
      <c r="B643" s="27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27"/>
      <c r="B644" s="27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27"/>
      <c r="B645" s="27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27"/>
      <c r="B646" s="27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27"/>
      <c r="B647" s="27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27"/>
      <c r="B648" s="27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27"/>
      <c r="B649" s="27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27"/>
      <c r="B650" s="27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27"/>
      <c r="B651" s="27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27"/>
      <c r="B652" s="27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27"/>
      <c r="B653" s="27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27"/>
      <c r="B654" s="27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27"/>
      <c r="B655" s="27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27"/>
      <c r="B656" s="27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27"/>
      <c r="B657" s="27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27"/>
      <c r="B658" s="27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27"/>
      <c r="B659" s="27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27"/>
      <c r="B660" s="27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27"/>
      <c r="B661" s="27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27"/>
      <c r="B662" s="27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27"/>
      <c r="B663" s="27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27"/>
      <c r="B664" s="27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27"/>
      <c r="B665" s="27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27"/>
      <c r="B666" s="27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27"/>
      <c r="B667" s="27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27"/>
      <c r="B668" s="27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27"/>
      <c r="B669" s="27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27"/>
      <c r="B670" s="27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27"/>
      <c r="B671" s="27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27"/>
      <c r="B672" s="27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27"/>
      <c r="B673" s="27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27"/>
      <c r="B674" s="27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27"/>
      <c r="B675" s="27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27"/>
      <c r="B676" s="27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27"/>
      <c r="B677" s="27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27"/>
      <c r="B678" s="27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27"/>
      <c r="B679" s="27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27"/>
      <c r="B680" s="27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27"/>
      <c r="B681" s="27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27"/>
      <c r="B682" s="27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27"/>
      <c r="B683" s="27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27"/>
      <c r="B684" s="27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27"/>
      <c r="B685" s="27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27"/>
      <c r="B686" s="27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27"/>
      <c r="B687" s="27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27"/>
      <c r="B688" s="27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27"/>
      <c r="B689" s="27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27"/>
      <c r="B690" s="27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27"/>
      <c r="B691" s="27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27"/>
      <c r="B692" s="27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27"/>
      <c r="B693" s="27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27"/>
      <c r="B694" s="27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27"/>
      <c r="B695" s="27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27"/>
      <c r="B696" s="27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27"/>
      <c r="B697" s="27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27"/>
      <c r="B698" s="27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27"/>
      <c r="B699" s="27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27"/>
      <c r="B700" s="27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27"/>
      <c r="B701" s="27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27"/>
      <c r="B702" s="27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27"/>
      <c r="B703" s="27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27"/>
      <c r="B704" s="27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27"/>
      <c r="B705" s="27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27"/>
      <c r="B706" s="27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27"/>
      <c r="B707" s="27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27"/>
      <c r="B708" s="27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27"/>
      <c r="B709" s="27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27"/>
      <c r="B710" s="27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27"/>
      <c r="B711" s="27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27"/>
      <c r="B712" s="27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27"/>
      <c r="B713" s="27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27"/>
      <c r="B714" s="27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27"/>
      <c r="B715" s="27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27"/>
      <c r="B716" s="27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27"/>
      <c r="B717" s="27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27"/>
      <c r="B718" s="27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27"/>
      <c r="B719" s="27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27"/>
      <c r="B720" s="27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27"/>
      <c r="B721" s="27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27"/>
      <c r="B722" s="27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27"/>
      <c r="B723" s="27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27"/>
      <c r="B724" s="27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27"/>
      <c r="B725" s="27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27"/>
      <c r="B726" s="27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27"/>
      <c r="B727" s="27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27"/>
      <c r="B728" s="27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27"/>
      <c r="B729" s="27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27"/>
      <c r="B730" s="27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27"/>
      <c r="B731" s="27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27"/>
      <c r="B732" s="27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27"/>
      <c r="B733" s="27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27"/>
      <c r="B734" s="27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27"/>
      <c r="B735" s="27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27"/>
      <c r="B736" s="27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27"/>
      <c r="B737" s="27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27"/>
      <c r="B738" s="27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27"/>
      <c r="B739" s="27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27"/>
      <c r="B740" s="27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27"/>
      <c r="B741" s="27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27"/>
      <c r="B742" s="27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27"/>
      <c r="B743" s="27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27"/>
      <c r="B744" s="27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27"/>
      <c r="B745" s="27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27"/>
      <c r="B746" s="27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27"/>
      <c r="B747" s="27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27"/>
      <c r="B748" s="27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27"/>
      <c r="B749" s="27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27"/>
      <c r="B750" s="27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27"/>
      <c r="B751" s="27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27"/>
      <c r="B752" s="27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27"/>
      <c r="B753" s="27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27"/>
      <c r="B754" s="27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27"/>
      <c r="B755" s="27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27"/>
      <c r="B756" s="27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27"/>
      <c r="B757" s="27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27"/>
      <c r="B758" s="27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27"/>
      <c r="B759" s="27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27"/>
      <c r="B760" s="27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27"/>
      <c r="B761" s="27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27"/>
      <c r="B762" s="27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27"/>
      <c r="B763" s="27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27"/>
      <c r="B764" s="27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27"/>
      <c r="B765" s="27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27"/>
      <c r="B766" s="27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27"/>
      <c r="B767" s="27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27"/>
      <c r="B768" s="27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27"/>
      <c r="B769" s="27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27"/>
      <c r="B770" s="27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27"/>
      <c r="B771" s="27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27"/>
      <c r="B772" s="27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27"/>
      <c r="B773" s="27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27"/>
      <c r="B774" s="27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27"/>
      <c r="B775" s="27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27"/>
      <c r="B776" s="27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27"/>
      <c r="B777" s="27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27"/>
      <c r="B778" s="27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27"/>
      <c r="B779" s="27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27"/>
      <c r="B780" s="27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27"/>
      <c r="B781" s="27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27"/>
      <c r="B782" s="27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27"/>
      <c r="B783" s="27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27"/>
      <c r="B784" s="27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27"/>
      <c r="B785" s="27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27"/>
      <c r="B786" s="27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27"/>
      <c r="B787" s="27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27"/>
      <c r="B788" s="27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27"/>
      <c r="B789" s="27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27"/>
      <c r="B790" s="27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27"/>
      <c r="B791" s="27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27"/>
      <c r="B792" s="27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27"/>
      <c r="B793" s="27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27"/>
      <c r="B794" s="27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27"/>
      <c r="B795" s="27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27"/>
      <c r="B796" s="27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27"/>
      <c r="B797" s="27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27"/>
      <c r="B798" s="27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27"/>
      <c r="B799" s="27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27"/>
      <c r="B800" s="27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27"/>
      <c r="B801" s="27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27"/>
      <c r="B802" s="27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27"/>
      <c r="B803" s="27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27"/>
      <c r="B804" s="27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27"/>
      <c r="B805" s="27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27"/>
      <c r="B806" s="27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27"/>
      <c r="B807" s="27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27"/>
      <c r="B808" s="27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27"/>
      <c r="B809" s="27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27"/>
      <c r="B810" s="27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27"/>
      <c r="B811" s="27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27"/>
      <c r="B812" s="27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27"/>
      <c r="B813" s="27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27"/>
      <c r="B814" s="27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27"/>
      <c r="B815" s="27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27"/>
      <c r="B816" s="27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27"/>
      <c r="B817" s="27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27"/>
      <c r="B818" s="27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27"/>
      <c r="B819" s="27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27"/>
      <c r="B820" s="27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27"/>
      <c r="B821" s="27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27"/>
      <c r="B822" s="27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27"/>
      <c r="B823" s="27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27"/>
      <c r="B824" s="27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27"/>
      <c r="B825" s="27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27"/>
      <c r="B826" s="27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27"/>
      <c r="B827" s="27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27"/>
      <c r="B828" s="27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27"/>
      <c r="B829" s="27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27"/>
      <c r="B830" s="27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27"/>
      <c r="B831" s="27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27"/>
      <c r="B832" s="27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27"/>
      <c r="B833" s="27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27"/>
      <c r="B834" s="27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27"/>
      <c r="B835" s="27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27"/>
      <c r="B836" s="27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27"/>
      <c r="B837" s="27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27"/>
      <c r="B838" s="27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27"/>
      <c r="B839" s="27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27"/>
      <c r="B840" s="27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27"/>
      <c r="B841" s="27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27"/>
      <c r="B842" s="27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27"/>
      <c r="B843" s="27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27"/>
      <c r="B844" s="27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27"/>
      <c r="B845" s="27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27"/>
      <c r="B846" s="27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27"/>
      <c r="B847" s="27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27"/>
      <c r="B848" s="27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27"/>
      <c r="B849" s="27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27"/>
      <c r="B850" s="27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27"/>
      <c r="B851" s="27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27"/>
      <c r="B852" s="27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27"/>
      <c r="B853" s="27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27"/>
      <c r="B854" s="27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27"/>
      <c r="B855" s="27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27"/>
      <c r="B856" s="27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27"/>
      <c r="B857" s="27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27"/>
      <c r="B858" s="27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27"/>
      <c r="B859" s="27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27"/>
      <c r="B860" s="27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27"/>
      <c r="B861" s="27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27"/>
      <c r="B862" s="27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27"/>
      <c r="B863" s="27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27"/>
      <c r="B864" s="27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27"/>
      <c r="B865" s="27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27"/>
      <c r="B866" s="27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27"/>
      <c r="B867" s="27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27"/>
      <c r="B868" s="27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27"/>
      <c r="B869" s="27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27"/>
      <c r="B870" s="27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27"/>
      <c r="B871" s="27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27"/>
      <c r="B872" s="27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27"/>
      <c r="B873" s="27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27"/>
      <c r="B874" s="27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27"/>
      <c r="B875" s="27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27"/>
      <c r="B876" s="27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27"/>
      <c r="B877" s="27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27"/>
      <c r="B878" s="27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27"/>
      <c r="B879" s="27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27"/>
      <c r="B880" s="27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27"/>
      <c r="B881" s="27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27"/>
      <c r="B882" s="27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27"/>
      <c r="B883" s="27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27"/>
      <c r="B884" s="27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27"/>
      <c r="B885" s="27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27"/>
      <c r="B886" s="27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27"/>
      <c r="B887" s="27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27"/>
      <c r="B888" s="27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27"/>
      <c r="B889" s="27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27"/>
      <c r="B890" s="27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27"/>
      <c r="B891" s="27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27"/>
      <c r="B892" s="27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27"/>
      <c r="B893" s="27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27"/>
      <c r="B894" s="27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27"/>
      <c r="B895" s="27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27"/>
      <c r="B896" s="27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27"/>
      <c r="B897" s="27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27"/>
      <c r="B898" s="27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27"/>
      <c r="B899" s="27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27"/>
      <c r="B900" s="27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27"/>
      <c r="B901" s="27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27"/>
      <c r="B902" s="27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27"/>
      <c r="B903" s="27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27"/>
      <c r="B904" s="27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27"/>
      <c r="B905" s="27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27"/>
      <c r="B906" s="27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27"/>
      <c r="B907" s="27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27"/>
      <c r="B908" s="27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27"/>
      <c r="B909" s="27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27"/>
      <c r="B910" s="27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27"/>
      <c r="B911" s="27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27"/>
      <c r="B912" s="27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27"/>
      <c r="B913" s="27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27"/>
      <c r="B914" s="27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27"/>
      <c r="B915" s="27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27"/>
      <c r="B916" s="27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27"/>
      <c r="B917" s="27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27"/>
      <c r="B918" s="27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27"/>
      <c r="B919" s="27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27"/>
      <c r="B920" s="27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27"/>
      <c r="B921" s="27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27"/>
      <c r="B922" s="27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27"/>
      <c r="B923" s="27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27"/>
      <c r="B924" s="27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27"/>
      <c r="B925" s="27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27"/>
      <c r="B926" s="27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27"/>
      <c r="B927" s="27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27"/>
      <c r="B928" s="27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27"/>
      <c r="B929" s="27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27"/>
      <c r="B930" s="27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27"/>
      <c r="B931" s="27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27"/>
      <c r="B932" s="27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27"/>
      <c r="B933" s="27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27"/>
      <c r="B934" s="27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27"/>
      <c r="B935" s="27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27"/>
      <c r="B936" s="27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27"/>
      <c r="B937" s="27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27"/>
      <c r="B938" s="27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27"/>
      <c r="B939" s="27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27"/>
      <c r="B940" s="27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27"/>
      <c r="B941" s="27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27"/>
      <c r="B942" s="27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27"/>
      <c r="B943" s="27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27"/>
      <c r="B944" s="27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27"/>
      <c r="B945" s="27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27"/>
      <c r="B946" s="27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27"/>
      <c r="B947" s="27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27"/>
      <c r="B948" s="27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27"/>
      <c r="B949" s="27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27"/>
      <c r="B950" s="27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27"/>
      <c r="B951" s="27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27"/>
      <c r="B952" s="27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27"/>
      <c r="B953" s="27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27"/>
      <c r="B954" s="27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27"/>
      <c r="B955" s="27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27"/>
      <c r="B956" s="27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27"/>
      <c r="B957" s="27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27"/>
      <c r="B958" s="27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27"/>
      <c r="B959" s="27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27"/>
      <c r="B960" s="27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27"/>
      <c r="B961" s="27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27"/>
      <c r="B962" s="27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27"/>
      <c r="B963" s="27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27"/>
      <c r="B964" s="27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27"/>
      <c r="B965" s="27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27"/>
      <c r="B966" s="27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27"/>
      <c r="B967" s="27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27"/>
      <c r="B968" s="27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27"/>
      <c r="B969" s="27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27"/>
      <c r="B970" s="27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27"/>
      <c r="B971" s="27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27"/>
      <c r="B972" s="27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27"/>
      <c r="B973" s="27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27"/>
      <c r="B974" s="27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27"/>
      <c r="B975" s="27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27"/>
      <c r="B976" s="27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27"/>
      <c r="B977" s="27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27"/>
      <c r="B978" s="27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27"/>
      <c r="B979" s="27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27"/>
      <c r="B980" s="27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27"/>
      <c r="B981" s="27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27"/>
      <c r="B982" s="27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27"/>
      <c r="B983" s="27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27"/>
      <c r="B984" s="27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27"/>
      <c r="B985" s="27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27"/>
      <c r="B986" s="27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27"/>
      <c r="B987" s="27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27"/>
      <c r="B988" s="27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27"/>
      <c r="B989" s="27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27"/>
      <c r="B990" s="27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27"/>
      <c r="B991" s="27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27"/>
      <c r="B992" s="27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27"/>
      <c r="B993" s="27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27"/>
      <c r="B994" s="27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27"/>
      <c r="B995" s="27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27"/>
      <c r="B996" s="27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27"/>
      <c r="B997" s="27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27"/>
      <c r="B998" s="27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27"/>
      <c r="B999" s="27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27"/>
      <c r="B1000" s="27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