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320" windowHeight="11790"/>
  </bookViews>
  <sheets>
    <sheet name="TC Reg Budget" sheetId="1" r:id="rId1"/>
  </sheets>
  <definedNames>
    <definedName name="_xlnm.Print_Area" localSheetId="0">'TC Reg Budget'!$B$1:$I$80</definedName>
  </definedNames>
  <calcPr calcId="145621"/>
</workbook>
</file>

<file path=xl/calcChain.xml><?xml version="1.0" encoding="utf-8"?>
<calcChain xmlns="http://schemas.openxmlformats.org/spreadsheetml/2006/main">
  <c r="C45" i="1" l="1"/>
  <c r="D71" i="1"/>
  <c r="G39" i="1"/>
  <c r="F24" i="1"/>
  <c r="E21" i="1"/>
  <c r="H21" i="1" s="1"/>
  <c r="F21" i="1"/>
  <c r="G21" i="1"/>
  <c r="C75" i="1"/>
  <c r="E75" i="1"/>
  <c r="H75" i="1"/>
  <c r="H74" i="1"/>
  <c r="H73" i="1"/>
  <c r="C73" i="1"/>
  <c r="D60" i="1"/>
  <c r="D61" i="1"/>
  <c r="D62" i="1"/>
  <c r="D63" i="1"/>
  <c r="D64" i="1"/>
  <c r="D59" i="1"/>
  <c r="D58" i="1"/>
  <c r="C60" i="1"/>
  <c r="C61" i="1"/>
  <c r="C62" i="1"/>
  <c r="C63" i="1"/>
  <c r="C64" i="1"/>
  <c r="C65" i="1"/>
  <c r="C59" i="1"/>
  <c r="C58" i="1"/>
  <c r="H17" i="1"/>
  <c r="F63" i="1"/>
  <c r="H18" i="1"/>
  <c r="F64" i="1"/>
  <c r="H19" i="1"/>
  <c r="F65" i="1"/>
  <c r="H56" i="1"/>
  <c r="E40" i="1"/>
  <c r="D40" i="1"/>
  <c r="G64" i="1"/>
  <c r="G65" i="1"/>
  <c r="G63" i="1"/>
  <c r="F71" i="1"/>
  <c r="G71" i="1"/>
  <c r="F68" i="1"/>
  <c r="G68" i="1"/>
  <c r="F54" i="1"/>
  <c r="G54" i="1"/>
  <c r="G53" i="1"/>
  <c r="F53" i="1"/>
  <c r="F36" i="1"/>
  <c r="G36" i="1"/>
  <c r="F37" i="1"/>
  <c r="G37" i="1"/>
  <c r="F38" i="1"/>
  <c r="G38" i="1"/>
  <c r="H13" i="1"/>
  <c r="F59" i="1" s="1"/>
  <c r="G59" i="1" s="1"/>
  <c r="H14" i="1"/>
  <c r="F60" i="1"/>
  <c r="G60" i="1" s="1"/>
  <c r="H15" i="1"/>
  <c r="F61" i="1"/>
  <c r="G61" i="1"/>
  <c r="H16" i="1"/>
  <c r="F62" i="1"/>
  <c r="G62" i="1" s="1"/>
  <c r="H12" i="1"/>
  <c r="F58" i="1"/>
  <c r="G58" i="1"/>
  <c r="C40" i="1"/>
  <c r="F40" i="1" s="1"/>
  <c r="F39" i="1"/>
  <c r="E54" i="1"/>
  <c r="E53" i="1"/>
  <c r="H53" i="1" s="1"/>
  <c r="H65" i="1" l="1"/>
  <c r="H54" i="1"/>
  <c r="E68" i="1"/>
  <c r="C46" i="1"/>
  <c r="E71" i="1"/>
  <c r="H71" i="1" s="1"/>
  <c r="H42" i="1"/>
  <c r="H77" i="1" l="1"/>
  <c r="H47" i="1"/>
  <c r="H79" i="1" l="1"/>
</calcChain>
</file>

<file path=xl/sharedStrings.xml><?xml version="1.0" encoding="utf-8"?>
<sst xmlns="http://schemas.openxmlformats.org/spreadsheetml/2006/main" count="141" uniqueCount="122">
  <si>
    <t>Line</t>
  </si>
  <si>
    <t>Name of the TC</t>
  </si>
  <si>
    <t>City/Town/Area</t>
  </si>
  <si>
    <t>Postal Code</t>
  </si>
  <si>
    <t>Second/Dean/CEO</t>
  </si>
  <si>
    <t>Pastor &amp; Dean/CEO</t>
  </si>
  <si>
    <t>Quality Officer</t>
  </si>
  <si>
    <t>Administrator</t>
  </si>
  <si>
    <t>Lecturer</t>
  </si>
  <si>
    <t>New Screen</t>
  </si>
  <si>
    <t xml:space="preserve"> Local TC Fee Structure</t>
  </si>
  <si>
    <t>Advertised Fees</t>
  </si>
  <si>
    <t>Of which: Registration</t>
  </si>
  <si>
    <t>Monthly payments</t>
  </si>
  <si>
    <t>Number of paymnts</t>
  </si>
  <si>
    <t>Calculated:</t>
  </si>
  <si>
    <t>Please change</t>
  </si>
  <si>
    <t>as  you</t>
  </si>
  <si>
    <t>prefer</t>
  </si>
  <si>
    <t>Number of visits</t>
  </si>
  <si>
    <t>Number of Lectures:</t>
  </si>
  <si>
    <t>Phase 1</t>
  </si>
  <si>
    <t>Phase 2</t>
  </si>
  <si>
    <t>Phase 3</t>
  </si>
  <si>
    <t>Total</t>
  </si>
  <si>
    <t>Lectures per Phase:</t>
  </si>
  <si>
    <t>Bursaries:</t>
  </si>
  <si>
    <t>A: A-level Student</t>
  </si>
  <si>
    <t>Monthly Payment, no registr.</t>
  </si>
  <si>
    <t>B: Basic needs</t>
  </si>
  <si>
    <t>C: Can not afford</t>
  </si>
  <si>
    <t xml:space="preserve"> Local TC Planning for Income</t>
  </si>
  <si>
    <t>Phases Offered:</t>
  </si>
  <si>
    <t>Number of students</t>
  </si>
  <si>
    <t>Type A</t>
  </si>
  <si>
    <t>Type B</t>
  </si>
  <si>
    <t>Type C</t>
  </si>
  <si>
    <t>Full Paying Students</t>
  </si>
  <si>
    <t>Totals</t>
  </si>
  <si>
    <t>Income</t>
  </si>
  <si>
    <t>Cost of curriculum</t>
  </si>
  <si>
    <t>Cost of Postage</t>
  </si>
  <si>
    <t>Please see update in 2015:</t>
  </si>
  <si>
    <t>Total cost estimated:</t>
  </si>
  <si>
    <t>Total Cost:</t>
  </si>
  <si>
    <t>Profit Estimated:</t>
  </si>
  <si>
    <t>Number of tutors:</t>
  </si>
  <si>
    <t>We suggest 7-9 students per Tut.</t>
  </si>
  <si>
    <t>Your practical implementation:</t>
  </si>
  <si>
    <t>Total Tutor Pay-outs:</t>
  </si>
  <si>
    <t>Lecturer Fees:</t>
  </si>
  <si>
    <t>Quality Officer:</t>
  </si>
  <si>
    <t>Name</t>
  </si>
  <si>
    <t>Town</t>
  </si>
  <si>
    <t>Name 2</t>
  </si>
  <si>
    <t>TC Name</t>
  </si>
  <si>
    <t>Name 3</t>
  </si>
  <si>
    <t>Name 4</t>
  </si>
  <si>
    <t>Name 5</t>
  </si>
  <si>
    <t>Name 6</t>
  </si>
  <si>
    <t>Name 7</t>
  </si>
  <si>
    <t>Name 8</t>
  </si>
  <si>
    <t>Name 9</t>
  </si>
  <si>
    <t>We suggest 2 visites, R150 each</t>
  </si>
  <si>
    <t>TC Code:</t>
  </si>
  <si>
    <t>[Small bursary]</t>
  </si>
  <si>
    <t>[Medium Bursary]</t>
  </si>
  <si>
    <t>[Large Bursary]</t>
  </si>
  <si>
    <t>[Bursary students also pay this amount]</t>
  </si>
  <si>
    <t>[Full paying students pay this fee]</t>
  </si>
  <si>
    <t>[Number of months they must pay]</t>
  </si>
  <si>
    <t>Postal Address</t>
  </si>
  <si>
    <t>P.O. Box 123</t>
  </si>
  <si>
    <t>CLT Phase prices:</t>
  </si>
  <si>
    <t xml:space="preserve"> Local TC Planning for Expenses</t>
  </si>
  <si>
    <t>Fees Income:</t>
  </si>
  <si>
    <t>Possible Donations:</t>
  </si>
  <si>
    <t>Local donations</t>
  </si>
  <si>
    <t>[From church, business or individuals]</t>
  </si>
  <si>
    <t>Lecturers not paid</t>
  </si>
  <si>
    <t>Calvary Paying Tutors</t>
  </si>
  <si>
    <t>CLT reducing prices</t>
  </si>
  <si>
    <t>[Should this become a reality]</t>
  </si>
  <si>
    <t>[R300 if numbers go up for 2015]</t>
  </si>
  <si>
    <t>[Fill in, if there is not enough money]</t>
  </si>
  <si>
    <t>Donations Income:</t>
  </si>
  <si>
    <t>Lecturer rate:</t>
  </si>
  <si>
    <t>Classroom rent:</t>
  </si>
  <si>
    <t>Cost per month                 Number of months:</t>
  </si>
  <si>
    <t>[This cost is optional, using own building]</t>
  </si>
  <si>
    <t>[To check that fees are correct]</t>
  </si>
  <si>
    <t>Name 10</t>
  </si>
  <si>
    <t>Name 11</t>
  </si>
  <si>
    <t>Name 12</t>
  </si>
  <si>
    <t>No of Lectures</t>
  </si>
  <si>
    <t>Paid per student:</t>
  </si>
  <si>
    <t>We suggest ±R500 per year per student.</t>
  </si>
  <si>
    <t>Per Lecture</t>
  </si>
  <si>
    <t>Total for year</t>
  </si>
  <si>
    <t>Administrator fee:</t>
  </si>
  <si>
    <t>No of months:</t>
  </si>
  <si>
    <t>Monthly:</t>
  </si>
  <si>
    <t>Other costs (tea, milk):</t>
  </si>
  <si>
    <t>Add up all other monthly costs:</t>
  </si>
  <si>
    <t xml:space="preserve">[or zero] </t>
  </si>
  <si>
    <t xml:space="preserve">[number of students per tutor, gender matched] </t>
  </si>
  <si>
    <t xml:space="preserve">[no of tutors] </t>
  </si>
  <si>
    <t xml:space="preserve">[fees per Phase] </t>
  </si>
  <si>
    <t>All running Costs:</t>
  </si>
  <si>
    <t>[Bursaries: Reduced fees for some. Last figure must be the smallest.]</t>
  </si>
  <si>
    <t>Money available for library, equipment, outreach, etc.</t>
  </si>
  <si>
    <t>[You do not have to offer any bursaries.]</t>
  </si>
  <si>
    <t>Basic needs</t>
  </si>
  <si>
    <t>Can't  afford</t>
  </si>
  <si>
    <t>Top "A" students</t>
  </si>
  <si>
    <t>Regular students</t>
  </si>
  <si>
    <t>Estimate at R50 per student</t>
  </si>
  <si>
    <r>
      <t>Please use this form to plan your fees for next year (2015) or any year. Your details mainly go into row C3 to C19 and the figure you should change are in</t>
    </r>
    <r>
      <rPr>
        <sz val="11"/>
        <color rgb="FF00B050"/>
        <rFont val="Calibri"/>
        <family val="2"/>
        <scheme val="minor"/>
      </rPr>
      <t xml:space="preserve"> </t>
    </r>
    <r>
      <rPr>
        <b/>
        <sz val="11"/>
        <color rgb="FF00B050"/>
        <rFont val="Calibri"/>
        <family val="2"/>
        <scheme val="minor"/>
      </rPr>
      <t>green</t>
    </r>
    <r>
      <rPr>
        <sz val="11"/>
        <color theme="1"/>
        <rFont val="Calibri"/>
        <family val="2"/>
        <scheme val="minor"/>
      </rPr>
      <t>. The other figures which have formulas, should remain unchanged.</t>
    </r>
  </si>
  <si>
    <t>Average:</t>
  </si>
  <si>
    <t>Calculated suggestion:</t>
  </si>
  <si>
    <r>
      <t xml:space="preserve">(Must add    up to </t>
    </r>
    <r>
      <rPr>
        <b/>
        <sz val="8"/>
        <color rgb="FFFF0000"/>
        <rFont val="Calibri"/>
        <family val="2"/>
        <scheme val="minor"/>
      </rPr>
      <t>120)</t>
    </r>
  </si>
  <si>
    <t xml:space="preserve"> Tuition Centre Budget Plan 2016  —  Calvary Life Tutors (CLT) Curriculum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</si>
</sst>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R&quot;\ #,##0;[Red]&quot;R&quot;\ \-#,##0"/>
    <numFmt numFmtId="43" formatCode="_ * #,##0.00_ ;_ * \-#,##0.00_ ;_ * &quot;-&quot;??_ ;_ @_ "/>
    <numFmt numFmtId="164" formatCode="_ * #,##0_ ;_ * \-#,##0_ ;_ * &quot;-&quot;??_ ;_ @_ "/>
    <numFmt numFmtId="165" formatCode="0.0"/>
    <numFmt numFmtId="166" formatCode="0000"/>
  </numFmts>
  <fonts count="23" x14ac:knownFonts="1">
    <font>
      <sz val="11"/>
      <color theme="1"/>
      <name val="Calibri"/>
      <family val="2"/>
      <scheme val="minor"/>
    </font>
    <font>
      <sz val="11"/>
      <color theme="1"/>
      <name val="Calibri"/>
      <family val="2"/>
      <scheme val="minor"/>
    </font>
    <font>
      <sz val="14"/>
      <color theme="9" tint="-0.249977111117893"/>
      <name val="Arial MT Black"/>
    </font>
    <font>
      <sz val="11"/>
      <color theme="8" tint="-0.249977111117893"/>
      <name val="Calibri"/>
      <family val="2"/>
      <scheme val="minor"/>
    </font>
    <font>
      <sz val="14"/>
      <color rgb="FFFF0000"/>
      <name val="Calibri"/>
      <family val="2"/>
      <scheme val="minor"/>
    </font>
    <font>
      <sz val="11"/>
      <color theme="3" tint="0.59999389629810485"/>
      <name val="Calibri"/>
      <family val="2"/>
      <scheme val="minor"/>
    </font>
    <font>
      <sz val="11"/>
      <name val="Calibri"/>
      <family val="2"/>
      <scheme val="minor"/>
    </font>
    <font>
      <sz val="11"/>
      <color rgb="FF00B0F0"/>
      <name val="Calibri"/>
      <family val="2"/>
      <scheme val="minor"/>
    </font>
    <font>
      <sz val="11"/>
      <color rgb="FFFF0000"/>
      <name val="Calibri"/>
      <family val="2"/>
      <scheme val="minor"/>
    </font>
    <font>
      <b/>
      <sz val="14"/>
      <color rgb="FFFF0000"/>
      <name val="Calibri"/>
      <family val="2"/>
      <scheme val="minor"/>
    </font>
    <font>
      <sz val="14"/>
      <color rgb="FF0070C0"/>
      <name val="Calibri"/>
      <family val="2"/>
      <scheme val="minor"/>
    </font>
    <font>
      <b/>
      <sz val="11"/>
      <color rgb="FFFF0000"/>
      <name val="Calibri"/>
      <family val="2"/>
      <scheme val="minor"/>
    </font>
    <font>
      <b/>
      <sz val="14"/>
      <color rgb="FF00B050"/>
      <name val="Calibri"/>
      <family val="2"/>
      <scheme val="minor"/>
    </font>
    <font>
      <b/>
      <sz val="12"/>
      <color rgb="FF00B050"/>
      <name val="Calibri"/>
      <family val="2"/>
      <scheme val="minor"/>
    </font>
    <font>
      <sz val="11"/>
      <color rgb="FF0070C0"/>
      <name val="Arial MT Black"/>
    </font>
    <font>
      <sz val="12"/>
      <color rgb="FF00B050"/>
      <name val="Calibri"/>
      <family val="2"/>
      <scheme val="minor"/>
    </font>
    <font>
      <sz val="12"/>
      <color rgb="FFFF0000"/>
      <name val="Calibri"/>
      <family val="2"/>
      <scheme val="minor"/>
    </font>
    <font>
      <sz val="12"/>
      <color theme="1"/>
      <name val="Calibri"/>
      <family val="2"/>
      <scheme val="minor"/>
    </font>
    <font>
      <b/>
      <sz val="16"/>
      <color rgb="FF0070C0"/>
      <name val="Calibri"/>
      <family val="2"/>
      <scheme val="minor"/>
    </font>
    <font>
      <sz val="11"/>
      <color rgb="FF00B050"/>
      <name val="Calibri"/>
      <family val="2"/>
      <scheme val="minor"/>
    </font>
    <font>
      <b/>
      <sz val="11"/>
      <color rgb="FF00B050"/>
      <name val="Calibri"/>
      <family val="2"/>
      <scheme val="minor"/>
    </font>
    <font>
      <sz val="8"/>
      <color theme="1"/>
      <name val="Calibri"/>
      <family val="2"/>
      <scheme val="minor"/>
    </font>
    <font>
      <b/>
      <sz val="8"/>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92">
    <xf numFmtId="0" fontId="0" fillId="0" borderId="0" xfId="0"/>
    <xf numFmtId="0" fontId="2" fillId="0" borderId="0" xfId="0" applyFont="1"/>
    <xf numFmtId="0" fontId="0" fillId="0" borderId="0" xfId="0" applyAlignment="1">
      <alignment horizontal="right"/>
    </xf>
    <xf numFmtId="0" fontId="0" fillId="0" borderId="0" xfId="0" applyAlignment="1">
      <alignment horizontal="center"/>
    </xf>
    <xf numFmtId="0" fontId="3" fillId="0" borderId="0" xfId="0" applyFont="1" applyAlignment="1">
      <alignment horizontal="center"/>
    </xf>
    <xf numFmtId="164" fontId="4" fillId="0" borderId="0" xfId="1" applyNumberFormat="1" applyFont="1"/>
    <xf numFmtId="0" fontId="5" fillId="0" borderId="0" xfId="0" applyFont="1" applyAlignment="1">
      <alignment horizontal="left"/>
    </xf>
    <xf numFmtId="0" fontId="0" fillId="2" borderId="0" xfId="0" applyFill="1" applyAlignment="1">
      <alignment horizontal="right"/>
    </xf>
    <xf numFmtId="0" fontId="2" fillId="2" borderId="0" xfId="0" applyFont="1" applyFill="1"/>
    <xf numFmtId="0" fontId="0" fillId="2" borderId="0" xfId="0" applyFill="1"/>
    <xf numFmtId="0" fontId="6"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right"/>
    </xf>
    <xf numFmtId="0" fontId="2" fillId="3" borderId="0" xfId="0" applyFont="1" applyFill="1"/>
    <xf numFmtId="0" fontId="0" fillId="3" borderId="0" xfId="0" applyFill="1"/>
    <xf numFmtId="0" fontId="6" fillId="3" borderId="0" xfId="0" applyFont="1" applyFill="1" applyAlignment="1">
      <alignment horizontal="center"/>
    </xf>
    <xf numFmtId="0" fontId="0" fillId="3" borderId="0" xfId="0" applyFill="1" applyAlignment="1">
      <alignment horizontal="center"/>
    </xf>
    <xf numFmtId="0" fontId="7" fillId="3" borderId="0" xfId="0" applyFont="1" applyFill="1" applyAlignment="1">
      <alignment horizontal="right"/>
    </xf>
    <xf numFmtId="164" fontId="4" fillId="3" borderId="0" xfId="1" applyNumberFormat="1" applyFont="1" applyFill="1"/>
    <xf numFmtId="165" fontId="0" fillId="3" borderId="0" xfId="0" applyNumberFormat="1" applyFill="1"/>
    <xf numFmtId="0" fontId="0" fillId="4" borderId="0" xfId="0" applyFill="1" applyAlignment="1">
      <alignment horizontal="right"/>
    </xf>
    <xf numFmtId="0" fontId="2" fillId="4" borderId="0" xfId="0" applyFont="1" applyFill="1"/>
    <xf numFmtId="0" fontId="0" fillId="4" borderId="0" xfId="0" applyFill="1"/>
    <xf numFmtId="0" fontId="0" fillId="5" borderId="0" xfId="0" applyFill="1" applyAlignment="1">
      <alignment horizontal="right"/>
    </xf>
    <xf numFmtId="0" fontId="0" fillId="5" borderId="0" xfId="0" applyFill="1"/>
    <xf numFmtId="0" fontId="0" fillId="5" borderId="0" xfId="0" applyFill="1" applyAlignment="1">
      <alignment horizontal="center"/>
    </xf>
    <xf numFmtId="0" fontId="8" fillId="4" borderId="0" xfId="0" applyFont="1" applyFill="1" applyAlignment="1">
      <alignment horizontal="right"/>
    </xf>
    <xf numFmtId="0" fontId="3" fillId="4" borderId="0" xfId="0" applyFont="1" applyFill="1" applyAlignment="1">
      <alignment horizontal="center"/>
    </xf>
    <xf numFmtId="0" fontId="0" fillId="4" borderId="0" xfId="0" applyFill="1" applyAlignment="1">
      <alignment horizontal="left" indent="1"/>
    </xf>
    <xf numFmtId="0" fontId="4" fillId="6" borderId="1" xfId="0" applyFont="1" applyFill="1" applyBorder="1" applyAlignment="1">
      <alignment horizontal="center"/>
    </xf>
    <xf numFmtId="43" fontId="9" fillId="6" borderId="1" xfId="1" applyNumberFormat="1" applyFont="1" applyFill="1" applyBorder="1" applyAlignment="1">
      <alignment horizontal="center"/>
    </xf>
    <xf numFmtId="164" fontId="4" fillId="2" borderId="0" xfId="1" applyNumberFormat="1" applyFont="1" applyFill="1" applyAlignment="1">
      <alignment horizontal="center"/>
    </xf>
    <xf numFmtId="164" fontId="1" fillId="2" borderId="0" xfId="1" applyNumberFormat="1" applyFont="1" applyFill="1" applyAlignment="1">
      <alignment horizontal="center"/>
    </xf>
    <xf numFmtId="164" fontId="10" fillId="6" borderId="1" xfId="0" applyNumberFormat="1" applyFont="1" applyFill="1" applyBorder="1"/>
    <xf numFmtId="0" fontId="0" fillId="2" borderId="0" xfId="0" applyFill="1" applyAlignment="1">
      <alignment horizontal="center"/>
    </xf>
    <xf numFmtId="0" fontId="7" fillId="4" borderId="0" xfId="0" applyFont="1" applyFill="1"/>
    <xf numFmtId="0" fontId="9" fillId="5" borderId="0" xfId="0" applyFont="1" applyFill="1" applyAlignment="1">
      <alignment horizontal="left" indent="1"/>
    </xf>
    <xf numFmtId="166" fontId="0" fillId="5" borderId="0" xfId="0" applyNumberFormat="1" applyFill="1" applyAlignment="1">
      <alignment horizontal="left"/>
    </xf>
    <xf numFmtId="0" fontId="0" fillId="7" borderId="0" xfId="0" applyFill="1" applyAlignment="1">
      <alignment horizontal="center"/>
    </xf>
    <xf numFmtId="0" fontId="0" fillId="7" borderId="0" xfId="0" applyFill="1"/>
    <xf numFmtId="166" fontId="0" fillId="7" borderId="0" xfId="0" applyNumberFormat="1" applyFill="1" applyAlignment="1">
      <alignment horizontal="left"/>
    </xf>
    <xf numFmtId="0" fontId="0" fillId="5" borderId="0" xfId="0" applyFill="1" applyAlignment="1">
      <alignment horizontal="center" wrapText="1"/>
    </xf>
    <xf numFmtId="0" fontId="7" fillId="2" borderId="0" xfId="0" applyFont="1" applyFill="1" applyAlignment="1">
      <alignment horizontal="left"/>
    </xf>
    <xf numFmtId="0" fontId="0" fillId="8" borderId="0" xfId="0" applyFill="1" applyAlignment="1">
      <alignment horizontal="center"/>
    </xf>
    <xf numFmtId="0" fontId="8" fillId="3" borderId="0" xfId="0" applyFont="1" applyFill="1"/>
    <xf numFmtId="0" fontId="11" fillId="3" borderId="0" xfId="0" applyFont="1" applyFill="1"/>
    <xf numFmtId="0" fontId="7" fillId="3" borderId="0" xfId="0" applyFont="1" applyFill="1" applyAlignment="1">
      <alignment horizontal="left"/>
    </xf>
    <xf numFmtId="6" fontId="12" fillId="3" borderId="0" xfId="0" applyNumberFormat="1" applyFont="1" applyFill="1" applyAlignment="1">
      <alignment horizontal="center"/>
    </xf>
    <xf numFmtId="0" fontId="7" fillId="3" borderId="0" xfId="0" applyFont="1" applyFill="1" applyAlignment="1">
      <alignment horizontal="left" indent="1"/>
    </xf>
    <xf numFmtId="164" fontId="4" fillId="3" borderId="0" xfId="1" applyNumberFormat="1" applyFont="1" applyFill="1" applyAlignment="1">
      <alignment horizontal="right" indent="1"/>
    </xf>
    <xf numFmtId="0" fontId="7" fillId="4" borderId="0" xfId="0" applyFont="1" applyFill="1" applyAlignment="1">
      <alignment horizontal="left"/>
    </xf>
    <xf numFmtId="0" fontId="7" fillId="3" borderId="0" xfId="0" applyFont="1" applyFill="1" applyAlignment="1">
      <alignment horizontal="center"/>
    </xf>
    <xf numFmtId="6" fontId="12" fillId="9" borderId="0" xfId="0" applyNumberFormat="1" applyFont="1" applyFill="1" applyAlignment="1">
      <alignment horizontal="center"/>
    </xf>
    <xf numFmtId="0" fontId="12" fillId="9" borderId="0" xfId="0" applyFont="1" applyFill="1"/>
    <xf numFmtId="0" fontId="13" fillId="9" borderId="0" xfId="0" applyFont="1" applyFill="1" applyAlignment="1">
      <alignment horizontal="center"/>
    </xf>
    <xf numFmtId="0" fontId="14" fillId="3" borderId="0" xfId="0" applyFont="1" applyFill="1"/>
    <xf numFmtId="0" fontId="13" fillId="9" borderId="0" xfId="0" applyFont="1" applyFill="1"/>
    <xf numFmtId="0" fontId="15" fillId="9" borderId="0" xfId="0" applyFont="1" applyFill="1"/>
    <xf numFmtId="0" fontId="15" fillId="9" borderId="0" xfId="0" applyFont="1" applyFill="1" applyAlignment="1">
      <alignment horizontal="center"/>
    </xf>
    <xf numFmtId="0" fontId="0" fillId="2" borderId="0" xfId="0" applyFill="1" applyAlignment="1"/>
    <xf numFmtId="0" fontId="16" fillId="10" borderId="0" xfId="0" applyFont="1" applyFill="1" applyAlignment="1">
      <alignment horizontal="center"/>
    </xf>
    <xf numFmtId="0" fontId="9" fillId="5" borderId="2" xfId="0" applyFont="1" applyFill="1" applyBorder="1" applyAlignment="1">
      <alignment horizontal="center"/>
    </xf>
    <xf numFmtId="0" fontId="0" fillId="5" borderId="0" xfId="0" applyFill="1" applyAlignment="1">
      <alignment horizontal="right" indent="1"/>
    </xf>
    <xf numFmtId="164" fontId="4" fillId="6" borderId="1" xfId="1" applyNumberFormat="1" applyFont="1" applyFill="1" applyBorder="1" applyAlignment="1">
      <alignment horizontal="center"/>
    </xf>
    <xf numFmtId="0" fontId="15" fillId="8" borderId="0" xfId="0" applyFont="1" applyFill="1" applyAlignment="1">
      <alignment horizontal="center"/>
    </xf>
    <xf numFmtId="0" fontId="15" fillId="7" borderId="0" xfId="0" applyFont="1" applyFill="1" applyAlignment="1">
      <alignment horizontal="center"/>
    </xf>
    <xf numFmtId="0" fontId="15" fillId="11" borderId="0" xfId="0" applyFont="1" applyFill="1" applyAlignment="1">
      <alignment horizontal="center"/>
    </xf>
    <xf numFmtId="0" fontId="15" fillId="10" borderId="0" xfId="0" applyFont="1" applyFill="1" applyAlignment="1">
      <alignment horizontal="center"/>
    </xf>
    <xf numFmtId="0" fontId="15" fillId="10" borderId="0" xfId="1" applyNumberFormat="1" applyFont="1" applyFill="1" applyAlignment="1">
      <alignment horizontal="center"/>
    </xf>
    <xf numFmtId="0" fontId="17" fillId="2" borderId="0" xfId="1" applyNumberFormat="1" applyFont="1" applyFill="1" applyAlignment="1">
      <alignment horizontal="center"/>
    </xf>
    <xf numFmtId="164" fontId="18" fillId="6" borderId="1" xfId="0" applyNumberFormat="1" applyFont="1" applyFill="1" applyBorder="1"/>
    <xf numFmtId="0" fontId="7" fillId="2" borderId="0" xfId="0" applyFont="1" applyFill="1" applyAlignment="1">
      <alignment horizontal="right"/>
    </xf>
    <xf numFmtId="0" fontId="14" fillId="2" borderId="3" xfId="0" applyFont="1" applyFill="1" applyBorder="1"/>
    <xf numFmtId="0" fontId="0" fillId="2" borderId="3" xfId="0" applyFill="1" applyBorder="1" applyAlignment="1">
      <alignment horizontal="center"/>
    </xf>
    <xf numFmtId="0" fontId="0" fillId="2" borderId="3" xfId="0" applyFill="1" applyBorder="1"/>
    <xf numFmtId="0" fontId="0" fillId="2" borderId="3" xfId="0" applyFill="1" applyBorder="1" applyAlignment="1">
      <alignment horizontal="right"/>
    </xf>
    <xf numFmtId="164" fontId="4" fillId="2" borderId="3" xfId="1" applyNumberFormat="1" applyFont="1" applyFill="1" applyBorder="1" applyAlignment="1">
      <alignment horizontal="center"/>
    </xf>
    <xf numFmtId="0" fontId="8" fillId="3" borderId="0" xfId="0" applyFont="1" applyFill="1" applyAlignment="1">
      <alignment horizontal="center"/>
    </xf>
    <xf numFmtId="0" fontId="0" fillId="2" borderId="0" xfId="0" applyFill="1" applyAlignment="1">
      <alignment horizontal="right"/>
    </xf>
    <xf numFmtId="0" fontId="0" fillId="3" borderId="0" xfId="0" applyFill="1" applyAlignment="1">
      <alignment horizontal="right" indent="1"/>
    </xf>
    <xf numFmtId="0" fontId="0" fillId="3" borderId="4" xfId="0" applyFill="1" applyBorder="1" applyAlignment="1">
      <alignment horizontal="right" indent="1"/>
    </xf>
    <xf numFmtId="0" fontId="0" fillId="6" borderId="5" xfId="0" applyFill="1" applyBorder="1" applyAlignment="1">
      <alignment horizontal="center" vertical="center" wrapText="1"/>
    </xf>
    <xf numFmtId="0" fontId="0" fillId="6" borderId="3"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6" borderId="0" xfId="0" applyFill="1" applyBorder="1" applyAlignment="1">
      <alignment horizontal="center" vertical="center" wrapText="1"/>
    </xf>
    <xf numFmtId="0" fontId="0" fillId="6" borderId="4"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7" fillId="2" borderId="0" xfId="0" applyFont="1" applyFill="1" applyAlignment="1">
      <alignment horizontal="center"/>
    </xf>
    <xf numFmtId="0" fontId="21" fillId="5" borderId="0" xfId="0" applyFont="1" applyFill="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topLeftCell="A50" zoomScaleNormal="100" workbookViewId="0">
      <selection activeCell="C82" sqref="C82"/>
    </sheetView>
  </sheetViews>
  <sheetFormatPr defaultRowHeight="19.5" customHeight="1" x14ac:dyDescent="0.25"/>
  <cols>
    <col min="1" max="1" width="3" style="6" customWidth="1"/>
    <col min="2" max="2" width="20.42578125" customWidth="1"/>
    <col min="3" max="3" width="29.140625" customWidth="1"/>
    <col min="4" max="4" width="9.42578125" customWidth="1"/>
    <col min="5" max="5" width="15" customWidth="1"/>
    <col min="6" max="7" width="14.28515625" customWidth="1"/>
    <col min="8" max="8" width="16.5703125" bestFit="1" customWidth="1"/>
    <col min="9" max="9" width="2.5703125" customWidth="1"/>
    <col min="10" max="25" width="14.28515625" customWidth="1"/>
  </cols>
  <sheetData>
    <row r="1" spans="1:9" ht="19.5" customHeight="1" x14ac:dyDescent="0.25">
      <c r="A1" s="6" t="s">
        <v>0</v>
      </c>
      <c r="B1" s="1" t="s">
        <v>121</v>
      </c>
      <c r="D1" s="1"/>
    </row>
    <row r="2" spans="1:9" ht="9" customHeight="1" thickBot="1" x14ac:dyDescent="0.3"/>
    <row r="3" spans="1:9" ht="19.5" customHeight="1" thickBot="1" x14ac:dyDescent="0.35">
      <c r="A3" s="6">
        <v>1</v>
      </c>
      <c r="B3" s="24" t="s">
        <v>1</v>
      </c>
      <c r="C3" s="39" t="s">
        <v>55</v>
      </c>
      <c r="D3" s="24"/>
      <c r="E3" s="24"/>
      <c r="F3" s="24"/>
      <c r="G3" s="62" t="s">
        <v>64</v>
      </c>
      <c r="H3" s="61">
        <v>567</v>
      </c>
      <c r="I3" s="24"/>
    </row>
    <row r="4" spans="1:9" ht="19.5" customHeight="1" x14ac:dyDescent="0.3">
      <c r="A4" s="6">
        <v>2</v>
      </c>
      <c r="B4" s="24" t="s">
        <v>71</v>
      </c>
      <c r="C4" s="39" t="s">
        <v>72</v>
      </c>
      <c r="D4" s="24"/>
      <c r="E4" s="24"/>
      <c r="F4" s="24"/>
      <c r="G4" s="23"/>
      <c r="H4" s="36"/>
      <c r="I4" s="24"/>
    </row>
    <row r="5" spans="1:9" ht="19.5" customHeight="1" x14ac:dyDescent="0.25">
      <c r="A5" s="6">
        <v>3</v>
      </c>
      <c r="B5" s="24" t="s">
        <v>2</v>
      </c>
      <c r="C5" s="39" t="s">
        <v>53</v>
      </c>
      <c r="D5" s="24"/>
      <c r="E5" s="81" t="s">
        <v>117</v>
      </c>
      <c r="F5" s="82"/>
      <c r="G5" s="83"/>
      <c r="H5" s="24"/>
      <c r="I5" s="24"/>
    </row>
    <row r="6" spans="1:9" ht="19.5" customHeight="1" x14ac:dyDescent="0.25">
      <c r="A6" s="6">
        <v>4</v>
      </c>
      <c r="B6" s="24" t="s">
        <v>3</v>
      </c>
      <c r="C6" s="40">
        <v>123</v>
      </c>
      <c r="D6" s="37"/>
      <c r="E6" s="84"/>
      <c r="F6" s="85"/>
      <c r="G6" s="86"/>
      <c r="H6" s="24"/>
      <c r="I6" s="24"/>
    </row>
    <row r="7" spans="1:9" ht="19.5" customHeight="1" x14ac:dyDescent="0.25">
      <c r="A7" s="6">
        <v>5</v>
      </c>
      <c r="B7" s="24" t="s">
        <v>5</v>
      </c>
      <c r="C7" s="39" t="s">
        <v>52</v>
      </c>
      <c r="D7" s="24"/>
      <c r="E7" s="84"/>
      <c r="F7" s="85"/>
      <c r="G7" s="86"/>
      <c r="H7" s="24"/>
      <c r="I7" s="24"/>
    </row>
    <row r="8" spans="1:9" ht="19.5" customHeight="1" x14ac:dyDescent="0.25">
      <c r="A8" s="6">
        <v>6</v>
      </c>
      <c r="B8" s="24" t="s">
        <v>4</v>
      </c>
      <c r="C8" s="39" t="s">
        <v>54</v>
      </c>
      <c r="D8" s="24"/>
      <c r="E8" s="87"/>
      <c r="F8" s="88"/>
      <c r="G8" s="89"/>
      <c r="H8" s="24"/>
      <c r="I8" s="24"/>
    </row>
    <row r="9" spans="1:9" ht="19.5" customHeight="1" x14ac:dyDescent="0.25">
      <c r="A9" s="6">
        <v>7</v>
      </c>
      <c r="B9" s="24" t="s">
        <v>7</v>
      </c>
      <c r="C9" s="39" t="s">
        <v>56</v>
      </c>
      <c r="D9" s="24"/>
      <c r="E9" s="24"/>
      <c r="F9" s="24"/>
      <c r="G9" s="24"/>
      <c r="H9" s="24"/>
      <c r="I9" s="24"/>
    </row>
    <row r="10" spans="1:9" ht="19.5" customHeight="1" x14ac:dyDescent="0.3">
      <c r="A10" s="6">
        <v>8</v>
      </c>
      <c r="B10" s="24" t="s">
        <v>6</v>
      </c>
      <c r="C10" s="39" t="s">
        <v>57</v>
      </c>
      <c r="D10" s="24"/>
      <c r="E10" s="24" t="s">
        <v>19</v>
      </c>
      <c r="F10" s="36">
        <v>2</v>
      </c>
      <c r="G10" s="24"/>
      <c r="H10" s="24"/>
      <c r="I10" s="24"/>
    </row>
    <row r="11" spans="1:9" ht="25.5" customHeight="1" x14ac:dyDescent="0.25">
      <c r="A11" s="6">
        <v>9</v>
      </c>
      <c r="B11" s="24"/>
      <c r="C11" s="24" t="s">
        <v>20</v>
      </c>
      <c r="D11" s="41" t="s">
        <v>86</v>
      </c>
      <c r="E11" s="25" t="s">
        <v>21</v>
      </c>
      <c r="F11" s="25" t="s">
        <v>22</v>
      </c>
      <c r="G11" s="25" t="s">
        <v>23</v>
      </c>
      <c r="H11" s="25" t="s">
        <v>24</v>
      </c>
      <c r="I11" s="24"/>
    </row>
    <row r="12" spans="1:9" ht="19.5" customHeight="1" x14ac:dyDescent="0.25">
      <c r="A12" s="6">
        <v>10</v>
      </c>
      <c r="B12" s="24" t="s">
        <v>8</v>
      </c>
      <c r="C12" s="39" t="s">
        <v>58</v>
      </c>
      <c r="D12" s="64">
        <v>140</v>
      </c>
      <c r="E12" s="65">
        <v>20</v>
      </c>
      <c r="F12" s="65"/>
      <c r="G12" s="65">
        <v>60</v>
      </c>
      <c r="H12" s="25">
        <f>SUM(E12:G12)</f>
        <v>80</v>
      </c>
      <c r="I12" s="24"/>
    </row>
    <row r="13" spans="1:9" ht="19.5" customHeight="1" x14ac:dyDescent="0.25">
      <c r="A13" s="6">
        <v>11</v>
      </c>
      <c r="B13" s="24" t="s">
        <v>8</v>
      </c>
      <c r="C13" s="39" t="s">
        <v>59</v>
      </c>
      <c r="D13" s="64">
        <v>120</v>
      </c>
      <c r="E13" s="65">
        <v>35</v>
      </c>
      <c r="F13" s="65">
        <v>58</v>
      </c>
      <c r="G13" s="65">
        <v>38</v>
      </c>
      <c r="H13" s="25">
        <f t="shared" ref="H13:H19" si="0">SUM(E13:G13)</f>
        <v>131</v>
      </c>
      <c r="I13" s="24"/>
    </row>
    <row r="14" spans="1:9" ht="19.5" customHeight="1" x14ac:dyDescent="0.25">
      <c r="A14" s="6">
        <v>12</v>
      </c>
      <c r="B14" s="24" t="s">
        <v>8</v>
      </c>
      <c r="C14" s="39" t="s">
        <v>60</v>
      </c>
      <c r="D14" s="64">
        <v>110</v>
      </c>
      <c r="E14" s="65">
        <v>11</v>
      </c>
      <c r="F14" s="65">
        <v>40</v>
      </c>
      <c r="G14" s="65">
        <v>20</v>
      </c>
      <c r="H14" s="25">
        <f t="shared" si="0"/>
        <v>71</v>
      </c>
      <c r="I14" s="24"/>
    </row>
    <row r="15" spans="1:9" ht="19.5" customHeight="1" x14ac:dyDescent="0.25">
      <c r="A15" s="6">
        <v>13</v>
      </c>
      <c r="B15" s="24" t="s">
        <v>8</v>
      </c>
      <c r="C15" s="39" t="s">
        <v>61</v>
      </c>
      <c r="D15" s="64">
        <v>100</v>
      </c>
      <c r="E15" s="65">
        <v>40</v>
      </c>
      <c r="F15" s="65">
        <v>20</v>
      </c>
      <c r="G15" s="65"/>
      <c r="H15" s="25">
        <f t="shared" si="0"/>
        <v>60</v>
      </c>
      <c r="I15" s="24"/>
    </row>
    <row r="16" spans="1:9" ht="19.5" customHeight="1" x14ac:dyDescent="0.25">
      <c r="A16" s="6">
        <v>14</v>
      </c>
      <c r="B16" s="24" t="s">
        <v>8</v>
      </c>
      <c r="C16" s="39" t="s">
        <v>62</v>
      </c>
      <c r="D16" s="64">
        <v>90</v>
      </c>
      <c r="E16" s="65">
        <v>12</v>
      </c>
      <c r="F16" s="65"/>
      <c r="G16" s="65"/>
      <c r="H16" s="25">
        <f t="shared" si="0"/>
        <v>12</v>
      </c>
      <c r="I16" s="24"/>
    </row>
    <row r="17" spans="1:9" ht="19.5" customHeight="1" x14ac:dyDescent="0.25">
      <c r="A17" s="6">
        <v>15</v>
      </c>
      <c r="B17" s="24" t="s">
        <v>8</v>
      </c>
      <c r="C17" s="39" t="s">
        <v>91</v>
      </c>
      <c r="D17" s="64"/>
      <c r="E17" s="65"/>
      <c r="F17" s="65"/>
      <c r="G17" s="65"/>
      <c r="H17" s="25">
        <f t="shared" si="0"/>
        <v>0</v>
      </c>
      <c r="I17" s="24"/>
    </row>
    <row r="18" spans="1:9" ht="19.5" customHeight="1" x14ac:dyDescent="0.25">
      <c r="A18" s="6">
        <v>16</v>
      </c>
      <c r="B18" s="24" t="s">
        <v>8</v>
      </c>
      <c r="C18" s="39" t="s">
        <v>92</v>
      </c>
      <c r="D18" s="64"/>
      <c r="E18" s="65"/>
      <c r="F18" s="65"/>
      <c r="G18" s="65"/>
      <c r="H18" s="25">
        <f t="shared" si="0"/>
        <v>0</v>
      </c>
      <c r="I18" s="24"/>
    </row>
    <row r="19" spans="1:9" ht="19.5" customHeight="1" x14ac:dyDescent="0.25">
      <c r="A19" s="6">
        <v>17</v>
      </c>
      <c r="B19" s="24" t="s">
        <v>8</v>
      </c>
      <c r="C19" s="39" t="s">
        <v>93</v>
      </c>
      <c r="D19" s="64"/>
      <c r="E19" s="65">
        <v>2</v>
      </c>
      <c r="F19" s="65">
        <v>2</v>
      </c>
      <c r="G19" s="65">
        <v>2</v>
      </c>
      <c r="H19" s="25">
        <f t="shared" si="0"/>
        <v>6</v>
      </c>
      <c r="I19" s="24"/>
    </row>
    <row r="20" spans="1:9" ht="9" customHeight="1" x14ac:dyDescent="0.25">
      <c r="B20" s="24"/>
      <c r="C20" s="39"/>
      <c r="D20" s="43"/>
      <c r="E20" s="38"/>
      <c r="F20" s="38"/>
      <c r="G20" s="38"/>
      <c r="H20" s="25"/>
      <c r="I20" s="24"/>
    </row>
    <row r="21" spans="1:9" ht="21" customHeight="1" x14ac:dyDescent="0.3">
      <c r="A21" s="6">
        <v>18</v>
      </c>
      <c r="B21" s="24"/>
      <c r="C21" s="23" t="s">
        <v>25</v>
      </c>
      <c r="D21" s="91" t="s">
        <v>120</v>
      </c>
      <c r="E21" s="25">
        <f>SUM(E12:E19)</f>
        <v>120</v>
      </c>
      <c r="F21" s="25">
        <f>SUM(F12:F19)</f>
        <v>120</v>
      </c>
      <c r="G21" s="25">
        <f>SUM(G12:G19)</f>
        <v>120</v>
      </c>
      <c r="H21" s="29">
        <f>SUM(E21:G21)</f>
        <v>360</v>
      </c>
      <c r="I21" s="24"/>
    </row>
    <row r="22" spans="1:9" ht="19.5" customHeight="1" x14ac:dyDescent="0.25">
      <c r="C22" s="2"/>
      <c r="D22" s="2"/>
    </row>
    <row r="23" spans="1:9" ht="20.25" customHeight="1" x14ac:dyDescent="0.25">
      <c r="A23" s="6">
        <v>19</v>
      </c>
      <c r="B23" s="20" t="s">
        <v>9</v>
      </c>
      <c r="C23" s="21" t="s">
        <v>10</v>
      </c>
      <c r="D23" s="21"/>
      <c r="E23" s="22"/>
      <c r="F23" s="22"/>
      <c r="G23" s="22"/>
      <c r="H23" s="22"/>
      <c r="I23" s="22"/>
    </row>
    <row r="24" spans="1:9" ht="19.5" customHeight="1" x14ac:dyDescent="0.3">
      <c r="A24" s="6">
        <v>20</v>
      </c>
      <c r="B24" s="22" t="s">
        <v>11</v>
      </c>
      <c r="C24" s="66">
        <v>3600</v>
      </c>
      <c r="D24" s="22"/>
      <c r="E24" s="26" t="s">
        <v>15</v>
      </c>
      <c r="F24" s="30">
        <f>+(C26*C27)+C25</f>
        <v>3600</v>
      </c>
      <c r="G24" s="50" t="s">
        <v>90</v>
      </c>
      <c r="H24" s="22"/>
      <c r="I24" s="22"/>
    </row>
    <row r="25" spans="1:9" ht="19.5" customHeight="1" x14ac:dyDescent="0.25">
      <c r="A25" s="6">
        <v>21</v>
      </c>
      <c r="B25" s="22" t="s">
        <v>12</v>
      </c>
      <c r="C25" s="66">
        <v>500</v>
      </c>
      <c r="D25" s="22"/>
      <c r="E25" s="27" t="s">
        <v>16</v>
      </c>
      <c r="F25" s="35" t="s">
        <v>68</v>
      </c>
      <c r="G25" s="22"/>
      <c r="H25" s="22"/>
      <c r="I25" s="22"/>
    </row>
    <row r="26" spans="1:9" ht="19.5" customHeight="1" x14ac:dyDescent="0.25">
      <c r="A26" s="6">
        <v>22</v>
      </c>
      <c r="B26" s="22" t="s">
        <v>13</v>
      </c>
      <c r="C26" s="66">
        <v>310</v>
      </c>
      <c r="D26" s="22"/>
      <c r="E26" s="27" t="s">
        <v>17</v>
      </c>
      <c r="F26" s="35" t="s">
        <v>69</v>
      </c>
      <c r="G26" s="22"/>
      <c r="H26" s="22"/>
      <c r="I26" s="22"/>
    </row>
    <row r="27" spans="1:9" ht="19.5" customHeight="1" x14ac:dyDescent="0.25">
      <c r="A27" s="6">
        <v>23</v>
      </c>
      <c r="B27" s="22" t="s">
        <v>14</v>
      </c>
      <c r="C27" s="66">
        <v>10</v>
      </c>
      <c r="D27" s="22"/>
      <c r="E27" s="27" t="s">
        <v>18</v>
      </c>
      <c r="F27" s="35" t="s">
        <v>70</v>
      </c>
      <c r="G27" s="22"/>
      <c r="H27" s="22"/>
      <c r="I27" s="22"/>
    </row>
    <row r="28" spans="1:9" ht="19.5" customHeight="1" x14ac:dyDescent="0.25">
      <c r="A28" s="6">
        <v>24</v>
      </c>
      <c r="B28" s="28" t="s">
        <v>26</v>
      </c>
      <c r="C28" s="22" t="s">
        <v>28</v>
      </c>
      <c r="D28" s="22"/>
      <c r="E28" s="35" t="s">
        <v>109</v>
      </c>
      <c r="F28" s="22"/>
      <c r="G28" s="22"/>
      <c r="H28" s="22"/>
      <c r="I28" s="22"/>
    </row>
    <row r="29" spans="1:9" ht="19.5" customHeight="1" x14ac:dyDescent="0.25">
      <c r="A29" s="6">
        <v>25</v>
      </c>
      <c r="B29" s="22" t="s">
        <v>27</v>
      </c>
      <c r="C29" s="66">
        <v>270</v>
      </c>
      <c r="D29" s="22"/>
      <c r="E29" s="27" t="s">
        <v>16</v>
      </c>
      <c r="F29" s="35" t="s">
        <v>65</v>
      </c>
      <c r="G29" s="22"/>
      <c r="H29" s="22"/>
      <c r="I29" s="22"/>
    </row>
    <row r="30" spans="1:9" ht="19.5" customHeight="1" x14ac:dyDescent="0.25">
      <c r="A30" s="6">
        <v>26</v>
      </c>
      <c r="B30" s="22" t="s">
        <v>29</v>
      </c>
      <c r="C30" s="66">
        <v>200</v>
      </c>
      <c r="D30" s="22"/>
      <c r="E30" s="27" t="s">
        <v>17</v>
      </c>
      <c r="F30" s="35" t="s">
        <v>66</v>
      </c>
      <c r="G30" s="22"/>
      <c r="H30" s="22"/>
      <c r="I30" s="22"/>
    </row>
    <row r="31" spans="1:9" ht="19.5" customHeight="1" x14ac:dyDescent="0.25">
      <c r="A31" s="6">
        <v>27</v>
      </c>
      <c r="B31" s="22" t="s">
        <v>30</v>
      </c>
      <c r="C31" s="66">
        <v>80</v>
      </c>
      <c r="D31" s="22"/>
      <c r="E31" s="27" t="s">
        <v>18</v>
      </c>
      <c r="F31" s="35" t="s">
        <v>67</v>
      </c>
      <c r="G31" s="22"/>
      <c r="H31" s="22"/>
      <c r="I31" s="22"/>
    </row>
    <row r="32" spans="1:9" ht="19.5" customHeight="1" x14ac:dyDescent="0.25">
      <c r="E32" s="4"/>
    </row>
    <row r="33" spans="1:9" ht="19.5" customHeight="1" x14ac:dyDescent="0.25">
      <c r="A33" s="6">
        <v>28</v>
      </c>
      <c r="B33" s="7" t="s">
        <v>9</v>
      </c>
      <c r="C33" s="8" t="s">
        <v>31</v>
      </c>
      <c r="D33" s="8"/>
      <c r="E33" s="9"/>
      <c r="F33" s="9"/>
      <c r="G33" s="9"/>
      <c r="H33" s="9"/>
      <c r="I33" s="9"/>
    </row>
    <row r="34" spans="1:9" ht="19.5" customHeight="1" x14ac:dyDescent="0.25">
      <c r="A34" s="6">
        <v>29</v>
      </c>
      <c r="B34" s="9" t="s">
        <v>32</v>
      </c>
      <c r="C34" s="11" t="s">
        <v>21</v>
      </c>
      <c r="D34" s="10" t="s">
        <v>22</v>
      </c>
      <c r="E34" s="34" t="s">
        <v>23</v>
      </c>
      <c r="F34" s="34" t="s">
        <v>38</v>
      </c>
      <c r="G34" s="11" t="s">
        <v>39</v>
      </c>
      <c r="H34" s="9"/>
      <c r="I34" s="9"/>
    </row>
    <row r="35" spans="1:9" ht="19.5" customHeight="1" x14ac:dyDescent="0.25">
      <c r="A35" s="6">
        <v>30</v>
      </c>
      <c r="B35" s="9" t="s">
        <v>26</v>
      </c>
      <c r="C35" s="90" t="s">
        <v>111</v>
      </c>
      <c r="D35" s="90"/>
      <c r="E35" s="34"/>
      <c r="F35" s="34"/>
      <c r="G35" s="11"/>
      <c r="H35" s="9"/>
      <c r="I35" s="9"/>
    </row>
    <row r="36" spans="1:9" ht="19.5" customHeight="1" x14ac:dyDescent="0.25">
      <c r="A36" s="6">
        <v>31</v>
      </c>
      <c r="B36" s="9" t="s">
        <v>34</v>
      </c>
      <c r="C36" s="67">
        <v>0</v>
      </c>
      <c r="D36" s="67">
        <v>2</v>
      </c>
      <c r="E36" s="67">
        <v>2</v>
      </c>
      <c r="F36" s="34">
        <f>SUM(C36:E36)</f>
        <v>4</v>
      </c>
      <c r="G36" s="32">
        <f>+(F36*C$25)+(C$29*C$27*F36)</f>
        <v>12800</v>
      </c>
      <c r="H36" s="71" t="s">
        <v>114</v>
      </c>
      <c r="I36" s="9"/>
    </row>
    <row r="37" spans="1:9" ht="19.5" customHeight="1" x14ac:dyDescent="0.25">
      <c r="A37" s="6">
        <v>32</v>
      </c>
      <c r="B37" s="9" t="s">
        <v>35</v>
      </c>
      <c r="C37" s="67">
        <v>3</v>
      </c>
      <c r="D37" s="67">
        <v>2</v>
      </c>
      <c r="E37" s="67">
        <v>1</v>
      </c>
      <c r="F37" s="34">
        <f>SUM(C37:E37)</f>
        <v>6</v>
      </c>
      <c r="G37" s="32">
        <f>+(F37*C$25)+(C$29*C$27*F37)</f>
        <v>19200</v>
      </c>
      <c r="H37" s="71" t="s">
        <v>112</v>
      </c>
      <c r="I37" s="9"/>
    </row>
    <row r="38" spans="1:9" ht="19.5" customHeight="1" x14ac:dyDescent="0.25">
      <c r="A38" s="6">
        <v>33</v>
      </c>
      <c r="B38" s="9" t="s">
        <v>36</v>
      </c>
      <c r="C38" s="67">
        <v>2</v>
      </c>
      <c r="D38" s="67">
        <v>1</v>
      </c>
      <c r="E38" s="67">
        <v>0</v>
      </c>
      <c r="F38" s="34">
        <f>SUM(C38:E38)</f>
        <v>3</v>
      </c>
      <c r="G38" s="32">
        <f>+(F38*C$25)+(C$29*C$27*F38)</f>
        <v>9600</v>
      </c>
      <c r="H38" s="71" t="s">
        <v>113</v>
      </c>
      <c r="I38" s="9"/>
    </row>
    <row r="39" spans="1:9" ht="19.5" customHeight="1" x14ac:dyDescent="0.25">
      <c r="A39" s="6">
        <v>34</v>
      </c>
      <c r="B39" s="9" t="s">
        <v>37</v>
      </c>
      <c r="C39" s="67">
        <v>15</v>
      </c>
      <c r="D39" s="67">
        <v>10</v>
      </c>
      <c r="E39" s="67">
        <v>7</v>
      </c>
      <c r="F39" s="34">
        <f>SUM(C39:E39)</f>
        <v>32</v>
      </c>
      <c r="G39" s="32">
        <f>+(F39*C$25)+(C$26*C$27*F39)</f>
        <v>115200</v>
      </c>
      <c r="H39" s="71" t="s">
        <v>115</v>
      </c>
      <c r="I39" s="9"/>
    </row>
    <row r="40" spans="1:9" ht="19.5" customHeight="1" x14ac:dyDescent="0.25">
      <c r="A40" s="6">
        <v>35</v>
      </c>
      <c r="B40" s="9" t="s">
        <v>33</v>
      </c>
      <c r="C40" s="11">
        <f>SUM(C36:C39)</f>
        <v>20</v>
      </c>
      <c r="D40" s="34">
        <f>SUM(D36:D39)</f>
        <v>15</v>
      </c>
      <c r="E40" s="34">
        <f>SUM(E36:E39)</f>
        <v>10</v>
      </c>
      <c r="F40" s="34">
        <f>SUM(C40:E40)</f>
        <v>45</v>
      </c>
      <c r="G40" s="11"/>
      <c r="H40" s="9"/>
      <c r="I40" s="9"/>
    </row>
    <row r="41" spans="1:9" ht="7.5" customHeight="1" x14ac:dyDescent="0.25">
      <c r="B41" s="9"/>
      <c r="C41" s="34"/>
      <c r="D41" s="34"/>
      <c r="E41" s="34"/>
      <c r="F41" s="34"/>
      <c r="G41" s="34"/>
      <c r="H41" s="9"/>
      <c r="I41" s="9"/>
    </row>
    <row r="42" spans="1:9" ht="19.5" customHeight="1" x14ac:dyDescent="0.3">
      <c r="A42" s="6">
        <v>36</v>
      </c>
      <c r="B42" s="72" t="s">
        <v>76</v>
      </c>
      <c r="C42" s="73"/>
      <c r="D42" s="73"/>
      <c r="E42" s="73"/>
      <c r="F42" s="74"/>
      <c r="G42" s="75" t="s">
        <v>75</v>
      </c>
      <c r="H42" s="76">
        <f>SUM(G36:G39)</f>
        <v>156800</v>
      </c>
      <c r="I42" s="74"/>
    </row>
    <row r="43" spans="1:9" ht="19.5" customHeight="1" x14ac:dyDescent="0.25">
      <c r="A43" s="6">
        <v>37</v>
      </c>
      <c r="B43" s="9" t="s">
        <v>77</v>
      </c>
      <c r="C43" s="68">
        <v>0</v>
      </c>
      <c r="D43" s="42" t="s">
        <v>78</v>
      </c>
      <c r="E43" s="34"/>
      <c r="F43" s="34"/>
      <c r="G43" s="34"/>
      <c r="H43" s="9"/>
      <c r="I43" s="9"/>
    </row>
    <row r="44" spans="1:9" ht="19.5" customHeight="1" x14ac:dyDescent="0.25">
      <c r="A44" s="6">
        <v>38</v>
      </c>
      <c r="B44" s="9" t="s">
        <v>79</v>
      </c>
      <c r="C44" s="68">
        <v>0</v>
      </c>
      <c r="D44" s="42" t="s">
        <v>84</v>
      </c>
      <c r="E44" s="34"/>
      <c r="F44" s="34"/>
      <c r="G44" s="34"/>
      <c r="H44" s="9"/>
      <c r="I44" s="9"/>
    </row>
    <row r="45" spans="1:9" ht="19.5" customHeight="1" x14ac:dyDescent="0.25">
      <c r="A45" s="6">
        <v>39</v>
      </c>
      <c r="B45" s="9" t="s">
        <v>80</v>
      </c>
      <c r="C45" s="69">
        <f>+F40*D71</f>
        <v>20250</v>
      </c>
      <c r="D45" s="42" t="s">
        <v>82</v>
      </c>
      <c r="E45" s="34"/>
      <c r="F45" s="34"/>
      <c r="G45" s="34"/>
      <c r="H45" s="9"/>
      <c r="I45" s="9"/>
    </row>
    <row r="46" spans="1:9" ht="19.5" customHeight="1" x14ac:dyDescent="0.25">
      <c r="A46" s="6">
        <v>40</v>
      </c>
      <c r="B46" s="9" t="s">
        <v>81</v>
      </c>
      <c r="C46" s="69">
        <f>+F40*D46</f>
        <v>0</v>
      </c>
      <c r="D46" s="60">
        <v>0</v>
      </c>
      <c r="E46" s="42" t="s">
        <v>83</v>
      </c>
      <c r="F46" s="34"/>
      <c r="G46" s="34"/>
      <c r="H46" s="9"/>
      <c r="I46" s="9"/>
    </row>
    <row r="47" spans="1:9" ht="19.5" customHeight="1" x14ac:dyDescent="0.3">
      <c r="A47" s="6">
        <v>41</v>
      </c>
      <c r="B47" s="9"/>
      <c r="C47" s="9"/>
      <c r="D47" s="42"/>
      <c r="E47" s="59"/>
      <c r="F47" s="78" t="s">
        <v>85</v>
      </c>
      <c r="G47" s="78"/>
      <c r="H47" s="63">
        <f>SUM(C43:C46)</f>
        <v>20250</v>
      </c>
      <c r="I47" s="9"/>
    </row>
    <row r="48" spans="1:9" ht="9" customHeight="1" x14ac:dyDescent="0.3">
      <c r="B48" s="9"/>
      <c r="C48" s="9"/>
      <c r="D48" s="42"/>
      <c r="E48" s="59"/>
      <c r="F48" s="7"/>
      <c r="G48" s="7"/>
      <c r="H48" s="31"/>
      <c r="I48" s="9"/>
    </row>
    <row r="49" spans="1:9" ht="15.75" customHeight="1" x14ac:dyDescent="0.3">
      <c r="F49" s="3"/>
      <c r="G49" s="3"/>
      <c r="H49" s="5"/>
    </row>
    <row r="50" spans="1:9" ht="19.5" customHeight="1" x14ac:dyDescent="0.25">
      <c r="A50" s="6">
        <v>42</v>
      </c>
      <c r="B50" s="12" t="s">
        <v>9</v>
      </c>
      <c r="C50" s="13" t="s">
        <v>74</v>
      </c>
      <c r="D50" s="13"/>
      <c r="E50" s="14"/>
      <c r="F50" s="14"/>
      <c r="G50" s="14"/>
      <c r="H50" s="12"/>
      <c r="I50" s="14"/>
    </row>
    <row r="51" spans="1:9" ht="19.5" customHeight="1" x14ac:dyDescent="0.25">
      <c r="A51" s="6">
        <v>43</v>
      </c>
      <c r="B51" s="45" t="s">
        <v>40</v>
      </c>
      <c r="C51" s="14"/>
      <c r="D51" s="14"/>
      <c r="E51" s="16" t="s">
        <v>21</v>
      </c>
      <c r="F51" s="15" t="s">
        <v>22</v>
      </c>
      <c r="G51" s="16" t="s">
        <v>23</v>
      </c>
      <c r="H51" s="12" t="s">
        <v>44</v>
      </c>
      <c r="I51" s="14"/>
    </row>
    <row r="52" spans="1:9" ht="19.5" customHeight="1" x14ac:dyDescent="0.25">
      <c r="A52" s="6">
        <v>44</v>
      </c>
      <c r="B52" s="14" t="s">
        <v>73</v>
      </c>
      <c r="C52" s="17" t="s">
        <v>42</v>
      </c>
      <c r="D52" s="17"/>
      <c r="E52" s="16">
        <v>1398</v>
      </c>
      <c r="F52" s="16">
        <v>1398</v>
      </c>
      <c r="G52" s="16">
        <v>1398</v>
      </c>
      <c r="H52" s="12"/>
      <c r="I52" s="14"/>
    </row>
    <row r="53" spans="1:9" ht="19.5" customHeight="1" x14ac:dyDescent="0.3">
      <c r="A53" s="6">
        <v>45</v>
      </c>
      <c r="B53" s="14"/>
      <c r="C53" s="14" t="s">
        <v>43</v>
      </c>
      <c r="D53" s="51" t="s">
        <v>104</v>
      </c>
      <c r="E53" s="16">
        <f>+E52*C40</f>
        <v>27960</v>
      </c>
      <c r="F53" s="16">
        <f>+F52*D40</f>
        <v>20970</v>
      </c>
      <c r="G53" s="16">
        <f>+G52*E40</f>
        <v>13980</v>
      </c>
      <c r="H53" s="18">
        <f>SUM(E53:G53)</f>
        <v>62910</v>
      </c>
      <c r="I53" s="14"/>
    </row>
    <row r="54" spans="1:9" ht="19.5" customHeight="1" x14ac:dyDescent="0.3">
      <c r="A54" s="6">
        <v>46</v>
      </c>
      <c r="B54" s="14" t="s">
        <v>41</v>
      </c>
      <c r="C54" s="14" t="s">
        <v>116</v>
      </c>
      <c r="D54" s="54">
        <v>75</v>
      </c>
      <c r="E54" s="16">
        <f>+$D54*C40</f>
        <v>1500</v>
      </c>
      <c r="F54" s="16">
        <f>+$D54*D40</f>
        <v>1125</v>
      </c>
      <c r="G54" s="16">
        <f>+$D54*E40</f>
        <v>750</v>
      </c>
      <c r="H54" s="49">
        <f>SUM(E54:G54)</f>
        <v>3375</v>
      </c>
      <c r="I54" s="14"/>
    </row>
    <row r="55" spans="1:9" ht="24" customHeight="1" x14ac:dyDescent="0.3">
      <c r="A55" s="6">
        <v>47</v>
      </c>
      <c r="B55" s="14"/>
      <c r="C55" s="46" t="s">
        <v>88</v>
      </c>
      <c r="D55" s="14"/>
      <c r="E55" s="14"/>
      <c r="F55" s="14"/>
      <c r="G55" s="14"/>
      <c r="H55" s="18"/>
      <c r="I55" s="14"/>
    </row>
    <row r="56" spans="1:9" ht="19.5" customHeight="1" x14ac:dyDescent="0.3">
      <c r="A56" s="6">
        <v>48</v>
      </c>
      <c r="B56" s="14" t="s">
        <v>87</v>
      </c>
      <c r="C56" s="52">
        <v>750</v>
      </c>
      <c r="D56" s="53">
        <v>10</v>
      </c>
      <c r="E56" s="48" t="s">
        <v>89</v>
      </c>
      <c r="F56" s="14"/>
      <c r="G56" s="14"/>
      <c r="H56" s="18">
        <f>+C56*D56</f>
        <v>7500</v>
      </c>
      <c r="I56" s="14"/>
    </row>
    <row r="57" spans="1:9" ht="19.5" customHeight="1" x14ac:dyDescent="0.3">
      <c r="A57" s="6">
        <v>49</v>
      </c>
      <c r="B57" s="14"/>
      <c r="C57" s="47"/>
      <c r="D57" s="14" t="s">
        <v>97</v>
      </c>
      <c r="E57" s="14"/>
      <c r="F57" s="14" t="s">
        <v>94</v>
      </c>
      <c r="G57" s="12" t="s">
        <v>98</v>
      </c>
      <c r="H57" s="18"/>
      <c r="I57" s="14"/>
    </row>
    <row r="58" spans="1:9" ht="19.5" customHeight="1" x14ac:dyDescent="0.3">
      <c r="A58" s="6">
        <v>50</v>
      </c>
      <c r="B58" s="14" t="s">
        <v>50</v>
      </c>
      <c r="C58" s="14" t="str">
        <f>+C12</f>
        <v>Name 5</v>
      </c>
      <c r="D58" s="14">
        <f>+D12</f>
        <v>140</v>
      </c>
      <c r="E58" s="14"/>
      <c r="F58" s="14">
        <f>+H12</f>
        <v>80</v>
      </c>
      <c r="G58" s="14">
        <f>+F58*D58</f>
        <v>11200</v>
      </c>
      <c r="H58" s="18"/>
      <c r="I58" s="14"/>
    </row>
    <row r="59" spans="1:9" ht="19.5" customHeight="1" x14ac:dyDescent="0.3">
      <c r="A59" s="6">
        <v>51</v>
      </c>
      <c r="B59" s="14"/>
      <c r="C59" s="14" t="str">
        <f>+C13</f>
        <v>Name 6</v>
      </c>
      <c r="D59" s="14">
        <f>+D13</f>
        <v>120</v>
      </c>
      <c r="E59" s="14"/>
      <c r="F59" s="14">
        <f>+H13</f>
        <v>131</v>
      </c>
      <c r="G59" s="14">
        <f t="shared" ref="G59:G65" si="1">+F59*D59</f>
        <v>15720</v>
      </c>
      <c r="H59" s="18"/>
      <c r="I59" s="14"/>
    </row>
    <row r="60" spans="1:9" ht="19.5" customHeight="1" x14ac:dyDescent="0.3">
      <c r="A60" s="6">
        <v>52</v>
      </c>
      <c r="B60" s="14"/>
      <c r="C60" s="14" t="str">
        <f t="shared" ref="C60:D65" si="2">+C14</f>
        <v>Name 7</v>
      </c>
      <c r="D60" s="14">
        <f t="shared" si="2"/>
        <v>110</v>
      </c>
      <c r="E60" s="14"/>
      <c r="F60" s="14">
        <f t="shared" ref="F60:F65" si="3">+H14</f>
        <v>71</v>
      </c>
      <c r="G60" s="14">
        <f t="shared" si="1"/>
        <v>7810</v>
      </c>
      <c r="H60" s="18"/>
      <c r="I60" s="14"/>
    </row>
    <row r="61" spans="1:9" ht="19.5" customHeight="1" x14ac:dyDescent="0.3">
      <c r="A61" s="6">
        <v>53</v>
      </c>
      <c r="B61" s="14"/>
      <c r="C61" s="14" t="str">
        <f t="shared" si="2"/>
        <v>Name 8</v>
      </c>
      <c r="D61" s="14">
        <f t="shared" si="2"/>
        <v>100</v>
      </c>
      <c r="E61" s="14"/>
      <c r="F61" s="14">
        <f t="shared" si="3"/>
        <v>60</v>
      </c>
      <c r="G61" s="14">
        <f t="shared" si="1"/>
        <v>6000</v>
      </c>
      <c r="H61" s="18"/>
      <c r="I61" s="14"/>
    </row>
    <row r="62" spans="1:9" ht="19.5" customHeight="1" x14ac:dyDescent="0.3">
      <c r="A62" s="6">
        <v>54</v>
      </c>
      <c r="B62" s="14"/>
      <c r="C62" s="14" t="str">
        <f t="shared" si="2"/>
        <v>Name 9</v>
      </c>
      <c r="D62" s="14">
        <f t="shared" si="2"/>
        <v>90</v>
      </c>
      <c r="E62" s="14"/>
      <c r="F62" s="14">
        <f t="shared" si="3"/>
        <v>12</v>
      </c>
      <c r="G62" s="14">
        <f t="shared" si="1"/>
        <v>1080</v>
      </c>
      <c r="H62" s="18"/>
      <c r="I62" s="14"/>
    </row>
    <row r="63" spans="1:9" ht="19.5" customHeight="1" x14ac:dyDescent="0.3">
      <c r="A63" s="6">
        <v>55</v>
      </c>
      <c r="B63" s="14"/>
      <c r="C63" s="14" t="str">
        <f t="shared" si="2"/>
        <v>Name 10</v>
      </c>
      <c r="D63" s="14">
        <f t="shared" si="2"/>
        <v>0</v>
      </c>
      <c r="E63" s="14"/>
      <c r="F63" s="14">
        <f t="shared" si="3"/>
        <v>0</v>
      </c>
      <c r="G63" s="14">
        <f t="shared" si="1"/>
        <v>0</v>
      </c>
      <c r="H63" s="18"/>
      <c r="I63" s="14"/>
    </row>
    <row r="64" spans="1:9" ht="19.5" customHeight="1" x14ac:dyDescent="0.3">
      <c r="A64" s="6">
        <v>56</v>
      </c>
      <c r="B64" s="14"/>
      <c r="C64" s="14" t="str">
        <f t="shared" si="2"/>
        <v>Name 11</v>
      </c>
      <c r="D64" s="14">
        <f t="shared" si="2"/>
        <v>0</v>
      </c>
      <c r="E64" s="14"/>
      <c r="F64" s="14">
        <f t="shared" si="3"/>
        <v>0</v>
      </c>
      <c r="G64" s="14">
        <f t="shared" si="1"/>
        <v>0</v>
      </c>
      <c r="H64" s="18"/>
      <c r="I64" s="14"/>
    </row>
    <row r="65" spans="1:9" ht="19.5" customHeight="1" x14ac:dyDescent="0.3">
      <c r="A65" s="6">
        <v>57</v>
      </c>
      <c r="B65" s="14"/>
      <c r="C65" s="14" t="str">
        <f t="shared" si="2"/>
        <v>Name 12</v>
      </c>
      <c r="D65" s="14">
        <v>180</v>
      </c>
      <c r="E65" s="14"/>
      <c r="F65" s="14">
        <f t="shared" si="3"/>
        <v>6</v>
      </c>
      <c r="G65" s="14">
        <f t="shared" si="1"/>
        <v>1080</v>
      </c>
      <c r="H65" s="18">
        <f>SUM(G58:G65)</f>
        <v>42890</v>
      </c>
      <c r="I65" s="14"/>
    </row>
    <row r="66" spans="1:9" ht="15" customHeight="1" x14ac:dyDescent="0.25">
      <c r="A66" s="6">
        <v>58</v>
      </c>
      <c r="B66" s="14"/>
      <c r="C66" s="14"/>
      <c r="D66" s="14"/>
      <c r="E66" s="46" t="s">
        <v>105</v>
      </c>
      <c r="F66" s="14"/>
      <c r="G66" s="14"/>
      <c r="H66" s="14"/>
      <c r="I66" s="14"/>
    </row>
    <row r="67" spans="1:9" ht="19.5" customHeight="1" x14ac:dyDescent="0.25">
      <c r="A67" s="6">
        <v>59</v>
      </c>
      <c r="B67" s="14" t="s">
        <v>46</v>
      </c>
      <c r="C67" s="14" t="s">
        <v>47</v>
      </c>
      <c r="D67" s="14"/>
      <c r="E67" s="56">
        <v>7</v>
      </c>
      <c r="F67" s="56">
        <v>8</v>
      </c>
      <c r="G67" s="56">
        <v>9</v>
      </c>
      <c r="H67" s="14"/>
      <c r="I67" s="14"/>
    </row>
    <row r="68" spans="1:9" ht="19.5" customHeight="1" x14ac:dyDescent="0.25">
      <c r="A68" s="6">
        <v>60</v>
      </c>
      <c r="B68" s="14"/>
      <c r="C68" s="12" t="s">
        <v>119</v>
      </c>
      <c r="D68" s="12"/>
      <c r="E68" s="19">
        <f>+C40/E67</f>
        <v>2.8571428571428572</v>
      </c>
      <c r="F68" s="19">
        <f>+D40/F67</f>
        <v>1.875</v>
      </c>
      <c r="G68" s="19">
        <f>+E40/G67</f>
        <v>1.1111111111111112</v>
      </c>
      <c r="H68" s="14"/>
      <c r="I68" s="14"/>
    </row>
    <row r="69" spans="1:9" ht="19.5" customHeight="1" x14ac:dyDescent="0.25">
      <c r="A69" s="6">
        <v>61</v>
      </c>
      <c r="B69" s="14"/>
      <c r="C69" s="12" t="s">
        <v>48</v>
      </c>
      <c r="D69" s="12"/>
      <c r="E69" s="56">
        <v>3</v>
      </c>
      <c r="F69" s="56">
        <v>2</v>
      </c>
      <c r="G69" s="56">
        <v>2</v>
      </c>
      <c r="H69" s="48" t="s">
        <v>106</v>
      </c>
      <c r="I69" s="14"/>
    </row>
    <row r="70" spans="1:9" ht="19.5" customHeight="1" x14ac:dyDescent="0.25">
      <c r="A70" s="6">
        <v>62</v>
      </c>
      <c r="B70" s="14" t="s">
        <v>95</v>
      </c>
      <c r="C70" s="14" t="s">
        <v>96</v>
      </c>
      <c r="D70" s="14"/>
      <c r="E70" s="57">
        <v>500</v>
      </c>
      <c r="F70" s="57">
        <v>450</v>
      </c>
      <c r="G70" s="57">
        <v>400</v>
      </c>
      <c r="H70" s="48" t="s">
        <v>107</v>
      </c>
      <c r="I70" s="14"/>
    </row>
    <row r="71" spans="1:9" ht="19.5" customHeight="1" x14ac:dyDescent="0.3">
      <c r="A71" s="6">
        <v>63</v>
      </c>
      <c r="B71" s="14" t="s">
        <v>49</v>
      </c>
      <c r="C71" s="12" t="s">
        <v>118</v>
      </c>
      <c r="D71" s="77">
        <f>AVERAGE(E70:G70)</f>
        <v>450</v>
      </c>
      <c r="E71" s="14">
        <f>+E70*C40</f>
        <v>10000</v>
      </c>
      <c r="F71" s="14">
        <f>+F70*D40</f>
        <v>6750</v>
      </c>
      <c r="G71" s="14">
        <f>+G70*E40</f>
        <v>4000</v>
      </c>
      <c r="H71" s="18">
        <f>SUM(E71:G71)</f>
        <v>20750</v>
      </c>
      <c r="I71" s="14"/>
    </row>
    <row r="72" spans="1:9" ht="15.75" customHeight="1" x14ac:dyDescent="0.3">
      <c r="A72" s="6">
        <v>64</v>
      </c>
      <c r="B72" s="14"/>
      <c r="C72" s="14"/>
      <c r="D72" s="14" t="s">
        <v>101</v>
      </c>
      <c r="E72" s="14" t="s">
        <v>100</v>
      </c>
      <c r="F72" s="14"/>
      <c r="G72" s="14"/>
      <c r="H72" s="18"/>
      <c r="I72" s="14"/>
    </row>
    <row r="73" spans="1:9" ht="19.5" customHeight="1" x14ac:dyDescent="0.3">
      <c r="A73" s="6">
        <v>65</v>
      </c>
      <c r="B73" s="14" t="s">
        <v>99</v>
      </c>
      <c r="C73" s="14" t="str">
        <f>+C9</f>
        <v>Name 3</v>
      </c>
      <c r="D73" s="58">
        <v>350</v>
      </c>
      <c r="E73" s="58">
        <v>10</v>
      </c>
      <c r="F73" s="14"/>
      <c r="G73" s="14"/>
      <c r="H73" s="18">
        <f>+D73*E73</f>
        <v>3500</v>
      </c>
      <c r="I73" s="14"/>
    </row>
    <row r="74" spans="1:9" ht="19.5" customHeight="1" x14ac:dyDescent="0.3">
      <c r="A74" s="6">
        <v>66</v>
      </c>
      <c r="B74" s="14" t="s">
        <v>102</v>
      </c>
      <c r="C74" s="17" t="s">
        <v>103</v>
      </c>
      <c r="D74" s="58">
        <v>450</v>
      </c>
      <c r="E74" s="58">
        <v>10</v>
      </c>
      <c r="F74" s="14"/>
      <c r="G74" s="14"/>
      <c r="H74" s="18">
        <f>+D74*E74</f>
        <v>4500</v>
      </c>
      <c r="I74" s="14"/>
    </row>
    <row r="75" spans="1:9" ht="19.5" customHeight="1" x14ac:dyDescent="0.3">
      <c r="A75" s="6">
        <v>67</v>
      </c>
      <c r="B75" s="44" t="s">
        <v>51</v>
      </c>
      <c r="C75" s="14" t="str">
        <f>+C10</f>
        <v>Name 4</v>
      </c>
      <c r="D75" s="58">
        <v>150</v>
      </c>
      <c r="E75" s="58">
        <f>+F10</f>
        <v>2</v>
      </c>
      <c r="F75" s="14" t="s">
        <v>63</v>
      </c>
      <c r="G75" s="14"/>
      <c r="H75" s="18">
        <f>+D75*E75</f>
        <v>300</v>
      </c>
      <c r="I75" s="14"/>
    </row>
    <row r="76" spans="1:9" ht="9" customHeight="1" x14ac:dyDescent="0.3">
      <c r="B76" s="14"/>
      <c r="C76" s="14"/>
      <c r="D76" s="16"/>
      <c r="E76" s="16"/>
      <c r="F76" s="14"/>
      <c r="G76" s="14"/>
      <c r="H76" s="18"/>
      <c r="I76" s="14"/>
    </row>
    <row r="77" spans="1:9" ht="19.5" customHeight="1" x14ac:dyDescent="0.3">
      <c r="A77" s="6">
        <v>68</v>
      </c>
      <c r="B77" s="55" t="s">
        <v>108</v>
      </c>
      <c r="C77" s="17"/>
      <c r="D77" s="16"/>
      <c r="E77" s="16"/>
      <c r="F77" s="14"/>
      <c r="G77" s="14"/>
      <c r="H77" s="33">
        <f>SUM(H53:H75)</f>
        <v>145725</v>
      </c>
      <c r="I77" s="14"/>
    </row>
    <row r="78" spans="1:9" ht="8.25" customHeight="1" x14ac:dyDescent="0.25">
      <c r="B78" s="55"/>
      <c r="C78" s="17"/>
      <c r="D78" s="16"/>
      <c r="E78" s="16"/>
      <c r="F78" s="14"/>
      <c r="G78" s="14"/>
      <c r="H78" s="14"/>
      <c r="I78" s="14"/>
    </row>
    <row r="79" spans="1:9" ht="19.5" customHeight="1" x14ac:dyDescent="0.35">
      <c r="A79" s="6">
        <v>69</v>
      </c>
      <c r="B79" s="14" t="s">
        <v>45</v>
      </c>
      <c r="C79" s="79" t="s">
        <v>110</v>
      </c>
      <c r="D79" s="79"/>
      <c r="E79" s="79"/>
      <c r="F79" s="79"/>
      <c r="G79" s="80"/>
      <c r="H79" s="70">
        <f>+H42+H47-H77</f>
        <v>31325</v>
      </c>
      <c r="I79" s="14"/>
    </row>
    <row r="80" spans="1:9" ht="8.25" customHeight="1" x14ac:dyDescent="0.25">
      <c r="B80" s="14"/>
      <c r="C80" s="14"/>
      <c r="D80" s="14"/>
      <c r="E80" s="14"/>
      <c r="F80" s="14"/>
      <c r="G80" s="14"/>
      <c r="H80" s="14"/>
      <c r="I80" s="14"/>
    </row>
  </sheetData>
  <mergeCells count="4">
    <mergeCell ref="F47:G47"/>
    <mergeCell ref="C79:G79"/>
    <mergeCell ref="E5:G8"/>
    <mergeCell ref="C35:D35"/>
  </mergeCells>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TC Reg Budget</vt:lpstr>
      <vt:lpstr>'TC Reg Budget'!Print_Area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2014-09-09T05:58:35Z</dcterms:created>
  <dcterms:modified xsi:type="dcterms:W3CDTF">2015-09-17T03:16:33Z</dcterms:modified>
</cp:coreProperties>
</file>