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 IPB University\Z -- Others\Himalkom 2024\"/>
    </mc:Choice>
  </mc:AlternateContent>
  <xr:revisionPtr revIDLastSave="0" documentId="13_ncr:1_{FD220757-370E-491E-9A16-BB63220CFA52}" xr6:coauthVersionLast="47" xr6:coauthVersionMax="47" xr10:uidLastSave="{00000000-0000-0000-0000-000000000000}"/>
  <bookViews>
    <workbookView xWindow="-120" yWindow="-120" windowWidth="29040" windowHeight="16440" xr2:uid="{9763905C-3FB5-4F4A-97A6-9A4DA28CE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" i="1" l="1"/>
  <c r="H101" i="1"/>
  <c r="H100" i="1"/>
  <c r="H97" i="1"/>
  <c r="H96" i="1"/>
  <c r="H98" i="1" s="1"/>
  <c r="H93" i="1"/>
  <c r="H94" i="1" s="1"/>
  <c r="H90" i="1"/>
  <c r="H91" i="1" s="1"/>
  <c r="H80" i="1"/>
  <c r="H81" i="1"/>
  <c r="H82" i="1"/>
  <c r="H83" i="1"/>
  <c r="H79" i="1"/>
  <c r="H74" i="1"/>
  <c r="H75" i="1"/>
  <c r="H76" i="1"/>
  <c r="H73" i="1"/>
  <c r="H70" i="1"/>
  <c r="H71" i="1" s="1"/>
  <c r="H63" i="1"/>
  <c r="H62" i="1"/>
  <c r="H58" i="1"/>
  <c r="H59" i="1"/>
  <c r="H57" i="1"/>
  <c r="H54" i="1"/>
  <c r="H55" i="1" s="1"/>
  <c r="H46" i="1"/>
  <c r="H48" i="1" s="1"/>
  <c r="H43" i="1"/>
  <c r="H42" i="1"/>
  <c r="H34" i="1"/>
  <c r="H35" i="1"/>
  <c r="H31" i="1"/>
  <c r="H32" i="1"/>
  <c r="H33" i="1"/>
  <c r="H17" i="1"/>
  <c r="H18" i="1"/>
  <c r="H19" i="1"/>
  <c r="H20" i="1"/>
  <c r="H21" i="1"/>
  <c r="H22" i="1"/>
  <c r="H23" i="1"/>
  <c r="H24" i="1"/>
  <c r="H25" i="1"/>
  <c r="H26" i="1"/>
  <c r="H27" i="1"/>
  <c r="H28" i="1"/>
  <c r="H13" i="1"/>
  <c r="H14" i="1"/>
  <c r="H9" i="1"/>
  <c r="H10" i="1"/>
  <c r="H8" i="1"/>
  <c r="H11" i="1" s="1"/>
  <c r="H64" i="1" l="1"/>
  <c r="H84" i="1"/>
  <c r="H77" i="1"/>
  <c r="H86" i="1" s="1"/>
  <c r="H44" i="1"/>
  <c r="H50" i="1" s="1"/>
  <c r="H36" i="1"/>
  <c r="H60" i="1"/>
  <c r="H66" i="1" s="1"/>
  <c r="H29" i="1"/>
  <c r="H15" i="1"/>
  <c r="H38" i="1" l="1"/>
  <c r="H105" i="1" l="1"/>
  <c r="H107" i="1" s="1"/>
</calcChain>
</file>

<file path=xl/sharedStrings.xml><?xml version="1.0" encoding="utf-8"?>
<sst xmlns="http://schemas.openxmlformats.org/spreadsheetml/2006/main" count="161" uniqueCount="91">
  <si>
    <t xml:space="preserve">Rancangan Anggaran Belanja Divisi Eksternal </t>
  </si>
  <si>
    <t>Himpunan Mahasiswa Ilmu Komputer IPB University 2023/2024</t>
  </si>
  <si>
    <t>No</t>
  </si>
  <si>
    <t>Kegiatan</t>
  </si>
  <si>
    <t>Satuan</t>
  </si>
  <si>
    <t>Volume</t>
  </si>
  <si>
    <t>Harga Satuan (Rp)</t>
  </si>
  <si>
    <t>I-Talks</t>
  </si>
  <si>
    <t>A</t>
  </si>
  <si>
    <t>Upah</t>
  </si>
  <si>
    <t>Upah Moderator</t>
  </si>
  <si>
    <t>Upah Narasumber</t>
  </si>
  <si>
    <r>
      <t xml:space="preserve">Upah </t>
    </r>
    <r>
      <rPr>
        <i/>
        <sz val="12"/>
        <color theme="1"/>
        <rFont val="Times New Roman"/>
        <family val="1"/>
      </rPr>
      <t>Master of Ceremony</t>
    </r>
  </si>
  <si>
    <t>Jumlah (Rp)</t>
  </si>
  <si>
    <t>Orang</t>
  </si>
  <si>
    <t>B</t>
  </si>
  <si>
    <t>Sertifikat</t>
  </si>
  <si>
    <t>Sertifikat Narasumber</t>
  </si>
  <si>
    <t>Sertifikat Moderator</t>
  </si>
  <si>
    <t>Lembar</t>
  </si>
  <si>
    <t>C</t>
  </si>
  <si>
    <t>Konsumsi</t>
  </si>
  <si>
    <t>Konsumsi Narasumber (Makanan Berat)</t>
  </si>
  <si>
    <t>Air Mineral Botol Narasumber</t>
  </si>
  <si>
    <t>Konsumsi Moderator (Makanan Berat)</t>
  </si>
  <si>
    <t>Air Mineral Botol Moderator</t>
  </si>
  <si>
    <t>Konsumsi Peserta (Makanan Berat)</t>
  </si>
  <si>
    <t>Konsumsi Panitia (Makanan Berat)</t>
  </si>
  <si>
    <r>
      <t xml:space="preserve">Konsumsi </t>
    </r>
    <r>
      <rPr>
        <i/>
        <sz val="12"/>
        <color theme="1"/>
        <rFont val="Times New Roman"/>
        <family val="1"/>
      </rPr>
      <t>Master of Ceremony</t>
    </r>
    <r>
      <rPr>
        <sz val="12"/>
        <color theme="1"/>
        <rFont val="Times New Roman"/>
        <family val="1"/>
      </rPr>
      <t xml:space="preserve"> (Makanan Berat)</t>
    </r>
  </si>
  <si>
    <r>
      <t xml:space="preserve">Air Mineral </t>
    </r>
    <r>
      <rPr>
        <i/>
        <sz val="12"/>
        <color theme="1"/>
        <rFont val="Times New Roman"/>
        <family val="1"/>
      </rPr>
      <t>Master of Ceremony</t>
    </r>
  </si>
  <si>
    <t>Air Mineral Gelas</t>
  </si>
  <si>
    <r>
      <rPr>
        <i/>
        <sz val="12"/>
        <color theme="1"/>
        <rFont val="Times New Roman"/>
        <family val="1"/>
      </rPr>
      <t>Snack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Master of Ceremony</t>
    </r>
  </si>
  <si>
    <r>
      <rPr>
        <i/>
        <sz val="12"/>
        <color theme="1"/>
        <rFont val="Times New Roman"/>
        <family val="1"/>
      </rPr>
      <t>Snack</t>
    </r>
    <r>
      <rPr>
        <sz val="12"/>
        <color theme="1"/>
        <rFont val="Times New Roman"/>
        <family val="1"/>
      </rPr>
      <t xml:space="preserve"> Moderator</t>
    </r>
  </si>
  <si>
    <r>
      <rPr>
        <i/>
        <sz val="12"/>
        <color theme="1"/>
        <rFont val="Times New Roman"/>
        <family val="1"/>
      </rPr>
      <t>Snack</t>
    </r>
    <r>
      <rPr>
        <sz val="12"/>
        <color theme="1"/>
        <rFont val="Times New Roman"/>
        <family val="1"/>
      </rPr>
      <t xml:space="preserve"> Narasumber</t>
    </r>
  </si>
  <si>
    <t>Kotak</t>
  </si>
  <si>
    <t>Dus</t>
  </si>
  <si>
    <t>Botol</t>
  </si>
  <si>
    <t>D</t>
  </si>
  <si>
    <t>Lain-Lain</t>
  </si>
  <si>
    <t>Cue Card</t>
  </si>
  <si>
    <t>Sewa Ruangan</t>
  </si>
  <si>
    <t>Dekorasi</t>
  </si>
  <si>
    <t>Ruang</t>
  </si>
  <si>
    <t>Buah</t>
  </si>
  <si>
    <t>Subtotal Upah</t>
  </si>
  <si>
    <t>Subtotal Sertifikat</t>
  </si>
  <si>
    <t>Subtotal Konsumsi</t>
  </si>
  <si>
    <t>Subtotal Lain-Lain</t>
  </si>
  <si>
    <t>Total Rancangan Anggaran Belanja I-Talks</t>
  </si>
  <si>
    <r>
      <t xml:space="preserve">Hadiah </t>
    </r>
    <r>
      <rPr>
        <i/>
        <sz val="12"/>
        <color theme="1"/>
        <rFont val="Times New Roman"/>
        <family val="1"/>
      </rPr>
      <t>Games</t>
    </r>
  </si>
  <si>
    <t>Hadiah Penyanya Terbaik</t>
  </si>
  <si>
    <t>I-Collab</t>
  </si>
  <si>
    <t>Plakat Penghargaan</t>
  </si>
  <si>
    <t>Penghargaan dan Sertifikat</t>
  </si>
  <si>
    <t>-</t>
  </si>
  <si>
    <t>Subtotal Penghargaan dan Sertifikat</t>
  </si>
  <si>
    <t>Total Rancangan Anggaran Belanja I-Collab</t>
  </si>
  <si>
    <t>I-Visit</t>
  </si>
  <si>
    <t>Transportasi</t>
  </si>
  <si>
    <t xml:space="preserve">Sewa Bus </t>
  </si>
  <si>
    <t>Unit</t>
  </si>
  <si>
    <t>Subtotal Transportasi</t>
  </si>
  <si>
    <t>Makanan Berat</t>
  </si>
  <si>
    <t>Snack</t>
  </si>
  <si>
    <t>Cinderamata</t>
  </si>
  <si>
    <t>Sertifikat dan Bingkai</t>
  </si>
  <si>
    <t>Plakat dan Kotak</t>
  </si>
  <si>
    <t>Subtotal Cinderamata</t>
  </si>
  <si>
    <t>Total Rancangan Anggaran Belanja I-Visit</t>
  </si>
  <si>
    <r>
      <rPr>
        <i/>
        <sz val="12"/>
        <color theme="1"/>
        <rFont val="Times New Roman"/>
        <family val="1"/>
      </rPr>
      <t xml:space="preserve">Grand </t>
    </r>
    <r>
      <rPr>
        <sz val="12"/>
        <color theme="1"/>
        <rFont val="Times New Roman"/>
        <family val="1"/>
      </rPr>
      <t>Total Rancangan Anggaran Belanja Divisi Eksternal Himpunan Mahasiswa Ilmu Komputer IPB University 2023/2024</t>
    </r>
  </si>
  <si>
    <t>Total Rancangan Anggaran Belanja</t>
  </si>
  <si>
    <t>Tranportasi</t>
  </si>
  <si>
    <t>Bahan Bakar Kendaraan</t>
  </si>
  <si>
    <t>Susu Bantal</t>
  </si>
  <si>
    <r>
      <t xml:space="preserve">Malkist </t>
    </r>
    <r>
      <rPr>
        <sz val="12"/>
        <color theme="1"/>
        <rFont val="Times New Roman"/>
        <family val="1"/>
      </rPr>
      <t>Coklat</t>
    </r>
  </si>
  <si>
    <t>Better</t>
  </si>
  <si>
    <t>Renteng</t>
  </si>
  <si>
    <t>Plastik Sampah</t>
  </si>
  <si>
    <t>Stempel</t>
  </si>
  <si>
    <t>Bak Tinta</t>
  </si>
  <si>
    <t>Kartu Absen</t>
  </si>
  <si>
    <r>
      <t xml:space="preserve">LPK Tepi Sawah </t>
    </r>
    <r>
      <rPr>
        <i/>
        <sz val="12"/>
        <color theme="1"/>
        <rFont val="Times New Roman"/>
        <family val="1"/>
      </rPr>
      <t>Introduction</t>
    </r>
  </si>
  <si>
    <r>
      <t xml:space="preserve">Total Rancangan Anggaran Belanja LPK Tepi Sawah </t>
    </r>
    <r>
      <rPr>
        <i/>
        <sz val="12"/>
        <color theme="1"/>
        <rFont val="Times New Roman"/>
        <family val="1"/>
      </rPr>
      <t>Introduction</t>
    </r>
  </si>
  <si>
    <t>LPK Tepi Sawah Rutinan</t>
  </si>
  <si>
    <t>Properti</t>
  </si>
  <si>
    <t>Properti Mengajar</t>
  </si>
  <si>
    <t>Subtotal Properti</t>
  </si>
  <si>
    <t>Air Mineral Botol</t>
  </si>
  <si>
    <t>Total Rancangan Anggaran Belanja LPK Tepi Sawah Rutinan</t>
  </si>
  <si>
    <t>Dilakukan Dalam 14 Repetisi (14 x Rp450,000.00)</t>
  </si>
  <si>
    <t>Dana Darurat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</si>
</sst>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/>
    <xf numFmtId="164" fontId="2" fillId="2" borderId="0" xfId="0" applyNumberFormat="1" applyFont="1" applyFill="1"/>
    <xf numFmtId="164" fontId="2" fillId="2" borderId="1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/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CDB-0E97-48C5-BE73-4F73A13F5494}">
  <sheetPr>
    <pageSetUpPr fitToPage="1"/>
  </sheetPr>
  <dimension ref="A1:H109"/>
  <sheetViews>
    <sheetView tabSelected="1" topLeftCell="A85" workbookViewId="0">
      <selection activeCell="E106" sqref="E106"/>
    </sheetView>
  </sheetViews>
  <sheetFormatPr defaultRowHeight="15.75" x14ac:dyDescent="0.25"/>
  <cols>
    <col min="1" max="3" width="4.85546875" style="2" customWidth="1"/>
    <col min="4" max="4" width="51" style="27" customWidth="1"/>
    <col min="5" max="6" width="12.85546875" style="3" customWidth="1"/>
    <col min="7" max="7" width="23.140625" style="4" customWidth="1"/>
    <col min="8" max="8" width="23.140625" style="1" customWidth="1"/>
    <col min="9" max="16384" width="9.140625" style="1"/>
  </cols>
  <sheetData>
    <row r="1" spans="1:8" ht="15.7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16.5" thickBot="1" x14ac:dyDescent="0.3">
      <c r="A2" s="19" t="s">
        <v>1</v>
      </c>
      <c r="B2" s="19"/>
      <c r="C2" s="19"/>
      <c r="D2" s="19"/>
      <c r="E2" s="19"/>
      <c r="F2" s="19"/>
      <c r="G2" s="19"/>
      <c r="H2" s="19"/>
    </row>
    <row r="3" spans="1:8" ht="16.5" thickTop="1" x14ac:dyDescent="0.25"/>
    <row r="4" spans="1:8" ht="16.5" thickBot="1" x14ac:dyDescent="0.3">
      <c r="A4" s="20" t="s">
        <v>2</v>
      </c>
      <c r="B4" s="20"/>
      <c r="C4" s="20"/>
      <c r="D4" s="8" t="s">
        <v>3</v>
      </c>
      <c r="E4" s="8" t="s">
        <v>4</v>
      </c>
      <c r="F4" s="8" t="s">
        <v>5</v>
      </c>
      <c r="G4" s="10" t="s">
        <v>6</v>
      </c>
      <c r="H4" s="8" t="s">
        <v>13</v>
      </c>
    </row>
    <row r="5" spans="1:8" ht="16.5" thickTop="1" x14ac:dyDescent="0.25">
      <c r="G5" s="5"/>
      <c r="H5" s="3"/>
    </row>
    <row r="6" spans="1:8" x14ac:dyDescent="0.25">
      <c r="A6" s="2">
        <v>1</v>
      </c>
      <c r="D6" s="27" t="s">
        <v>7</v>
      </c>
    </row>
    <row r="7" spans="1:8" x14ac:dyDescent="0.25">
      <c r="B7" s="2" t="s">
        <v>8</v>
      </c>
      <c r="D7" s="27" t="s">
        <v>9</v>
      </c>
    </row>
    <row r="8" spans="1:8" x14ac:dyDescent="0.25">
      <c r="C8" s="2">
        <v>1</v>
      </c>
      <c r="D8" s="27" t="s">
        <v>11</v>
      </c>
      <c r="E8" s="3" t="s">
        <v>14</v>
      </c>
      <c r="F8" s="3">
        <v>6</v>
      </c>
      <c r="G8" s="4">
        <v>150000</v>
      </c>
      <c r="H8" s="4">
        <f>G8*F8</f>
        <v>900000</v>
      </c>
    </row>
    <row r="9" spans="1:8" x14ac:dyDescent="0.25">
      <c r="C9" s="2">
        <v>2</v>
      </c>
      <c r="D9" s="27" t="s">
        <v>10</v>
      </c>
      <c r="E9" s="3" t="s">
        <v>14</v>
      </c>
      <c r="F9" s="3">
        <v>2</v>
      </c>
      <c r="G9" s="4">
        <v>50000</v>
      </c>
      <c r="H9" s="4">
        <f t="shared" ref="H9:H35" si="0">G9*F9</f>
        <v>100000</v>
      </c>
    </row>
    <row r="10" spans="1:8" ht="16.5" thickBot="1" x14ac:dyDescent="0.3">
      <c r="C10" s="2">
        <v>3</v>
      </c>
      <c r="D10" s="27" t="s">
        <v>12</v>
      </c>
      <c r="E10" s="8" t="s">
        <v>14</v>
      </c>
      <c r="F10" s="8">
        <v>2</v>
      </c>
      <c r="G10" s="9">
        <v>50000</v>
      </c>
      <c r="H10" s="9">
        <f t="shared" si="0"/>
        <v>100000</v>
      </c>
    </row>
    <row r="11" spans="1:8" ht="16.5" thickTop="1" x14ac:dyDescent="0.25">
      <c r="E11" s="16" t="s">
        <v>44</v>
      </c>
      <c r="F11" s="16"/>
      <c r="G11" s="16"/>
      <c r="H11" s="4">
        <f>SUM(H8:H10)</f>
        <v>1100000</v>
      </c>
    </row>
    <row r="12" spans="1:8" x14ac:dyDescent="0.25">
      <c r="B12" s="2" t="s">
        <v>15</v>
      </c>
      <c r="D12" s="27" t="s">
        <v>16</v>
      </c>
      <c r="H12" s="4"/>
    </row>
    <row r="13" spans="1:8" x14ac:dyDescent="0.25">
      <c r="C13" s="2">
        <v>1</v>
      </c>
      <c r="D13" s="27" t="s">
        <v>17</v>
      </c>
      <c r="E13" s="3" t="s">
        <v>19</v>
      </c>
      <c r="F13" s="3">
        <v>6</v>
      </c>
      <c r="G13" s="4">
        <v>5000</v>
      </c>
      <c r="H13" s="4">
        <f t="shared" si="0"/>
        <v>30000</v>
      </c>
    </row>
    <row r="14" spans="1:8" ht="16.5" thickBot="1" x14ac:dyDescent="0.3">
      <c r="C14" s="2">
        <v>2</v>
      </c>
      <c r="D14" s="27" t="s">
        <v>18</v>
      </c>
      <c r="E14" s="8" t="s">
        <v>19</v>
      </c>
      <c r="F14" s="8">
        <v>2</v>
      </c>
      <c r="G14" s="9">
        <v>5000</v>
      </c>
      <c r="H14" s="9">
        <f t="shared" si="0"/>
        <v>10000</v>
      </c>
    </row>
    <row r="15" spans="1:8" ht="16.5" thickTop="1" x14ac:dyDescent="0.25">
      <c r="E15" s="16" t="s">
        <v>45</v>
      </c>
      <c r="F15" s="16"/>
      <c r="G15" s="16"/>
      <c r="H15" s="4">
        <f>SUM(H13:H14)</f>
        <v>40000</v>
      </c>
    </row>
    <row r="16" spans="1:8" x14ac:dyDescent="0.25">
      <c r="B16" s="2" t="s">
        <v>20</v>
      </c>
      <c r="D16" s="27" t="s">
        <v>21</v>
      </c>
      <c r="H16" s="4"/>
    </row>
    <row r="17" spans="2:8" x14ac:dyDescent="0.25">
      <c r="C17" s="2">
        <v>1</v>
      </c>
      <c r="D17" s="27" t="s">
        <v>22</v>
      </c>
      <c r="E17" s="3" t="s">
        <v>34</v>
      </c>
      <c r="F17" s="3">
        <v>6</v>
      </c>
      <c r="G17" s="4">
        <v>15000</v>
      </c>
      <c r="H17" s="4">
        <f t="shared" si="0"/>
        <v>90000</v>
      </c>
    </row>
    <row r="18" spans="2:8" x14ac:dyDescent="0.25">
      <c r="C18" s="2">
        <v>2</v>
      </c>
      <c r="D18" s="27" t="s">
        <v>33</v>
      </c>
      <c r="E18" s="3" t="s">
        <v>34</v>
      </c>
      <c r="F18" s="3">
        <v>6</v>
      </c>
      <c r="G18" s="4">
        <v>10000</v>
      </c>
      <c r="H18" s="4">
        <f t="shared" si="0"/>
        <v>60000</v>
      </c>
    </row>
    <row r="19" spans="2:8" x14ac:dyDescent="0.25">
      <c r="C19" s="2">
        <v>3</v>
      </c>
      <c r="D19" s="27" t="s">
        <v>23</v>
      </c>
      <c r="E19" s="3" t="s">
        <v>36</v>
      </c>
      <c r="F19" s="3">
        <v>6</v>
      </c>
      <c r="G19" s="4">
        <v>5000</v>
      </c>
      <c r="H19" s="4">
        <f t="shared" si="0"/>
        <v>30000</v>
      </c>
    </row>
    <row r="20" spans="2:8" x14ac:dyDescent="0.25">
      <c r="C20" s="2">
        <v>4</v>
      </c>
      <c r="D20" s="27" t="s">
        <v>24</v>
      </c>
      <c r="E20" s="3" t="s">
        <v>34</v>
      </c>
      <c r="F20" s="3">
        <v>2</v>
      </c>
      <c r="G20" s="4">
        <v>15000</v>
      </c>
      <c r="H20" s="4">
        <f t="shared" si="0"/>
        <v>30000</v>
      </c>
    </row>
    <row r="21" spans="2:8" x14ac:dyDescent="0.25">
      <c r="C21" s="2">
        <v>5</v>
      </c>
      <c r="D21" s="27" t="s">
        <v>32</v>
      </c>
      <c r="E21" s="3" t="s">
        <v>34</v>
      </c>
      <c r="F21" s="3">
        <v>2</v>
      </c>
      <c r="G21" s="4">
        <v>10000</v>
      </c>
      <c r="H21" s="4">
        <f t="shared" si="0"/>
        <v>20000</v>
      </c>
    </row>
    <row r="22" spans="2:8" x14ac:dyDescent="0.25">
      <c r="C22" s="2">
        <v>6</v>
      </c>
      <c r="D22" s="27" t="s">
        <v>25</v>
      </c>
      <c r="E22" s="3" t="s">
        <v>36</v>
      </c>
      <c r="F22" s="3">
        <v>2</v>
      </c>
      <c r="G22" s="4">
        <v>5000</v>
      </c>
      <c r="H22" s="4">
        <f t="shared" si="0"/>
        <v>10000</v>
      </c>
    </row>
    <row r="23" spans="2:8" x14ac:dyDescent="0.25">
      <c r="C23" s="2">
        <v>7</v>
      </c>
      <c r="D23" s="27" t="s">
        <v>26</v>
      </c>
      <c r="E23" s="3" t="s">
        <v>34</v>
      </c>
      <c r="F23" s="3">
        <v>100</v>
      </c>
      <c r="G23" s="4">
        <v>15000</v>
      </c>
      <c r="H23" s="4">
        <f t="shared" si="0"/>
        <v>1500000</v>
      </c>
    </row>
    <row r="24" spans="2:8" x14ac:dyDescent="0.25">
      <c r="C24" s="2">
        <v>8</v>
      </c>
      <c r="D24" s="27" t="s">
        <v>27</v>
      </c>
      <c r="E24" s="3" t="s">
        <v>34</v>
      </c>
      <c r="F24" s="3">
        <v>20</v>
      </c>
      <c r="G24" s="4">
        <v>15000</v>
      </c>
      <c r="H24" s="4">
        <f t="shared" si="0"/>
        <v>300000</v>
      </c>
    </row>
    <row r="25" spans="2:8" x14ac:dyDescent="0.25">
      <c r="C25" s="2">
        <v>9</v>
      </c>
      <c r="D25" s="27" t="s">
        <v>28</v>
      </c>
      <c r="E25" s="3" t="s">
        <v>34</v>
      </c>
      <c r="F25" s="3">
        <v>2</v>
      </c>
      <c r="G25" s="4">
        <v>15000</v>
      </c>
      <c r="H25" s="4">
        <f t="shared" si="0"/>
        <v>30000</v>
      </c>
    </row>
    <row r="26" spans="2:8" x14ac:dyDescent="0.25">
      <c r="C26" s="2">
        <v>10</v>
      </c>
      <c r="D26" s="27" t="s">
        <v>31</v>
      </c>
      <c r="E26" s="3" t="s">
        <v>34</v>
      </c>
      <c r="F26" s="3">
        <v>2</v>
      </c>
      <c r="G26" s="4">
        <v>10000</v>
      </c>
      <c r="H26" s="4">
        <f t="shared" si="0"/>
        <v>20000</v>
      </c>
    </row>
    <row r="27" spans="2:8" x14ac:dyDescent="0.25">
      <c r="C27" s="2">
        <v>11</v>
      </c>
      <c r="D27" s="27" t="s">
        <v>29</v>
      </c>
      <c r="E27" s="3" t="s">
        <v>36</v>
      </c>
      <c r="F27" s="3">
        <v>2</v>
      </c>
      <c r="G27" s="4">
        <v>5000</v>
      </c>
      <c r="H27" s="4">
        <f t="shared" si="0"/>
        <v>10000</v>
      </c>
    </row>
    <row r="28" spans="2:8" ht="16.5" thickBot="1" x14ac:dyDescent="0.3">
      <c r="C28" s="2">
        <v>12</v>
      </c>
      <c r="D28" s="27" t="s">
        <v>30</v>
      </c>
      <c r="E28" s="8" t="s">
        <v>35</v>
      </c>
      <c r="F28" s="8">
        <v>3</v>
      </c>
      <c r="G28" s="9">
        <v>25000</v>
      </c>
      <c r="H28" s="9">
        <f t="shared" si="0"/>
        <v>75000</v>
      </c>
    </row>
    <row r="29" spans="2:8" ht="16.5" thickTop="1" x14ac:dyDescent="0.25">
      <c r="E29" s="16" t="s">
        <v>46</v>
      </c>
      <c r="F29" s="16"/>
      <c r="G29" s="16"/>
      <c r="H29" s="4">
        <f>SUM(H17:H28)</f>
        <v>2175000</v>
      </c>
    </row>
    <row r="30" spans="2:8" x14ac:dyDescent="0.25">
      <c r="B30" s="2" t="s">
        <v>37</v>
      </c>
      <c r="D30" s="27" t="s">
        <v>38</v>
      </c>
      <c r="H30" s="4"/>
    </row>
    <row r="31" spans="2:8" x14ac:dyDescent="0.25">
      <c r="C31" s="2">
        <v>1</v>
      </c>
      <c r="D31" s="29" t="s">
        <v>39</v>
      </c>
      <c r="E31" s="3" t="s">
        <v>19</v>
      </c>
      <c r="F31" s="3">
        <v>4</v>
      </c>
      <c r="G31" s="4">
        <v>5000</v>
      </c>
      <c r="H31" s="4">
        <f t="shared" si="0"/>
        <v>20000</v>
      </c>
    </row>
    <row r="32" spans="2:8" x14ac:dyDescent="0.25">
      <c r="C32" s="2">
        <v>2</v>
      </c>
      <c r="D32" s="27" t="s">
        <v>40</v>
      </c>
      <c r="E32" s="3" t="s">
        <v>42</v>
      </c>
      <c r="F32" s="3">
        <v>1</v>
      </c>
      <c r="G32" s="4">
        <v>250000</v>
      </c>
      <c r="H32" s="4">
        <f t="shared" si="0"/>
        <v>250000</v>
      </c>
    </row>
    <row r="33" spans="1:8" x14ac:dyDescent="0.25">
      <c r="C33" s="2">
        <v>3</v>
      </c>
      <c r="D33" s="27" t="s">
        <v>41</v>
      </c>
      <c r="E33" s="3" t="s">
        <v>43</v>
      </c>
      <c r="F33" s="3">
        <v>1</v>
      </c>
      <c r="G33" s="4">
        <v>50000</v>
      </c>
      <c r="H33" s="4">
        <f t="shared" si="0"/>
        <v>50000</v>
      </c>
    </row>
    <row r="34" spans="1:8" x14ac:dyDescent="0.25">
      <c r="C34" s="2">
        <v>4</v>
      </c>
      <c r="D34" s="27" t="s">
        <v>49</v>
      </c>
      <c r="E34" s="3" t="s">
        <v>14</v>
      </c>
      <c r="F34" s="3">
        <v>3</v>
      </c>
      <c r="G34" s="4">
        <v>10000</v>
      </c>
      <c r="H34" s="4">
        <f t="shared" si="0"/>
        <v>30000</v>
      </c>
    </row>
    <row r="35" spans="1:8" ht="16.5" thickBot="1" x14ac:dyDescent="0.3">
      <c r="C35" s="2">
        <v>5</v>
      </c>
      <c r="D35" s="27" t="s">
        <v>50</v>
      </c>
      <c r="E35" s="8" t="s">
        <v>14</v>
      </c>
      <c r="F35" s="8">
        <v>3</v>
      </c>
      <c r="G35" s="9">
        <v>10000</v>
      </c>
      <c r="H35" s="9">
        <f t="shared" si="0"/>
        <v>30000</v>
      </c>
    </row>
    <row r="36" spans="1:8" ht="16.5" thickTop="1" x14ac:dyDescent="0.25">
      <c r="E36" s="21" t="s">
        <v>47</v>
      </c>
      <c r="F36" s="21"/>
      <c r="G36" s="21"/>
      <c r="H36" s="4">
        <f>SUM(H31:H35)</f>
        <v>380000</v>
      </c>
    </row>
    <row r="37" spans="1:8" ht="16.5" thickBot="1" x14ac:dyDescent="0.3">
      <c r="A37" s="6"/>
      <c r="B37" s="6"/>
      <c r="C37" s="6"/>
      <c r="D37" s="28"/>
      <c r="E37" s="8"/>
      <c r="F37" s="8"/>
      <c r="G37" s="10"/>
      <c r="H37" s="9"/>
    </row>
    <row r="38" spans="1:8" ht="16.5" thickTop="1" x14ac:dyDescent="0.25">
      <c r="A38" s="15" t="s">
        <v>48</v>
      </c>
      <c r="B38" s="15"/>
      <c r="C38" s="15"/>
      <c r="D38" s="15"/>
      <c r="E38" s="15"/>
      <c r="F38" s="15"/>
      <c r="G38" s="15"/>
      <c r="H38" s="4">
        <f>H36+H29+H15+H11</f>
        <v>3695000</v>
      </c>
    </row>
    <row r="40" spans="1:8" x14ac:dyDescent="0.25">
      <c r="A40" s="2">
        <v>2</v>
      </c>
      <c r="D40" s="27" t="s">
        <v>51</v>
      </c>
    </row>
    <row r="41" spans="1:8" x14ac:dyDescent="0.25">
      <c r="B41" s="2" t="s">
        <v>8</v>
      </c>
      <c r="D41" s="27" t="s">
        <v>53</v>
      </c>
    </row>
    <row r="42" spans="1:8" x14ac:dyDescent="0.25">
      <c r="C42" s="2">
        <v>1</v>
      </c>
      <c r="D42" s="27" t="s">
        <v>52</v>
      </c>
      <c r="E42" s="3" t="s">
        <v>43</v>
      </c>
      <c r="F42" s="3">
        <v>1</v>
      </c>
      <c r="G42" s="4">
        <v>120000</v>
      </c>
      <c r="H42" s="4">
        <f t="shared" ref="H42:H46" si="1">G42*F42</f>
        <v>120000</v>
      </c>
    </row>
    <row r="43" spans="1:8" ht="16.5" thickBot="1" x14ac:dyDescent="0.3">
      <c r="C43" s="2">
        <v>2</v>
      </c>
      <c r="D43" s="27" t="s">
        <v>16</v>
      </c>
      <c r="E43" s="8" t="s">
        <v>19</v>
      </c>
      <c r="F43" s="8">
        <v>1</v>
      </c>
      <c r="G43" s="9">
        <v>10000</v>
      </c>
      <c r="H43" s="9">
        <f t="shared" si="1"/>
        <v>10000</v>
      </c>
    </row>
    <row r="44" spans="1:8" ht="16.5" thickTop="1" x14ac:dyDescent="0.25">
      <c r="E44" s="16" t="s">
        <v>55</v>
      </c>
      <c r="F44" s="16"/>
      <c r="G44" s="16"/>
      <c r="H44" s="4">
        <f>SUM(H42:H43)</f>
        <v>130000</v>
      </c>
    </row>
    <row r="45" spans="1:8" x14ac:dyDescent="0.25">
      <c r="B45" s="2" t="s">
        <v>15</v>
      </c>
      <c r="D45" s="27" t="s">
        <v>21</v>
      </c>
    </row>
    <row r="46" spans="1:8" x14ac:dyDescent="0.25">
      <c r="C46" s="2">
        <v>1</v>
      </c>
      <c r="D46" s="27" t="s">
        <v>30</v>
      </c>
      <c r="E46" s="3" t="s">
        <v>35</v>
      </c>
      <c r="F46" s="3">
        <v>2</v>
      </c>
      <c r="G46" s="4">
        <v>25000</v>
      </c>
      <c r="H46" s="4">
        <f t="shared" si="1"/>
        <v>50000</v>
      </c>
    </row>
    <row r="47" spans="1:8" ht="16.5" thickBot="1" x14ac:dyDescent="0.3">
      <c r="C47" s="2">
        <v>2</v>
      </c>
      <c r="D47" s="27" t="s">
        <v>21</v>
      </c>
      <c r="E47" s="8" t="s">
        <v>54</v>
      </c>
      <c r="F47" s="8" t="s">
        <v>54</v>
      </c>
      <c r="G47" s="10" t="s">
        <v>54</v>
      </c>
      <c r="H47" s="11">
        <v>100000</v>
      </c>
    </row>
    <row r="48" spans="1:8" ht="16.5" thickTop="1" x14ac:dyDescent="0.25">
      <c r="E48" s="16" t="s">
        <v>46</v>
      </c>
      <c r="F48" s="16"/>
      <c r="G48" s="16"/>
      <c r="H48" s="4">
        <f>SUM(H46:H47)</f>
        <v>150000</v>
      </c>
    </row>
    <row r="49" spans="1:8" ht="16.5" thickBot="1" x14ac:dyDescent="0.3">
      <c r="A49" s="6"/>
      <c r="B49" s="6"/>
      <c r="C49" s="6"/>
      <c r="D49" s="28"/>
      <c r="E49" s="8"/>
      <c r="F49" s="8"/>
      <c r="G49" s="9"/>
      <c r="H49" s="7"/>
    </row>
    <row r="50" spans="1:8" ht="16.5" thickTop="1" x14ac:dyDescent="0.25">
      <c r="A50" s="17" t="s">
        <v>56</v>
      </c>
      <c r="B50" s="17"/>
      <c r="C50" s="17"/>
      <c r="D50" s="17"/>
      <c r="E50" s="17"/>
      <c r="F50" s="17"/>
      <c r="G50" s="17"/>
      <c r="H50" s="4">
        <f>H48+H44</f>
        <v>280000</v>
      </c>
    </row>
    <row r="52" spans="1:8" x14ac:dyDescent="0.25">
      <c r="A52" s="2">
        <v>3</v>
      </c>
      <c r="D52" s="27" t="s">
        <v>57</v>
      </c>
    </row>
    <row r="53" spans="1:8" x14ac:dyDescent="0.25">
      <c r="B53" s="2" t="s">
        <v>8</v>
      </c>
      <c r="D53" s="27" t="s">
        <v>58</v>
      </c>
    </row>
    <row r="54" spans="1:8" ht="16.5" thickBot="1" x14ac:dyDescent="0.3">
      <c r="C54" s="2">
        <v>1</v>
      </c>
      <c r="D54" s="27" t="s">
        <v>59</v>
      </c>
      <c r="E54" s="8" t="s">
        <v>60</v>
      </c>
      <c r="F54" s="8">
        <v>2</v>
      </c>
      <c r="G54" s="9">
        <v>2500000</v>
      </c>
      <c r="H54" s="9">
        <f t="shared" ref="H54" si="2">G54*F54</f>
        <v>5000000</v>
      </c>
    </row>
    <row r="55" spans="1:8" ht="16.5" thickTop="1" x14ac:dyDescent="0.25">
      <c r="E55" s="16" t="s">
        <v>61</v>
      </c>
      <c r="F55" s="16"/>
      <c r="G55" s="16"/>
      <c r="H55" s="4">
        <f>H54</f>
        <v>5000000</v>
      </c>
    </row>
    <row r="56" spans="1:8" x14ac:dyDescent="0.25">
      <c r="B56" s="2" t="s">
        <v>15</v>
      </c>
      <c r="D56" s="27" t="s">
        <v>21</v>
      </c>
    </row>
    <row r="57" spans="1:8" x14ac:dyDescent="0.25">
      <c r="C57" s="2">
        <v>1</v>
      </c>
      <c r="D57" s="27" t="s">
        <v>62</v>
      </c>
      <c r="E57" s="3" t="s">
        <v>34</v>
      </c>
      <c r="F57" s="3">
        <v>62</v>
      </c>
      <c r="G57" s="4">
        <v>15000</v>
      </c>
      <c r="H57" s="4">
        <f t="shared" ref="H57:H59" si="3">G57*F57</f>
        <v>930000</v>
      </c>
    </row>
    <row r="58" spans="1:8" x14ac:dyDescent="0.25">
      <c r="C58" s="2">
        <v>2</v>
      </c>
      <c r="D58" s="29" t="s">
        <v>63</v>
      </c>
      <c r="E58" s="3" t="s">
        <v>34</v>
      </c>
      <c r="F58" s="3">
        <v>62</v>
      </c>
      <c r="G58" s="4">
        <v>10000</v>
      </c>
      <c r="H58" s="4">
        <f t="shared" si="3"/>
        <v>620000</v>
      </c>
    </row>
    <row r="59" spans="1:8" ht="16.5" thickBot="1" x14ac:dyDescent="0.3">
      <c r="C59" s="2">
        <v>3</v>
      </c>
      <c r="D59" s="27" t="s">
        <v>30</v>
      </c>
      <c r="E59" s="8" t="s">
        <v>35</v>
      </c>
      <c r="F59" s="8">
        <v>1</v>
      </c>
      <c r="G59" s="9">
        <v>25000</v>
      </c>
      <c r="H59" s="9">
        <f t="shared" si="3"/>
        <v>25000</v>
      </c>
    </row>
    <row r="60" spans="1:8" ht="16.5" thickTop="1" x14ac:dyDescent="0.25">
      <c r="E60" s="16" t="s">
        <v>46</v>
      </c>
      <c r="F60" s="16"/>
      <c r="G60" s="16"/>
      <c r="H60" s="4">
        <f>SUM(H57:H59)</f>
        <v>1575000</v>
      </c>
    </row>
    <row r="61" spans="1:8" x14ac:dyDescent="0.25">
      <c r="B61" s="2" t="s">
        <v>20</v>
      </c>
      <c r="D61" s="27" t="s">
        <v>64</v>
      </c>
    </row>
    <row r="62" spans="1:8" x14ac:dyDescent="0.25">
      <c r="C62" s="2">
        <v>1</v>
      </c>
      <c r="D62" s="27" t="s">
        <v>65</v>
      </c>
      <c r="E62" s="3" t="s">
        <v>19</v>
      </c>
      <c r="F62" s="3">
        <v>1</v>
      </c>
      <c r="G62" s="4">
        <v>20000</v>
      </c>
      <c r="H62" s="4">
        <f t="shared" ref="H62:H63" si="4">G62*F62</f>
        <v>20000</v>
      </c>
    </row>
    <row r="63" spans="1:8" ht="16.5" thickBot="1" x14ac:dyDescent="0.3">
      <c r="C63" s="2">
        <v>2</v>
      </c>
      <c r="D63" s="27" t="s">
        <v>66</v>
      </c>
      <c r="E63" s="8" t="s">
        <v>43</v>
      </c>
      <c r="F63" s="8">
        <v>1</v>
      </c>
      <c r="G63" s="9">
        <v>120000</v>
      </c>
      <c r="H63" s="9">
        <f t="shared" si="4"/>
        <v>120000</v>
      </c>
    </row>
    <row r="64" spans="1:8" ht="16.5" thickTop="1" x14ac:dyDescent="0.25">
      <c r="E64" s="16" t="s">
        <v>67</v>
      </c>
      <c r="F64" s="16"/>
      <c r="G64" s="16"/>
      <c r="H64" s="4">
        <f>SUM(H62:H63)</f>
        <v>140000</v>
      </c>
    </row>
    <row r="65" spans="1:8" ht="16.5" thickBot="1" x14ac:dyDescent="0.3">
      <c r="A65" s="6"/>
      <c r="B65" s="6"/>
      <c r="C65" s="6"/>
      <c r="D65" s="28"/>
      <c r="E65" s="8"/>
      <c r="F65" s="8"/>
      <c r="G65" s="9"/>
      <c r="H65" s="7"/>
    </row>
    <row r="66" spans="1:8" ht="16.5" thickTop="1" x14ac:dyDescent="0.25">
      <c r="A66" s="17" t="s">
        <v>68</v>
      </c>
      <c r="B66" s="17"/>
      <c r="C66" s="17"/>
      <c r="D66" s="17"/>
      <c r="E66" s="17"/>
      <c r="F66" s="17"/>
      <c r="G66" s="17"/>
      <c r="H66" s="4">
        <f>H64+H60+H55</f>
        <v>6715000</v>
      </c>
    </row>
    <row r="68" spans="1:8" x14ac:dyDescent="0.25">
      <c r="A68" s="2">
        <v>4</v>
      </c>
      <c r="D68" s="27" t="s">
        <v>81</v>
      </c>
    </row>
    <row r="69" spans="1:8" x14ac:dyDescent="0.25">
      <c r="B69" s="2" t="s">
        <v>8</v>
      </c>
      <c r="D69" s="27" t="s">
        <v>71</v>
      </c>
    </row>
    <row r="70" spans="1:8" ht="16.5" thickBot="1" x14ac:dyDescent="0.3">
      <c r="C70" s="2">
        <v>1</v>
      </c>
      <c r="D70" s="27" t="s">
        <v>72</v>
      </c>
      <c r="E70" s="8" t="s">
        <v>60</v>
      </c>
      <c r="F70" s="8">
        <v>1</v>
      </c>
      <c r="G70" s="9">
        <v>150000</v>
      </c>
      <c r="H70" s="9">
        <f t="shared" ref="H70" si="5">G70*F70</f>
        <v>150000</v>
      </c>
    </row>
    <row r="71" spans="1:8" ht="16.5" thickTop="1" x14ac:dyDescent="0.25">
      <c r="E71" s="24" t="s">
        <v>61</v>
      </c>
      <c r="F71" s="24"/>
      <c r="G71" s="24"/>
      <c r="H71" s="4">
        <f>SUM(H69:H70)</f>
        <v>150000</v>
      </c>
    </row>
    <row r="72" spans="1:8" x14ac:dyDescent="0.25">
      <c r="B72" s="2" t="s">
        <v>15</v>
      </c>
      <c r="D72" s="27" t="s">
        <v>21</v>
      </c>
      <c r="H72" s="4"/>
    </row>
    <row r="73" spans="1:8" x14ac:dyDescent="0.25">
      <c r="C73" s="2">
        <v>1</v>
      </c>
      <c r="D73" s="27" t="s">
        <v>73</v>
      </c>
      <c r="E73" s="3" t="s">
        <v>35</v>
      </c>
      <c r="F73" s="3">
        <v>2</v>
      </c>
      <c r="G73" s="4">
        <v>60000</v>
      </c>
      <c r="H73" s="25">
        <f t="shared" ref="H73:H76" si="6">G73*F73</f>
        <v>120000</v>
      </c>
    </row>
    <row r="74" spans="1:8" x14ac:dyDescent="0.25">
      <c r="C74" s="2">
        <v>2</v>
      </c>
      <c r="D74" s="29" t="s">
        <v>74</v>
      </c>
      <c r="E74" s="3" t="s">
        <v>76</v>
      </c>
      <c r="F74" s="3">
        <v>6</v>
      </c>
      <c r="G74" s="4">
        <v>10000</v>
      </c>
      <c r="H74" s="25">
        <f t="shared" si="6"/>
        <v>60000</v>
      </c>
    </row>
    <row r="75" spans="1:8" x14ac:dyDescent="0.25">
      <c r="C75" s="2">
        <v>3</v>
      </c>
      <c r="D75" s="29" t="s">
        <v>75</v>
      </c>
      <c r="E75" s="3" t="s">
        <v>76</v>
      </c>
      <c r="F75" s="3">
        <v>6</v>
      </c>
      <c r="G75" s="4">
        <v>20000</v>
      </c>
      <c r="H75" s="25">
        <f t="shared" si="6"/>
        <v>120000</v>
      </c>
    </row>
    <row r="76" spans="1:8" ht="16.5" thickBot="1" x14ac:dyDescent="0.3">
      <c r="C76" s="2">
        <v>4</v>
      </c>
      <c r="D76" s="27" t="s">
        <v>30</v>
      </c>
      <c r="E76" s="8" t="s">
        <v>35</v>
      </c>
      <c r="F76" s="8">
        <v>2</v>
      </c>
      <c r="G76" s="9">
        <v>25000</v>
      </c>
      <c r="H76" s="9">
        <f t="shared" si="6"/>
        <v>50000</v>
      </c>
    </row>
    <row r="77" spans="1:8" ht="16.5" thickTop="1" x14ac:dyDescent="0.25">
      <c r="E77" s="16" t="s">
        <v>46</v>
      </c>
      <c r="F77" s="16"/>
      <c r="G77" s="16"/>
      <c r="H77" s="4">
        <f>SUM(H73:H76)</f>
        <v>350000</v>
      </c>
    </row>
    <row r="78" spans="1:8" x14ac:dyDescent="0.25">
      <c r="B78" s="2" t="s">
        <v>20</v>
      </c>
      <c r="D78" s="27" t="s">
        <v>38</v>
      </c>
      <c r="E78" s="1"/>
      <c r="F78" s="1"/>
    </row>
    <row r="79" spans="1:8" x14ac:dyDescent="0.25">
      <c r="C79" s="2">
        <v>1</v>
      </c>
      <c r="D79" s="27" t="s">
        <v>49</v>
      </c>
      <c r="E79" s="3" t="s">
        <v>43</v>
      </c>
      <c r="F79" s="3">
        <v>1</v>
      </c>
      <c r="G79" s="4">
        <v>120000</v>
      </c>
      <c r="H79" s="25">
        <f t="shared" ref="H79:H83" si="7">G79*F79</f>
        <v>120000</v>
      </c>
    </row>
    <row r="80" spans="1:8" x14ac:dyDescent="0.25">
      <c r="C80" s="2">
        <v>2</v>
      </c>
      <c r="D80" s="27" t="s">
        <v>77</v>
      </c>
      <c r="E80" s="3" t="s">
        <v>43</v>
      </c>
      <c r="F80" s="3">
        <v>2</v>
      </c>
      <c r="G80" s="4">
        <v>9500</v>
      </c>
      <c r="H80" s="25">
        <f t="shared" si="7"/>
        <v>19000</v>
      </c>
    </row>
    <row r="81" spans="1:8" x14ac:dyDescent="0.25">
      <c r="C81" s="2">
        <v>3</v>
      </c>
      <c r="D81" s="27" t="s">
        <v>78</v>
      </c>
      <c r="E81" s="3" t="s">
        <v>43</v>
      </c>
      <c r="F81" s="3">
        <v>1</v>
      </c>
      <c r="G81" s="4">
        <v>13000</v>
      </c>
      <c r="H81" s="25">
        <f t="shared" si="7"/>
        <v>13000</v>
      </c>
    </row>
    <row r="82" spans="1:8" x14ac:dyDescent="0.25">
      <c r="C82" s="2">
        <v>4</v>
      </c>
      <c r="D82" s="27" t="s">
        <v>79</v>
      </c>
      <c r="E82" s="3" t="s">
        <v>43</v>
      </c>
      <c r="F82" s="3">
        <v>1</v>
      </c>
      <c r="G82" s="4">
        <v>10000</v>
      </c>
      <c r="H82" s="25">
        <f t="shared" si="7"/>
        <v>10000</v>
      </c>
    </row>
    <row r="83" spans="1:8" ht="16.5" thickBot="1" x14ac:dyDescent="0.3">
      <c r="C83" s="2">
        <v>5</v>
      </c>
      <c r="D83" s="27" t="s">
        <v>80</v>
      </c>
      <c r="E83" s="8" t="s">
        <v>19</v>
      </c>
      <c r="F83" s="8">
        <v>40</v>
      </c>
      <c r="G83" s="9">
        <v>2000</v>
      </c>
      <c r="H83" s="9">
        <f t="shared" si="7"/>
        <v>80000</v>
      </c>
    </row>
    <row r="84" spans="1:8" ht="16.5" thickTop="1" x14ac:dyDescent="0.25">
      <c r="E84" s="16" t="s">
        <v>47</v>
      </c>
      <c r="F84" s="16"/>
      <c r="G84" s="16"/>
      <c r="H84" s="4">
        <f>SUM(H79:H83)</f>
        <v>242000</v>
      </c>
    </row>
    <row r="85" spans="1:8" ht="16.5" thickBot="1" x14ac:dyDescent="0.3">
      <c r="A85" s="6"/>
      <c r="B85" s="6"/>
      <c r="C85" s="6"/>
      <c r="D85" s="28"/>
      <c r="E85" s="8"/>
      <c r="F85" s="8"/>
      <c r="G85" s="10"/>
      <c r="H85" s="9"/>
    </row>
    <row r="86" spans="1:8" ht="16.5" thickTop="1" x14ac:dyDescent="0.25">
      <c r="A86" s="15" t="s">
        <v>82</v>
      </c>
      <c r="B86" s="15"/>
      <c r="C86" s="15"/>
      <c r="D86" s="15"/>
      <c r="E86" s="15"/>
      <c r="F86" s="15"/>
      <c r="G86" s="15"/>
      <c r="H86" s="4">
        <f>H84+H77+H71</f>
        <v>742000</v>
      </c>
    </row>
    <row r="87" spans="1:8" x14ac:dyDescent="0.25">
      <c r="D87" s="26"/>
      <c r="E87" s="2"/>
      <c r="F87" s="2"/>
      <c r="G87" s="31"/>
      <c r="H87" s="4"/>
    </row>
    <row r="88" spans="1:8" x14ac:dyDescent="0.25">
      <c r="A88" s="2">
        <v>5</v>
      </c>
      <c r="D88" s="26" t="s">
        <v>83</v>
      </c>
      <c r="E88" s="2"/>
      <c r="F88" s="2"/>
      <c r="G88" s="31"/>
      <c r="H88" s="4"/>
    </row>
    <row r="89" spans="1:8" x14ac:dyDescent="0.25">
      <c r="B89" s="2" t="s">
        <v>8</v>
      </c>
      <c r="D89" s="26" t="s">
        <v>58</v>
      </c>
      <c r="E89" s="2"/>
      <c r="F89" s="2"/>
      <c r="G89" s="31"/>
      <c r="H89" s="4"/>
    </row>
    <row r="90" spans="1:8" ht="16.5" thickBot="1" x14ac:dyDescent="0.3">
      <c r="C90" s="2">
        <v>1</v>
      </c>
      <c r="D90" s="26" t="s">
        <v>72</v>
      </c>
      <c r="E90" s="8" t="s">
        <v>60</v>
      </c>
      <c r="F90" s="8">
        <v>1</v>
      </c>
      <c r="G90" s="9">
        <v>150000</v>
      </c>
      <c r="H90" s="9">
        <f t="shared" ref="H90" si="8">G90*F90</f>
        <v>150000</v>
      </c>
    </row>
    <row r="91" spans="1:8" ht="16.5" thickTop="1" x14ac:dyDescent="0.25">
      <c r="D91" s="26"/>
      <c r="E91" s="24" t="s">
        <v>61</v>
      </c>
      <c r="F91" s="24"/>
      <c r="G91" s="24"/>
      <c r="H91" s="4">
        <f>SUM(H89:H90)</f>
        <v>150000</v>
      </c>
    </row>
    <row r="92" spans="1:8" x14ac:dyDescent="0.25">
      <c r="B92" s="2" t="s">
        <v>15</v>
      </c>
      <c r="D92" s="26" t="s">
        <v>84</v>
      </c>
      <c r="E92" s="2"/>
      <c r="F92" s="2"/>
      <c r="G92" s="31"/>
      <c r="H92" s="4"/>
    </row>
    <row r="93" spans="1:8" ht="16.5" thickBot="1" x14ac:dyDescent="0.3">
      <c r="C93" s="2">
        <v>1</v>
      </c>
      <c r="D93" s="26" t="s">
        <v>85</v>
      </c>
      <c r="E93" s="8" t="s">
        <v>60</v>
      </c>
      <c r="F93" s="8">
        <v>1</v>
      </c>
      <c r="G93" s="9">
        <v>150000</v>
      </c>
      <c r="H93" s="9">
        <f t="shared" ref="H93" si="9">G93*F93</f>
        <v>150000</v>
      </c>
    </row>
    <row r="94" spans="1:8" ht="16.5" thickTop="1" x14ac:dyDescent="0.25">
      <c r="D94" s="26"/>
      <c r="E94" s="24" t="s">
        <v>86</v>
      </c>
      <c r="F94" s="24"/>
      <c r="G94" s="24"/>
      <c r="H94" s="4">
        <f>SUM(H92:H93)</f>
        <v>150000</v>
      </c>
    </row>
    <row r="95" spans="1:8" x14ac:dyDescent="0.25">
      <c r="B95" s="2" t="s">
        <v>20</v>
      </c>
      <c r="D95" s="26" t="s">
        <v>21</v>
      </c>
      <c r="E95" s="2"/>
      <c r="F95" s="2"/>
      <c r="G95" s="31"/>
      <c r="H95" s="4"/>
    </row>
    <row r="96" spans="1:8" x14ac:dyDescent="0.25">
      <c r="C96" s="2">
        <v>1</v>
      </c>
      <c r="D96" s="26" t="s">
        <v>87</v>
      </c>
      <c r="E96" s="2" t="s">
        <v>35</v>
      </c>
      <c r="F96" s="2">
        <v>2</v>
      </c>
      <c r="G96" s="31">
        <v>50000</v>
      </c>
      <c r="H96" s="25">
        <f t="shared" ref="H96:H97" si="10">G96*F96</f>
        <v>100000</v>
      </c>
    </row>
    <row r="97" spans="1:8" ht="16.5" thickBot="1" x14ac:dyDescent="0.3">
      <c r="C97" s="2">
        <v>2</v>
      </c>
      <c r="D97" s="26" t="s">
        <v>30</v>
      </c>
      <c r="E97" s="6" t="s">
        <v>35</v>
      </c>
      <c r="F97" s="6">
        <v>2</v>
      </c>
      <c r="G97" s="32">
        <v>25000</v>
      </c>
      <c r="H97" s="9">
        <f t="shared" si="10"/>
        <v>50000</v>
      </c>
    </row>
    <row r="98" spans="1:8" ht="16.5" thickTop="1" x14ac:dyDescent="0.25">
      <c r="D98" s="26"/>
      <c r="E98" s="17" t="s">
        <v>46</v>
      </c>
      <c r="F98" s="17"/>
      <c r="G98" s="17"/>
      <c r="H98" s="4">
        <f>SUM(H96:H97)</f>
        <v>150000</v>
      </c>
    </row>
    <row r="99" spans="1:8" ht="16.5" thickBot="1" x14ac:dyDescent="0.3">
      <c r="A99" s="6"/>
      <c r="B99" s="6"/>
      <c r="C99" s="6"/>
      <c r="D99" s="28"/>
      <c r="E99" s="8"/>
      <c r="F99" s="8"/>
      <c r="G99" s="10"/>
      <c r="H99" s="9"/>
    </row>
    <row r="100" spans="1:8" ht="16.5" thickTop="1" x14ac:dyDescent="0.25">
      <c r="A100" s="33" t="s">
        <v>88</v>
      </c>
      <c r="B100" s="33"/>
      <c r="C100" s="33"/>
      <c r="D100" s="33"/>
      <c r="E100" s="33"/>
      <c r="F100" s="33"/>
      <c r="G100" s="33"/>
      <c r="H100" s="34">
        <f>H91+H94+H98</f>
        <v>450000</v>
      </c>
    </row>
    <row r="101" spans="1:8" ht="16.5" thickBot="1" x14ac:dyDescent="0.3">
      <c r="A101" s="35" t="s">
        <v>89</v>
      </c>
      <c r="B101" s="35"/>
      <c r="C101" s="35"/>
      <c r="D101" s="35"/>
      <c r="E101" s="35"/>
      <c r="F101" s="35"/>
      <c r="G101" s="35"/>
      <c r="H101" s="36">
        <f>14*H100</f>
        <v>6300000</v>
      </c>
    </row>
    <row r="102" spans="1:8" ht="16.5" thickTop="1" x14ac:dyDescent="0.25">
      <c r="D102" s="26"/>
      <c r="E102" s="2"/>
      <c r="F102" s="2"/>
      <c r="G102" s="31"/>
      <c r="H102" s="4"/>
    </row>
    <row r="103" spans="1:8" ht="16.5" thickBot="1" x14ac:dyDescent="0.3">
      <c r="E103" s="8"/>
      <c r="F103" s="8"/>
      <c r="G103" s="9"/>
      <c r="H103" s="7"/>
    </row>
    <row r="104" spans="1:8" ht="16.5" thickTop="1" x14ac:dyDescent="0.25">
      <c r="A104" s="14"/>
      <c r="B104" s="14"/>
      <c r="C104" s="14"/>
      <c r="D104" s="26"/>
      <c r="E104" s="23" t="s">
        <v>70</v>
      </c>
      <c r="F104" s="23"/>
      <c r="G104" s="23"/>
      <c r="H104" s="12">
        <f>H66+H50+H38+H86+H101</f>
        <v>17732000</v>
      </c>
    </row>
    <row r="105" spans="1:8" ht="16.5" thickBot="1" x14ac:dyDescent="0.3">
      <c r="A105" s="6"/>
      <c r="B105" s="7"/>
      <c r="C105" s="7"/>
      <c r="D105" s="28"/>
      <c r="E105" s="22" t="s">
        <v>90</v>
      </c>
      <c r="F105" s="22"/>
      <c r="G105" s="22"/>
      <c r="H105" s="13">
        <f>10%*H104</f>
        <v>1773200</v>
      </c>
    </row>
    <row r="106" spans="1:8" ht="16.5" thickTop="1" x14ac:dyDescent="0.25">
      <c r="B106" s="1"/>
      <c r="C106" s="1"/>
      <c r="G106" s="5"/>
      <c r="H106" s="4"/>
    </row>
    <row r="107" spans="1:8" x14ac:dyDescent="0.25">
      <c r="A107" s="23" t="s">
        <v>69</v>
      </c>
      <c r="B107" s="23"/>
      <c r="C107" s="23"/>
      <c r="D107" s="23"/>
      <c r="E107" s="23"/>
      <c r="F107" s="23"/>
      <c r="G107" s="23"/>
      <c r="H107" s="12">
        <f>SUM(H104:H105)</f>
        <v>19505200</v>
      </c>
    </row>
    <row r="108" spans="1:8" ht="16.5" thickBot="1" x14ac:dyDescent="0.3">
      <c r="A108" s="6"/>
      <c r="B108" s="6"/>
      <c r="C108" s="6"/>
      <c r="D108" s="30"/>
      <c r="E108" s="6"/>
      <c r="F108" s="6"/>
      <c r="G108" s="32"/>
      <c r="H108" s="9"/>
    </row>
    <row r="109" spans="1:8" ht="16.5" thickTop="1" x14ac:dyDescent="0.25"/>
  </sheetData>
  <mergeCells count="27">
    <mergeCell ref="A101:G101"/>
    <mergeCell ref="E55:G55"/>
    <mergeCell ref="E60:G60"/>
    <mergeCell ref="E105:G105"/>
    <mergeCell ref="A107:G107"/>
    <mergeCell ref="E104:G104"/>
    <mergeCell ref="E64:G64"/>
    <mergeCell ref="A66:G66"/>
    <mergeCell ref="E71:G71"/>
    <mergeCell ref="E77:G77"/>
    <mergeCell ref="E84:G84"/>
    <mergeCell ref="A86:G86"/>
    <mergeCell ref="E91:G91"/>
    <mergeCell ref="E94:G94"/>
    <mergeCell ref="E98:G98"/>
    <mergeCell ref="A100:G100"/>
    <mergeCell ref="A38:G38"/>
    <mergeCell ref="E44:G44"/>
    <mergeCell ref="E48:G48"/>
    <mergeCell ref="A50:G50"/>
    <mergeCell ref="A1:H1"/>
    <mergeCell ref="A2:H2"/>
    <mergeCell ref="A4:C4"/>
    <mergeCell ref="E36:G36"/>
    <mergeCell ref="E11:G11"/>
    <mergeCell ref="E15:G15"/>
    <mergeCell ref="E29:G29"/>
  </mergeCells>
  <pageMargins left="0.7" right="0.7" top="0.75" bottom="0.75" header="0.3" footer="0.3"/>
  <pageSetup scale="6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Utama</dc:creator>
  <cp:lastModifiedBy>Ferdinand Utama</cp:lastModifiedBy>
  <cp:lastPrinted>2024-01-23T14:29:27Z</cp:lastPrinted>
  <dcterms:created xsi:type="dcterms:W3CDTF">2024-01-23T04:06:05Z</dcterms:created>
  <dcterms:modified xsi:type="dcterms:W3CDTF">2024-01-23T14:32:05Z</dcterms:modified>
</cp:coreProperties>
</file>