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FE0E33E0-B3CE-4957-A995-6C9139F90765}" xr6:coauthVersionLast="47" xr6:coauthVersionMax="47" xr10:uidLastSave="{81C544D0-9D65-494D-B282-6A6244DFA89D}"/>
  <bookViews>
    <workbookView xWindow="1520" yWindow="1520" windowWidth="14400" windowHeight="7360" xr2:uid="{B497E776-C7D0-497D-AEEF-545382FDE525}"/>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C7" i="15"/>
  <c r="F7" i="15" s="1"/>
  <c r="B7" i="15"/>
  <c r="E7" i="15" s="1"/>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E766" i="14"/>
  <c r="D766" i="14"/>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E750" i="14"/>
  <c r="D750" i="14"/>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E734" i="14"/>
  <c r="D734" i="14"/>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E718" i="14"/>
  <c r="D718" i="14"/>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E702" i="14"/>
  <c r="D702" i="14"/>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E686" i="14"/>
  <c r="D686" i="14"/>
  <c r="D685" i="14"/>
  <c r="E685" i="14" s="1"/>
  <c r="D684" i="14"/>
  <c r="E684" i="14" s="1"/>
  <c r="D683" i="14"/>
  <c r="E683" i="14" s="1"/>
  <c r="D682" i="14"/>
  <c r="E682" i="14" s="1"/>
  <c r="D681" i="14"/>
  <c r="E681" i="14" s="1"/>
  <c r="D680" i="14"/>
  <c r="E680" i="14" s="1"/>
  <c r="D679" i="14"/>
  <c r="E679" i="14" s="1"/>
  <c r="D678" i="14"/>
  <c r="E678" i="14" s="1"/>
  <c r="D677" i="14"/>
  <c r="E677" i="14" s="1"/>
  <c r="E676" i="14"/>
  <c r="D676" i="14"/>
  <c r="D675" i="14"/>
  <c r="E675" i="14" s="1"/>
  <c r="D674" i="14"/>
  <c r="E674" i="14" s="1"/>
  <c r="D673" i="14"/>
  <c r="E673" i="14" s="1"/>
  <c r="D672" i="14"/>
  <c r="E672" i="14" s="1"/>
  <c r="D671" i="14"/>
  <c r="E671" i="14" s="1"/>
  <c r="D670" i="14"/>
  <c r="E670" i="14" s="1"/>
  <c r="D669" i="14"/>
  <c r="E669" i="14" s="1"/>
  <c r="E668" i="14"/>
  <c r="D668" i="14"/>
  <c r="D667" i="14"/>
  <c r="E667" i="14" s="1"/>
  <c r="D666" i="14"/>
  <c r="E666" i="14" s="1"/>
  <c r="D665" i="14"/>
  <c r="E665" i="14" s="1"/>
  <c r="D664" i="14"/>
  <c r="E664" i="14" s="1"/>
  <c r="D663" i="14"/>
  <c r="E663" i="14" s="1"/>
  <c r="D662" i="14"/>
  <c r="E662" i="14" s="1"/>
  <c r="D661" i="14"/>
  <c r="E661" i="14" s="1"/>
  <c r="E660" i="14"/>
  <c r="D660" i="14"/>
  <c r="D659" i="14"/>
  <c r="E659" i="14" s="1"/>
  <c r="D658" i="14"/>
  <c r="E658" i="14" s="1"/>
  <c r="D657" i="14"/>
  <c r="E657" i="14" s="1"/>
  <c r="D656" i="14"/>
  <c r="E656" i="14" s="1"/>
  <c r="D655" i="14"/>
  <c r="E655" i="14" s="1"/>
  <c r="D654" i="14"/>
  <c r="E654" i="14" s="1"/>
  <c r="D653" i="14"/>
  <c r="E653" i="14" s="1"/>
  <c r="E652" i="14"/>
  <c r="D652" i="14"/>
  <c r="D651" i="14"/>
  <c r="E651" i="14" s="1"/>
  <c r="D650" i="14"/>
  <c r="E650" i="14" s="1"/>
  <c r="D649" i="14"/>
  <c r="E649" i="14" s="1"/>
  <c r="D648" i="14"/>
  <c r="E648" i="14" s="1"/>
  <c r="D647" i="14"/>
  <c r="E647" i="14" s="1"/>
  <c r="D646" i="14"/>
  <c r="E646" i="14" s="1"/>
  <c r="D645" i="14"/>
  <c r="E645" i="14" s="1"/>
  <c r="E644" i="14"/>
  <c r="D644" i="14"/>
  <c r="D643" i="14"/>
  <c r="E643" i="14" s="1"/>
  <c r="D642" i="14"/>
  <c r="E642" i="14" s="1"/>
  <c r="D641" i="14"/>
  <c r="E641" i="14" s="1"/>
  <c r="D640" i="14"/>
  <c r="E640" i="14" s="1"/>
  <c r="D639" i="14"/>
  <c r="E639" i="14" s="1"/>
  <c r="D638" i="14"/>
  <c r="E638" i="14" s="1"/>
  <c r="D637" i="14"/>
  <c r="E637" i="14" s="1"/>
  <c r="E636" i="14"/>
  <c r="D636" i="14"/>
  <c r="D635" i="14"/>
  <c r="E635" i="14" s="1"/>
  <c r="D634" i="14"/>
  <c r="E634" i="14" s="1"/>
  <c r="D633" i="14"/>
  <c r="E633" i="14" s="1"/>
  <c r="D632" i="14"/>
  <c r="E632" i="14" s="1"/>
  <c r="D631" i="14"/>
  <c r="E631" i="14" s="1"/>
  <c r="D630" i="14"/>
  <c r="E630" i="14" s="1"/>
  <c r="D629" i="14"/>
  <c r="E629" i="14" s="1"/>
  <c r="E628" i="14"/>
  <c r="D628" i="14"/>
  <c r="D627" i="14"/>
  <c r="E627" i="14" s="1"/>
  <c r="D626" i="14"/>
  <c r="E626" i="14" s="1"/>
  <c r="D625" i="14"/>
  <c r="E625" i="14" s="1"/>
  <c r="D624" i="14"/>
  <c r="E624" i="14" s="1"/>
  <c r="D623" i="14"/>
  <c r="E623" i="14" s="1"/>
  <c r="D622" i="14"/>
  <c r="E622" i="14" s="1"/>
  <c r="D621" i="14"/>
  <c r="E621" i="14" s="1"/>
  <c r="D620" i="14"/>
  <c r="E620" i="14" s="1"/>
  <c r="D619" i="14"/>
  <c r="E619" i="14" s="1"/>
  <c r="E618" i="14"/>
  <c r="D618" i="14"/>
  <c r="D617" i="14"/>
  <c r="E617" i="14" s="1"/>
  <c r="D616" i="14"/>
  <c r="E616" i="14" s="1"/>
  <c r="D615" i="14"/>
  <c r="E615" i="14" s="1"/>
  <c r="D614" i="14"/>
  <c r="E614" i="14" s="1"/>
  <c r="D613" i="14"/>
  <c r="E613" i="14" s="1"/>
  <c r="D612" i="14"/>
  <c r="E612" i="14" s="1"/>
  <c r="D611" i="14"/>
  <c r="E611" i="14" s="1"/>
  <c r="E610" i="14"/>
  <c r="D610" i="14"/>
  <c r="D609" i="14"/>
  <c r="E609" i="14" s="1"/>
  <c r="D608" i="14"/>
  <c r="E608" i="14" s="1"/>
  <c r="D607" i="14"/>
  <c r="E607" i="14" s="1"/>
  <c r="D606" i="14"/>
  <c r="E606" i="14" s="1"/>
  <c r="D605" i="14"/>
  <c r="E605" i="14" s="1"/>
  <c r="D604" i="14"/>
  <c r="E604" i="14" s="1"/>
  <c r="D603" i="14"/>
  <c r="E603" i="14" s="1"/>
  <c r="E602" i="14"/>
  <c r="D602" i="14"/>
  <c r="D601" i="14"/>
  <c r="E601" i="14" s="1"/>
  <c r="D600" i="14"/>
  <c r="E600" i="14" s="1"/>
  <c r="D599" i="14"/>
  <c r="E599" i="14" s="1"/>
  <c r="D598" i="14"/>
  <c r="E598" i="14" s="1"/>
  <c r="D597" i="14"/>
  <c r="E597" i="14" s="1"/>
  <c r="E596" i="14"/>
  <c r="D596" i="14"/>
  <c r="D595" i="14"/>
  <c r="E595" i="14" s="1"/>
  <c r="D594" i="14"/>
  <c r="E594" i="14" s="1"/>
  <c r="D593" i="14"/>
  <c r="E593" i="14" s="1"/>
  <c r="D592" i="14"/>
  <c r="E592" i="14" s="1"/>
  <c r="D591" i="14"/>
  <c r="E591" i="14" s="1"/>
  <c r="E590" i="14"/>
  <c r="D590" i="14"/>
  <c r="D589" i="14"/>
  <c r="E589" i="14" s="1"/>
  <c r="D588" i="14"/>
  <c r="E588" i="14" s="1"/>
  <c r="D587" i="14"/>
  <c r="E587" i="14" s="1"/>
  <c r="E586" i="14"/>
  <c r="D586" i="14"/>
  <c r="D585" i="14"/>
  <c r="E585" i="14" s="1"/>
  <c r="D584" i="14"/>
  <c r="E584" i="14" s="1"/>
  <c r="D583" i="14"/>
  <c r="E583" i="14" s="1"/>
  <c r="D582" i="14"/>
  <c r="E582" i="14" s="1"/>
  <c r="D581" i="14"/>
  <c r="E581" i="14" s="1"/>
  <c r="E580" i="14"/>
  <c r="D580" i="14"/>
  <c r="D579" i="14"/>
  <c r="E579" i="14" s="1"/>
  <c r="D578" i="14"/>
  <c r="E578" i="14" s="1"/>
  <c r="D577" i="14"/>
  <c r="E577" i="14" s="1"/>
  <c r="D576" i="14"/>
  <c r="E576" i="14" s="1"/>
  <c r="D575" i="14"/>
  <c r="E575" i="14" s="1"/>
  <c r="E574" i="14"/>
  <c r="D574" i="14"/>
  <c r="D573" i="14"/>
  <c r="E573" i="14" s="1"/>
  <c r="D572" i="14"/>
  <c r="E572" i="14" s="1"/>
  <c r="D571" i="14"/>
  <c r="E571" i="14" s="1"/>
  <c r="E570" i="14"/>
  <c r="D570" i="14"/>
  <c r="D569" i="14"/>
  <c r="E569" i="14" s="1"/>
  <c r="D568" i="14"/>
  <c r="E568" i="14" s="1"/>
  <c r="D567" i="14"/>
  <c r="E567" i="14" s="1"/>
  <c r="D566" i="14"/>
  <c r="E566" i="14" s="1"/>
  <c r="D565" i="14"/>
  <c r="E565" i="14" s="1"/>
  <c r="E564" i="14"/>
  <c r="D564" i="14"/>
  <c r="D563" i="14"/>
  <c r="E563" i="14" s="1"/>
  <c r="D562" i="14"/>
  <c r="E562" i="14" s="1"/>
  <c r="D561" i="14"/>
  <c r="E561" i="14" s="1"/>
  <c r="D560" i="14"/>
  <c r="E560" i="14" s="1"/>
  <c r="D559" i="14"/>
  <c r="E559" i="14" s="1"/>
  <c r="E558" i="14"/>
  <c r="D558" i="14"/>
  <c r="D557" i="14"/>
  <c r="E557" i="14" s="1"/>
  <c r="D556" i="14"/>
  <c r="E556" i="14" s="1"/>
  <c r="D555" i="14"/>
  <c r="E555" i="14" s="1"/>
  <c r="E554" i="14"/>
  <c r="D554" i="14"/>
  <c r="D553" i="14"/>
  <c r="E553" i="14" s="1"/>
  <c r="D552" i="14"/>
  <c r="E552" i="14" s="1"/>
  <c r="D551" i="14"/>
  <c r="E551" i="14" s="1"/>
  <c r="D550" i="14"/>
  <c r="E550" i="14" s="1"/>
  <c r="D549" i="14"/>
  <c r="E549" i="14" s="1"/>
  <c r="E548" i="14"/>
  <c r="D548" i="14"/>
  <c r="D547" i="14"/>
  <c r="E547" i="14" s="1"/>
  <c r="D546" i="14"/>
  <c r="E546" i="14" s="1"/>
  <c r="D545" i="14"/>
  <c r="E545" i="14" s="1"/>
  <c r="D544" i="14"/>
  <c r="E544" i="14" s="1"/>
  <c r="D543" i="14"/>
  <c r="E543" i="14" s="1"/>
  <c r="E542" i="14"/>
  <c r="D542" i="14"/>
  <c r="D541" i="14"/>
  <c r="E541" i="14" s="1"/>
  <c r="D540" i="14"/>
  <c r="E540" i="14" s="1"/>
  <c r="D539" i="14"/>
  <c r="E539" i="14" s="1"/>
  <c r="E538" i="14"/>
  <c r="D538" i="14"/>
  <c r="D537" i="14"/>
  <c r="E537" i="14" s="1"/>
  <c r="D536" i="14"/>
  <c r="E536" i="14" s="1"/>
  <c r="D535" i="14"/>
  <c r="E535" i="14" s="1"/>
  <c r="D534" i="14"/>
  <c r="E534" i="14" s="1"/>
  <c r="D533" i="14"/>
  <c r="E533" i="14" s="1"/>
  <c r="E532" i="14"/>
  <c r="D532" i="14"/>
  <c r="D531" i="14"/>
  <c r="E531" i="14" s="1"/>
  <c r="D530" i="14"/>
  <c r="E530" i="14" s="1"/>
  <c r="D529" i="14"/>
  <c r="E529" i="14" s="1"/>
  <c r="D528" i="14"/>
  <c r="E528" i="14" s="1"/>
  <c r="D527" i="14"/>
  <c r="E527" i="14" s="1"/>
  <c r="E526" i="14"/>
  <c r="D526" i="14"/>
  <c r="D525" i="14"/>
  <c r="E525" i="14" s="1"/>
  <c r="D524" i="14"/>
  <c r="E524" i="14" s="1"/>
  <c r="D523" i="14"/>
  <c r="E523" i="14" s="1"/>
  <c r="E522" i="14"/>
  <c r="D522" i="14"/>
  <c r="D521" i="14"/>
  <c r="E521" i="14" s="1"/>
  <c r="D520" i="14"/>
  <c r="E520" i="14" s="1"/>
  <c r="D519" i="14"/>
  <c r="E519" i="14" s="1"/>
  <c r="D518" i="14"/>
  <c r="E518" i="14" s="1"/>
  <c r="D517" i="14"/>
  <c r="E517" i="14" s="1"/>
  <c r="E516" i="14"/>
  <c r="D516" i="14"/>
  <c r="D515" i="14"/>
  <c r="E515" i="14" s="1"/>
  <c r="D514" i="14"/>
  <c r="E514" i="14" s="1"/>
  <c r="D513" i="14"/>
  <c r="E513" i="14" s="1"/>
  <c r="D512" i="14"/>
  <c r="E512" i="14" s="1"/>
  <c r="D511" i="14"/>
  <c r="E511" i="14" s="1"/>
  <c r="E510" i="14"/>
  <c r="D510" i="14"/>
  <c r="D509" i="14"/>
  <c r="E509" i="14" s="1"/>
  <c r="D508" i="14"/>
  <c r="E508" i="14" s="1"/>
  <c r="D507" i="14"/>
  <c r="E507" i="14" s="1"/>
  <c r="D506" i="14"/>
  <c r="E506" i="14" s="1"/>
  <c r="D505" i="14"/>
  <c r="E505" i="14" s="1"/>
  <c r="D504" i="14"/>
  <c r="E504" i="14" s="1"/>
  <c r="D503" i="14"/>
  <c r="E503" i="14" s="1"/>
  <c r="D502" i="14"/>
  <c r="E502" i="14" s="1"/>
  <c r="D501" i="14"/>
  <c r="E501" i="14" s="1"/>
  <c r="D500" i="14"/>
  <c r="E500" i="14" s="1"/>
  <c r="D499" i="14"/>
  <c r="E499" i="14" s="1"/>
  <c r="D498" i="14"/>
  <c r="E498" i="14" s="1"/>
  <c r="D497" i="14"/>
  <c r="E497" i="14" s="1"/>
  <c r="D496" i="14"/>
  <c r="E496" i="14" s="1"/>
  <c r="D495" i="14"/>
  <c r="E495" i="14" s="1"/>
  <c r="D494" i="14"/>
  <c r="E494" i="14" s="1"/>
  <c r="D493" i="14"/>
  <c r="E493" i="14" s="1"/>
  <c r="E492" i="14"/>
  <c r="D492" i="14"/>
  <c r="D491" i="14"/>
  <c r="E491" i="14" s="1"/>
  <c r="D490" i="14"/>
  <c r="E490" i="14" s="1"/>
  <c r="D489" i="14"/>
  <c r="E489" i="14" s="1"/>
  <c r="D488" i="14"/>
  <c r="E488" i="14" s="1"/>
  <c r="D487" i="14"/>
  <c r="E487" i="14" s="1"/>
  <c r="D486" i="14"/>
  <c r="E486" i="14" s="1"/>
  <c r="D485" i="14"/>
  <c r="E485" i="14" s="1"/>
  <c r="E484" i="14"/>
  <c r="D484" i="14"/>
  <c r="D483" i="14"/>
  <c r="E483" i="14" s="1"/>
  <c r="D482" i="14"/>
  <c r="E482" i="14" s="1"/>
  <c r="D481" i="14"/>
  <c r="E481" i="14" s="1"/>
  <c r="D480" i="14"/>
  <c r="E480" i="14" s="1"/>
  <c r="D479" i="14"/>
  <c r="E479" i="14" s="1"/>
  <c r="D478" i="14"/>
  <c r="E478" i="14" s="1"/>
  <c r="D477" i="14"/>
  <c r="E477" i="14" s="1"/>
  <c r="D476" i="14"/>
  <c r="E476" i="14" s="1"/>
  <c r="E475" i="14"/>
  <c r="D475" i="14"/>
  <c r="D474" i="14"/>
  <c r="E474" i="14" s="1"/>
  <c r="D473" i="14"/>
  <c r="E473" i="14" s="1"/>
  <c r="D472" i="14"/>
  <c r="E472" i="14" s="1"/>
  <c r="D471" i="14"/>
  <c r="E471" i="14" s="1"/>
  <c r="D470" i="14"/>
  <c r="E470" i="14" s="1"/>
  <c r="D469" i="14"/>
  <c r="E469" i="14" s="1"/>
  <c r="D468" i="14"/>
  <c r="E468" i="14" s="1"/>
  <c r="D467" i="14"/>
  <c r="E467" i="14" s="1"/>
  <c r="D466" i="14"/>
  <c r="E466" i="14" s="1"/>
  <c r="D465" i="14"/>
  <c r="E465" i="14" s="1"/>
  <c r="D464" i="14"/>
  <c r="E464" i="14" s="1"/>
  <c r="D463" i="14"/>
  <c r="E463" i="14" s="1"/>
  <c r="D462" i="14"/>
  <c r="E462" i="14" s="1"/>
  <c r="D461" i="14"/>
  <c r="E461" i="14" s="1"/>
  <c r="D460" i="14"/>
  <c r="E460" i="14" s="1"/>
  <c r="E459" i="14"/>
  <c r="D459" i="14"/>
  <c r="D458" i="14"/>
  <c r="E458" i="14" s="1"/>
  <c r="D457" i="14"/>
  <c r="E457" i="14" s="1"/>
  <c r="D456" i="14"/>
  <c r="E456" i="14" s="1"/>
  <c r="D455" i="14"/>
  <c r="E455" i="14" s="1"/>
  <c r="D454" i="14"/>
  <c r="E454" i="14" s="1"/>
  <c r="D453" i="14"/>
  <c r="E453" i="14" s="1"/>
  <c r="D452" i="14"/>
  <c r="E452" i="14" s="1"/>
  <c r="D451" i="14"/>
  <c r="E451" i="14" s="1"/>
  <c r="D450" i="14"/>
  <c r="E450" i="14" s="1"/>
  <c r="D449" i="14"/>
  <c r="E449" i="14" s="1"/>
  <c r="D448" i="14"/>
  <c r="E448" i="14" s="1"/>
  <c r="D447" i="14"/>
  <c r="E447" i="14" s="1"/>
  <c r="D446" i="14"/>
  <c r="E446" i="14" s="1"/>
  <c r="D445" i="14"/>
  <c r="E445" i="14" s="1"/>
  <c r="D444" i="14"/>
  <c r="E444" i="14" s="1"/>
  <c r="E443" i="14"/>
  <c r="D443" i="14"/>
  <c r="D442" i="14"/>
  <c r="E442" i="14" s="1"/>
  <c r="D441" i="14"/>
  <c r="E441" i="14" s="1"/>
  <c r="D440" i="14"/>
  <c r="E440" i="14" s="1"/>
  <c r="D439" i="14"/>
  <c r="E439" i="14" s="1"/>
  <c r="D438" i="14"/>
  <c r="E438" i="14" s="1"/>
  <c r="D437" i="14"/>
  <c r="E437" i="14" s="1"/>
  <c r="D436" i="14"/>
  <c r="E436" i="14" s="1"/>
  <c r="D435" i="14"/>
  <c r="E435" i="14" s="1"/>
  <c r="D434" i="14"/>
  <c r="E434" i="14" s="1"/>
  <c r="D433" i="14"/>
  <c r="E433" i="14" s="1"/>
  <c r="D432" i="14"/>
  <c r="E432" i="14" s="1"/>
  <c r="D431" i="14"/>
  <c r="E431" i="14" s="1"/>
  <c r="D430" i="14"/>
  <c r="E430" i="14" s="1"/>
  <c r="D429" i="14"/>
  <c r="E429" i="14" s="1"/>
  <c r="D428" i="14"/>
  <c r="E428" i="14" s="1"/>
  <c r="E427" i="14"/>
  <c r="D427" i="14"/>
  <c r="D426" i="14"/>
  <c r="E426" i="14" s="1"/>
  <c r="D425" i="14"/>
  <c r="E425" i="14" s="1"/>
  <c r="D424" i="14"/>
  <c r="E424" i="14" s="1"/>
  <c r="D423" i="14"/>
  <c r="E423" i="14" s="1"/>
  <c r="D422" i="14"/>
  <c r="E422" i="14" s="1"/>
  <c r="D421" i="14"/>
  <c r="E421" i="14" s="1"/>
  <c r="D420" i="14"/>
  <c r="E420" i="14" s="1"/>
  <c r="D419" i="14"/>
  <c r="E419" i="14" s="1"/>
  <c r="D418" i="14"/>
  <c r="E418" i="14" s="1"/>
  <c r="D417" i="14"/>
  <c r="E417" i="14" s="1"/>
  <c r="D416" i="14"/>
  <c r="E416" i="14" s="1"/>
  <c r="D415" i="14"/>
  <c r="E415" i="14" s="1"/>
  <c r="D414" i="14"/>
  <c r="E414" i="14" s="1"/>
  <c r="D413" i="14"/>
  <c r="E413" i="14" s="1"/>
  <c r="D412" i="14"/>
  <c r="E412" i="14" s="1"/>
  <c r="E411" i="14"/>
  <c r="D411" i="14"/>
  <c r="D410" i="14"/>
  <c r="E410" i="14" s="1"/>
  <c r="D409" i="14"/>
  <c r="E409" i="14" s="1"/>
  <c r="D408" i="14"/>
  <c r="E408" i="14" s="1"/>
  <c r="D407" i="14"/>
  <c r="E407" i="14" s="1"/>
  <c r="D406" i="14"/>
  <c r="E406" i="14" s="1"/>
  <c r="D405" i="14"/>
  <c r="E405" i="14" s="1"/>
  <c r="D404" i="14"/>
  <c r="E404" i="14" s="1"/>
  <c r="D403" i="14"/>
  <c r="E403" i="14" s="1"/>
  <c r="D402" i="14"/>
  <c r="E402" i="14" s="1"/>
  <c r="D401" i="14"/>
  <c r="E401" i="14" s="1"/>
  <c r="D400" i="14"/>
  <c r="E400" i="14" s="1"/>
  <c r="D399" i="14"/>
  <c r="E399" i="14" s="1"/>
  <c r="D398" i="14"/>
  <c r="E398" i="14" s="1"/>
  <c r="D397" i="14"/>
  <c r="E397" i="14" s="1"/>
  <c r="D396" i="14"/>
  <c r="E396" i="14" s="1"/>
  <c r="E395" i="14"/>
  <c r="D395" i="14"/>
  <c r="D394" i="14"/>
  <c r="E394" i="14" s="1"/>
  <c r="D393" i="14"/>
  <c r="E393" i="14" s="1"/>
  <c r="D392" i="14"/>
  <c r="E392" i="14" s="1"/>
  <c r="D391" i="14"/>
  <c r="E391" i="14" s="1"/>
  <c r="D390" i="14"/>
  <c r="E390" i="14" s="1"/>
  <c r="D389" i="14"/>
  <c r="E389" i="14" s="1"/>
  <c r="D388" i="14"/>
  <c r="E388" i="14" s="1"/>
  <c r="D387" i="14"/>
  <c r="E387" i="14" s="1"/>
  <c r="D386" i="14"/>
  <c r="E386" i="14" s="1"/>
  <c r="D385" i="14"/>
  <c r="E385" i="14" s="1"/>
  <c r="D384" i="14"/>
  <c r="E384" i="14" s="1"/>
  <c r="D383" i="14"/>
  <c r="E383" i="14" s="1"/>
  <c r="D382" i="14"/>
  <c r="E382" i="14" s="1"/>
  <c r="D381" i="14"/>
  <c r="E381" i="14" s="1"/>
  <c r="D380" i="14"/>
  <c r="E380" i="14" s="1"/>
  <c r="E379" i="14"/>
  <c r="D379" i="14"/>
  <c r="D378" i="14"/>
  <c r="E378" i="14" s="1"/>
  <c r="D377" i="14"/>
  <c r="E377" i="14" s="1"/>
  <c r="D376" i="14"/>
  <c r="E376" i="14" s="1"/>
  <c r="D375" i="14"/>
  <c r="E375" i="14" s="1"/>
  <c r="D374" i="14"/>
  <c r="E374" i="14" s="1"/>
  <c r="D373" i="14"/>
  <c r="E373" i="14" s="1"/>
  <c r="D372" i="14"/>
  <c r="E372" i="14" s="1"/>
  <c r="D371" i="14"/>
  <c r="E371" i="14" s="1"/>
  <c r="D370" i="14"/>
  <c r="E370" i="14" s="1"/>
  <c r="D369" i="14"/>
  <c r="E369" i="14" s="1"/>
  <c r="D368" i="14"/>
  <c r="E368" i="14" s="1"/>
  <c r="D367" i="14"/>
  <c r="E367" i="14" s="1"/>
  <c r="D366" i="14"/>
  <c r="E366" i="14" s="1"/>
  <c r="D365" i="14"/>
  <c r="E365" i="14" s="1"/>
  <c r="D364" i="14"/>
  <c r="E364" i="14" s="1"/>
  <c r="E363" i="14"/>
  <c r="D363" i="14"/>
  <c r="D362" i="14"/>
  <c r="E362" i="14" s="1"/>
  <c r="D361" i="14"/>
  <c r="E361" i="14" s="1"/>
  <c r="D360" i="14"/>
  <c r="E360" i="14" s="1"/>
  <c r="D359" i="14"/>
  <c r="E359" i="14" s="1"/>
  <c r="D358" i="14"/>
  <c r="E358" i="14" s="1"/>
  <c r="D357" i="14"/>
  <c r="E357" i="14" s="1"/>
  <c r="D356" i="14"/>
  <c r="E356" i="14" s="1"/>
  <c r="D355" i="14"/>
  <c r="E355" i="14" s="1"/>
  <c r="D354" i="14"/>
  <c r="E354" i="14" s="1"/>
  <c r="D353" i="14"/>
  <c r="E353" i="14" s="1"/>
  <c r="D352" i="14"/>
  <c r="E352" i="14" s="1"/>
  <c r="D351" i="14"/>
  <c r="E351" i="14" s="1"/>
  <c r="D350" i="14"/>
  <c r="E350" i="14" s="1"/>
  <c r="D349" i="14"/>
  <c r="E349" i="14" s="1"/>
  <c r="D348" i="14"/>
  <c r="E348" i="14" s="1"/>
  <c r="E347" i="14"/>
  <c r="D347" i="14"/>
  <c r="D346" i="14"/>
  <c r="E346" i="14" s="1"/>
  <c r="D345" i="14"/>
  <c r="E345" i="14" s="1"/>
  <c r="D344" i="14"/>
  <c r="E344" i="14" s="1"/>
  <c r="D343" i="14"/>
  <c r="E343" i="14" s="1"/>
  <c r="D342" i="14"/>
  <c r="E342" i="14" s="1"/>
  <c r="D341" i="14"/>
  <c r="E341" i="14" s="1"/>
  <c r="D340" i="14"/>
  <c r="E340" i="14" s="1"/>
  <c r="D339" i="14"/>
  <c r="E339" i="14" s="1"/>
  <c r="D338" i="14"/>
  <c r="E338" i="14" s="1"/>
  <c r="D337" i="14"/>
  <c r="E337" i="14" s="1"/>
  <c r="D336" i="14"/>
  <c r="E336" i="14" s="1"/>
  <c r="D335" i="14"/>
  <c r="E335" i="14" s="1"/>
  <c r="D334" i="14"/>
  <c r="E334" i="14" s="1"/>
  <c r="D333" i="14"/>
  <c r="E333" i="14" s="1"/>
  <c r="D332" i="14"/>
  <c r="E332" i="14" s="1"/>
  <c r="E331" i="14"/>
  <c r="D331" i="14"/>
  <c r="D330" i="14"/>
  <c r="E330" i="14" s="1"/>
  <c r="D329" i="14"/>
  <c r="E329" i="14" s="1"/>
  <c r="D328" i="14"/>
  <c r="E328" i="14" s="1"/>
  <c r="D327" i="14"/>
  <c r="E327" i="14" s="1"/>
  <c r="D326" i="14"/>
  <c r="E326" i="14" s="1"/>
  <c r="D325" i="14"/>
  <c r="E325" i="14" s="1"/>
  <c r="D324" i="14"/>
  <c r="E324" i="14" s="1"/>
  <c r="D323" i="14"/>
  <c r="E323" i="14" s="1"/>
  <c r="D322" i="14"/>
  <c r="E322" i="14" s="1"/>
  <c r="D321" i="14"/>
  <c r="E321" i="14" s="1"/>
  <c r="D320" i="14"/>
  <c r="E320" i="14" s="1"/>
  <c r="D319" i="14"/>
  <c r="E319" i="14" s="1"/>
  <c r="D318" i="14"/>
  <c r="E318" i="14" s="1"/>
  <c r="D317" i="14"/>
  <c r="E317" i="14" s="1"/>
  <c r="D316" i="14"/>
  <c r="E316" i="14" s="1"/>
  <c r="E315" i="14"/>
  <c r="D315" i="14"/>
  <c r="D314" i="14"/>
  <c r="E314" i="14" s="1"/>
  <c r="D313" i="14"/>
  <c r="E313" i="14" s="1"/>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E125" i="14"/>
  <c r="D125" i="14"/>
  <c r="D124" i="14"/>
  <c r="E124" i="14" s="1"/>
  <c r="D123" i="14"/>
  <c r="E123" i="14" s="1"/>
  <c r="D122" i="14"/>
  <c r="E122" i="14" s="1"/>
  <c r="D121" i="14"/>
  <c r="E121" i="14" s="1"/>
  <c r="D120" i="14"/>
  <c r="E120" i="14" s="1"/>
  <c r="D119" i="14"/>
  <c r="E119" i="14" s="1"/>
  <c r="D118" i="14"/>
  <c r="E118" i="14" s="1"/>
  <c r="E117" i="14"/>
  <c r="D117" i="14"/>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D98" i="14"/>
  <c r="E98" i="14" s="1"/>
  <c r="J97" i="14"/>
  <c r="E97" i="14"/>
  <c r="D97" i="14"/>
  <c r="J96" i="14"/>
  <c r="D96" i="14"/>
  <c r="E96" i="14" s="1"/>
  <c r="J95" i="14"/>
  <c r="D95" i="14"/>
  <c r="E95" i="14" s="1"/>
  <c r="J94" i="14"/>
  <c r="D94" i="14"/>
  <c r="E94" i="14" s="1"/>
  <c r="J93" i="14"/>
  <c r="E93" i="14"/>
  <c r="D93" i="14"/>
  <c r="J92" i="14"/>
  <c r="D92" i="14"/>
  <c r="E92" i="14" s="1"/>
  <c r="J91" i="14"/>
  <c r="D91" i="14"/>
  <c r="E91" i="14" s="1"/>
  <c r="J90" i="14"/>
  <c r="D90" i="14"/>
  <c r="E90" i="14" s="1"/>
  <c r="J89" i="14"/>
  <c r="E89" i="14"/>
  <c r="D89" i="14"/>
  <c r="J88" i="14"/>
  <c r="D88" i="14"/>
  <c r="E88" i="14" s="1"/>
  <c r="J87" i="14"/>
  <c r="D87" i="14"/>
  <c r="E87" i="14" s="1"/>
  <c r="J86" i="14"/>
  <c r="D86" i="14"/>
  <c r="E86" i="14" s="1"/>
  <c r="J85" i="14"/>
  <c r="E85" i="14"/>
  <c r="D85" i="14"/>
  <c r="J84" i="14"/>
  <c r="D84" i="14"/>
  <c r="E84" i="14" s="1"/>
  <c r="J83" i="14"/>
  <c r="D83" i="14"/>
  <c r="E83" i="14" s="1"/>
  <c r="J82" i="14"/>
  <c r="D82" i="14"/>
  <c r="E82" i="14" s="1"/>
  <c r="J81" i="14"/>
  <c r="D81" i="14"/>
  <c r="E81" i="14" s="1"/>
  <c r="J80" i="14"/>
  <c r="D80" i="14"/>
  <c r="E80" i="14" s="1"/>
  <c r="J79" i="14"/>
  <c r="D79" i="14"/>
  <c r="E79" i="14" s="1"/>
  <c r="J78" i="14"/>
  <c r="D78" i="14"/>
  <c r="E78" i="14" s="1"/>
  <c r="J77" i="14"/>
  <c r="D77" i="14"/>
  <c r="E77" i="14" s="1"/>
  <c r="J76" i="14"/>
  <c r="D76" i="14"/>
  <c r="E76" i="14" s="1"/>
  <c r="J75" i="14"/>
  <c r="D75" i="14"/>
  <c r="E75" i="14" s="1"/>
  <c r="J74" i="14"/>
  <c r="D74" i="14"/>
  <c r="E74" i="14" s="1"/>
  <c r="J73" i="14"/>
  <c r="D73" i="14"/>
  <c r="E73" i="14" s="1"/>
  <c r="J72" i="14"/>
  <c r="D72" i="14"/>
  <c r="E72" i="14" s="1"/>
  <c r="J71" i="14"/>
  <c r="D71" i="14"/>
  <c r="E71" i="14" s="1"/>
  <c r="J70" i="14"/>
  <c r="E70" i="14"/>
  <c r="D70" i="14"/>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E54" i="14"/>
  <c r="D54" i="14"/>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E38" i="14"/>
  <c r="D38" i="14"/>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D24" i="14"/>
  <c r="E24" i="14" s="1"/>
  <c r="J23" i="14"/>
  <c r="D23" i="14"/>
  <c r="E23" i="14" s="1"/>
  <c r="J22" i="14"/>
  <c r="D22" i="14"/>
  <c r="E22" i="14" s="1"/>
  <c r="J21" i="14"/>
  <c r="D21" i="14"/>
  <c r="E21" i="14" s="1"/>
  <c r="J20" i="14"/>
  <c r="D20" i="14"/>
  <c r="E20" i="14" s="1"/>
  <c r="J19" i="14"/>
  <c r="D19" i="14"/>
  <c r="E19" i="14" s="1"/>
  <c r="J18" i="14"/>
  <c r="D18" i="14"/>
  <c r="E18" i="14" s="1"/>
  <c r="J17" i="14"/>
  <c r="D17" i="14"/>
  <c r="E17" i="14" s="1"/>
  <c r="AH16" i="14"/>
  <c r="AF16" i="14"/>
  <c r="AD16" i="14"/>
  <c r="J16" i="14"/>
  <c r="E16" i="14"/>
  <c r="D16" i="14"/>
  <c r="J15" i="14"/>
  <c r="D15" i="14"/>
  <c r="E15" i="14" s="1"/>
  <c r="J14" i="14"/>
  <c r="D14" i="14"/>
  <c r="E14" i="14" s="1"/>
  <c r="J13" i="14"/>
  <c r="D13" i="14"/>
  <c r="E13" i="14" s="1"/>
  <c r="J12" i="14"/>
  <c r="D12" i="14"/>
  <c r="E12" i="14" s="1"/>
  <c r="J11" i="14"/>
  <c r="D11" i="14"/>
  <c r="E11" i="14" s="1"/>
  <c r="J10" i="14"/>
  <c r="D10" i="14"/>
  <c r="E10" i="14" s="1"/>
  <c r="J9" i="14"/>
  <c r="D9" i="14"/>
  <c r="E9" i="14" s="1"/>
  <c r="J8" i="14"/>
  <c r="D8" i="14"/>
  <c r="E8" i="14" s="1"/>
  <c r="J7" i="14"/>
  <c r="D7" i="14"/>
  <c r="E7" i="14" s="1"/>
  <c r="J6" i="14"/>
  <c r="D6" i="14"/>
  <c r="E6" i="14" s="1"/>
  <c r="J5" i="14"/>
  <c r="D5" i="14"/>
  <c r="E5" i="14" s="1"/>
  <c r="J4" i="14"/>
  <c r="D4" i="14"/>
  <c r="E4" i="14" s="1"/>
  <c r="J3" i="14"/>
  <c r="D3" i="14"/>
  <c r="E3" i="14" s="1"/>
  <c r="Y2" i="14"/>
  <c r="X2" i="14"/>
  <c r="W2" i="14"/>
  <c r="R2" i="14" a="1"/>
  <c r="R2" i="14" s="1"/>
  <c r="Q2" i="14" s="1" a="1"/>
  <c r="Q2" i="14" s="1"/>
  <c r="N2" i="14" a="1"/>
  <c r="O62" i="14" s="1"/>
  <c r="J2" i="14"/>
  <c r="D2" i="14"/>
  <c r="E2" i="14" s="1"/>
  <c r="A2" i="14" a="1"/>
  <c r="A2" i="14" s="1"/>
  <c r="AB48" i="12"/>
  <c r="N53" i="11"/>
  <c r="G49" i="11"/>
  <c r="I49" i="11" s="1"/>
  <c r="E49" i="11"/>
  <c r="G48" i="11"/>
  <c r="E48" i="11"/>
  <c r="G47" i="11"/>
  <c r="E47" i="11"/>
  <c r="P46" i="11"/>
  <c r="P45" i="11"/>
  <c r="G44" i="11"/>
  <c r="E44" i="11"/>
  <c r="B73" i="8" s="1"/>
  <c r="G43" i="11"/>
  <c r="E43" i="11"/>
  <c r="G42" i="11"/>
  <c r="E42" i="11"/>
  <c r="G41" i="11"/>
  <c r="E41" i="11"/>
  <c r="I41" i="11" s="1"/>
  <c r="G40" i="11"/>
  <c r="E40" i="11"/>
  <c r="B69" i="8" s="1"/>
  <c r="G39" i="11"/>
  <c r="E39" i="11"/>
  <c r="B68" i="8" s="1"/>
  <c r="G38" i="11"/>
  <c r="E38" i="11"/>
  <c r="P37" i="11"/>
  <c r="P36" i="11"/>
  <c r="G35" i="11"/>
  <c r="E35" i="11"/>
  <c r="I35" i="11" s="1"/>
  <c r="G34" i="11"/>
  <c r="E34" i="11"/>
  <c r="B65" i="8" s="1"/>
  <c r="G33" i="11"/>
  <c r="E33" i="11"/>
  <c r="B64" i="8" s="1"/>
  <c r="G32" i="11"/>
  <c r="E32" i="11"/>
  <c r="B63" i="8" s="1"/>
  <c r="G31" i="11"/>
  <c r="E31" i="11"/>
  <c r="P30" i="11"/>
  <c r="P29" i="11"/>
  <c r="G28" i="11"/>
  <c r="E28" i="11"/>
  <c r="B61" i="8" s="1"/>
  <c r="G27" i="11"/>
  <c r="E27" i="11"/>
  <c r="B60" i="8" s="1"/>
  <c r="G26" i="11"/>
  <c r="E26" i="11"/>
  <c r="G25" i="11"/>
  <c r="E25" i="11"/>
  <c r="G24" i="11"/>
  <c r="E24" i="11"/>
  <c r="B57" i="8" s="1"/>
  <c r="G23" i="11"/>
  <c r="I23" i="11" s="1"/>
  <c r="E23" i="11"/>
  <c r="B56" i="8" s="1"/>
  <c r="G22" i="11"/>
  <c r="E22" i="11"/>
  <c r="G21" i="11"/>
  <c r="E21" i="11"/>
  <c r="P20" i="11"/>
  <c r="P19" i="11"/>
  <c r="G18" i="11"/>
  <c r="E18" i="11"/>
  <c r="B53" i="8" s="1"/>
  <c r="G17" i="11"/>
  <c r="E17" i="11"/>
  <c r="B52" i="8" s="1"/>
  <c r="G16" i="11"/>
  <c r="E16" i="11"/>
  <c r="B51" i="8" s="1"/>
  <c r="G15" i="11"/>
  <c r="G51" i="11" s="1"/>
  <c r="E15" i="11"/>
  <c r="I15" i="11" s="1"/>
  <c r="G14" i="11"/>
  <c r="E14" i="11"/>
  <c r="N50" i="10"/>
  <c r="G17" i="10"/>
  <c r="G16" i="10"/>
  <c r="E16" i="10"/>
  <c r="G15" i="10"/>
  <c r="G14" i="10"/>
  <c r="G13" i="10"/>
  <c r="G19" i="10" s="1"/>
  <c r="P95" i="9"/>
  <c r="P94" i="9"/>
  <c r="P93" i="9"/>
  <c r="P92" i="9"/>
  <c r="P91" i="9"/>
  <c r="P90" i="9"/>
  <c r="P89" i="9"/>
  <c r="P88" i="9"/>
  <c r="P87" i="9"/>
  <c r="P86" i="9"/>
  <c r="P85" i="9"/>
  <c r="P84" i="9"/>
  <c r="P83" i="9"/>
  <c r="P82" i="9"/>
  <c r="P81" i="9"/>
  <c r="P80" i="9"/>
  <c r="P79" i="9"/>
  <c r="P78" i="9"/>
  <c r="P77" i="9"/>
  <c r="P76" i="9"/>
  <c r="P75" i="9"/>
  <c r="P74" i="9"/>
  <c r="P73" i="9"/>
  <c r="P72" i="9"/>
  <c r="P71" i="9"/>
  <c r="P70" i="9"/>
  <c r="P69" i="9"/>
  <c r="P68" i="9"/>
  <c r="P67" i="9"/>
  <c r="P66" i="9"/>
  <c r="P65" i="9"/>
  <c r="P64" i="9"/>
  <c r="P63" i="9"/>
  <c r="P62" i="9"/>
  <c r="P61" i="9"/>
  <c r="P60" i="9"/>
  <c r="P59" i="9"/>
  <c r="P58" i="9"/>
  <c r="P57" i="9"/>
  <c r="P56" i="9"/>
  <c r="P55" i="9"/>
  <c r="P54" i="9"/>
  <c r="P53" i="9"/>
  <c r="P52" i="9"/>
  <c r="P51" i="9"/>
  <c r="P50" i="9"/>
  <c r="P49" i="9"/>
  <c r="P48" i="9"/>
  <c r="P47" i="9"/>
  <c r="P46" i="9"/>
  <c r="P45" i="9"/>
  <c r="P44" i="9"/>
  <c r="P43" i="9"/>
  <c r="P42" i="9"/>
  <c r="P41" i="9"/>
  <c r="P40" i="9"/>
  <c r="P39" i="9"/>
  <c r="P38" i="9"/>
  <c r="P37" i="9"/>
  <c r="P36" i="9"/>
  <c r="P35" i="9"/>
  <c r="P34" i="9"/>
  <c r="P33" i="9"/>
  <c r="P32" i="9"/>
  <c r="P31" i="9"/>
  <c r="P30" i="9"/>
  <c r="P29" i="9"/>
  <c r="P28" i="9"/>
  <c r="P27" i="9"/>
  <c r="P26" i="9"/>
  <c r="P25" i="9"/>
  <c r="P24" i="9"/>
  <c r="P23" i="9"/>
  <c r="P22" i="9"/>
  <c r="P21" i="9"/>
  <c r="P20" i="9"/>
  <c r="P19" i="9"/>
  <c r="A78" i="8"/>
  <c r="A77" i="8"/>
  <c r="A76" i="8"/>
  <c r="A75" i="8"/>
  <c r="B72" i="8"/>
  <c r="B71" i="8"/>
  <c r="B70" i="8"/>
  <c r="B67" i="8"/>
  <c r="B66" i="8"/>
  <c r="B62" i="8"/>
  <c r="B59" i="8"/>
  <c r="B55" i="8"/>
  <c r="B50" i="8"/>
  <c r="P4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a="1"/>
  <c r="K804" i="6" s="1"/>
  <c r="AI803" i="6" a="1"/>
  <c r="AI803" i="6" s="1"/>
  <c r="AH803" i="6" a="1"/>
  <c r="AH803" i="6" s="1"/>
  <c r="AG803" i="6" a="1"/>
  <c r="AG803" i="6" s="1"/>
  <c r="AF803" i="6" a="1"/>
  <c r="AF803" i="6" s="1"/>
  <c r="AE803" i="6" a="1"/>
  <c r="AE803" i="6" s="1"/>
  <c r="AD803" i="6" a="1"/>
  <c r="AD803" i="6" s="1"/>
  <c r="AC803" i="6" a="1"/>
  <c r="AC803" i="6" s="1"/>
  <c r="AB803" i="6" a="1"/>
  <c r="AB803" i="6" s="1"/>
  <c r="AA803" i="6" a="1"/>
  <c r="AA803" i="6" s="1"/>
  <c r="Z803" i="6" a="1"/>
  <c r="Z803" i="6" s="1"/>
  <c r="Y803" i="6" a="1"/>
  <c r="Y803" i="6" s="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a="1"/>
  <c r="U802" i="6" s="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a="1"/>
  <c r="AE801" i="6" s="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a="1"/>
  <c r="O801" i="6" s="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a="1"/>
  <c r="AA800" i="6" s="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a="1"/>
  <c r="K800" i="6" s="1"/>
  <c r="AI799" i="6" a="1"/>
  <c r="AI799" i="6" s="1"/>
  <c r="AH799" i="6" a="1"/>
  <c r="AH799" i="6" s="1"/>
  <c r="AG799" i="6" a="1"/>
  <c r="AG799" i="6" s="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c r="AD798" i="6" a="1"/>
  <c r="AC798" i="6" a="1"/>
  <c r="AC798" i="6" s="1"/>
  <c r="AB798" i="6" a="1"/>
  <c r="AB798" i="6" s="1"/>
  <c r="AA798" i="6" a="1"/>
  <c r="AA798" i="6" s="1"/>
  <c r="Z798" i="6" a="1"/>
  <c r="Z798" i="6" s="1"/>
  <c r="Y798" i="6" a="1"/>
  <c r="Y798" i="6" s="1"/>
  <c r="X798" i="6"/>
  <c r="X798" i="6" a="1"/>
  <c r="W798" i="6" a="1"/>
  <c r="W798" i="6" s="1"/>
  <c r="V798" i="6" a="1"/>
  <c r="V798" i="6" s="1"/>
  <c r="U798" i="6" a="1"/>
  <c r="U798" i="6" s="1"/>
  <c r="T798" i="6" a="1"/>
  <c r="T798" i="6" s="1"/>
  <c r="S798" i="6" a="1"/>
  <c r="S798" i="6" s="1"/>
  <c r="R798" i="6" a="1"/>
  <c r="R798" i="6" s="1"/>
  <c r="Q798" i="6" a="1"/>
  <c r="Q798" i="6" s="1"/>
  <c r="P798" i="6"/>
  <c r="P798" i="6" a="1"/>
  <c r="O798" i="6" a="1"/>
  <c r="O798" i="6" s="1"/>
  <c r="N798" i="6"/>
  <c r="N798" i="6" a="1"/>
  <c r="M798" i="6" a="1"/>
  <c r="M798" i="6" s="1"/>
  <c r="L798" i="6" a="1"/>
  <c r="L798" i="6" s="1"/>
  <c r="K798" i="6" a="1"/>
  <c r="K798" i="6" s="1"/>
  <c r="AI797" i="6" a="1"/>
  <c r="AI797" i="6" s="1"/>
  <c r="AH797" i="6" a="1"/>
  <c r="AH797" i="6" s="1"/>
  <c r="AG797" i="6" a="1"/>
  <c r="AG797" i="6" s="1"/>
  <c r="AF797" i="6"/>
  <c r="AF797" i="6" a="1"/>
  <c r="AE797" i="6" a="1"/>
  <c r="AE797" i="6" s="1"/>
  <c r="AD797" i="6" a="1"/>
  <c r="AD797" i="6" s="1"/>
  <c r="AC797" i="6" a="1"/>
  <c r="AC797" i="6" s="1"/>
  <c r="AB797" i="6" a="1"/>
  <c r="AB797" i="6" s="1"/>
  <c r="AA797" i="6" a="1"/>
  <c r="AA797" i="6" s="1"/>
  <c r="Z797" i="6" a="1"/>
  <c r="Z797" i="6" s="1"/>
  <c r="Y797" i="6" a="1"/>
  <c r="Y797" i="6" s="1"/>
  <c r="X797" i="6" a="1"/>
  <c r="X797" i="6" s="1"/>
  <c r="W797" i="6" a="1"/>
  <c r="W797" i="6" s="1"/>
  <c r="V797" i="6" a="1"/>
  <c r="V797" i="6" s="1"/>
  <c r="U797" i="6" a="1"/>
  <c r="U797" i="6" s="1"/>
  <c r="T797" i="6" a="1"/>
  <c r="T797" i="6" s="1"/>
  <c r="S797" i="6" a="1"/>
  <c r="S797" i="6" s="1"/>
  <c r="R797" i="6" a="1"/>
  <c r="R797" i="6" s="1"/>
  <c r="Q797" i="6" a="1"/>
  <c r="Q797" i="6" s="1"/>
  <c r="P797" i="6"/>
  <c r="P797" i="6" a="1"/>
  <c r="O797" i="6" a="1"/>
  <c r="O797" i="6" s="1"/>
  <c r="N797" i="6"/>
  <c r="N797" i="6" a="1"/>
  <c r="M797" i="6" a="1"/>
  <c r="M797" i="6" s="1"/>
  <c r="L797" i="6" a="1"/>
  <c r="L797" i="6" s="1"/>
  <c r="K797" i="6" a="1"/>
  <c r="K797" i="6" s="1"/>
  <c r="AI796" i="6" a="1"/>
  <c r="AI796" i="6" s="1"/>
  <c r="AH796" i="6" a="1"/>
  <c r="AH796" i="6" s="1"/>
  <c r="AG796" i="6" a="1"/>
  <c r="AG796" i="6" s="1"/>
  <c r="AF796" i="6" a="1"/>
  <c r="AF796" i="6" s="1"/>
  <c r="AE796" i="6" a="1"/>
  <c r="AE796" i="6" s="1"/>
  <c r="AD796" i="6" a="1"/>
  <c r="AD796" i="6" s="1"/>
  <c r="AC796" i="6" a="1"/>
  <c r="AC796" i="6" s="1"/>
  <c r="AB796" i="6"/>
  <c r="AB796" i="6" a="1"/>
  <c r="AA796" i="6" a="1"/>
  <c r="AA796" i="6" s="1"/>
  <c r="Z796" i="6" a="1"/>
  <c r="Z796" i="6" s="1"/>
  <c r="Y796" i="6" a="1"/>
  <c r="Y796" i="6" s="1"/>
  <c r="X796" i="6" a="1"/>
  <c r="X796" i="6" s="1"/>
  <c r="W796" i="6" a="1"/>
  <c r="W796" i="6" s="1"/>
  <c r="V796" i="6" a="1"/>
  <c r="V796" i="6" s="1"/>
  <c r="U796" i="6" a="1"/>
  <c r="U796" i="6" s="1"/>
  <c r="T796" i="6" a="1"/>
  <c r="T796" i="6" s="1"/>
  <c r="S796" i="6" a="1"/>
  <c r="S796" i="6" s="1"/>
  <c r="R796" i="6" a="1"/>
  <c r="R796" i="6" s="1"/>
  <c r="Q796" i="6" a="1"/>
  <c r="Q796" i="6" s="1"/>
  <c r="P796" i="6" a="1"/>
  <c r="P796" i="6" s="1"/>
  <c r="O796" i="6" a="1"/>
  <c r="O796" i="6" s="1"/>
  <c r="N796" i="6" a="1"/>
  <c r="N796" i="6" s="1"/>
  <c r="M796" i="6" a="1"/>
  <c r="M796" i="6" s="1"/>
  <c r="L796" i="6"/>
  <c r="L796" i="6" a="1"/>
  <c r="K796" i="6" a="1"/>
  <c r="K796" i="6" s="1"/>
  <c r="AI795" i="6" a="1"/>
  <c r="AI795" i="6" s="1"/>
  <c r="AH795" i="6" a="1"/>
  <c r="AH795" i="6" s="1"/>
  <c r="AG795" i="6" a="1"/>
  <c r="AG795" i="6" s="1"/>
  <c r="AF795" i="6" a="1"/>
  <c r="AF795" i="6" s="1"/>
  <c r="AE795" i="6" a="1"/>
  <c r="AE795" i="6" s="1"/>
  <c r="AD795" i="6" a="1"/>
  <c r="AD795" i="6" s="1"/>
  <c r="AC795" i="6" a="1"/>
  <c r="AC795" i="6" s="1"/>
  <c r="AB795" i="6" a="1"/>
  <c r="AB795" i="6" s="1"/>
  <c r="AA795" i="6" a="1"/>
  <c r="AA795" i="6" s="1"/>
  <c r="Z795" i="6"/>
  <c r="Z795" i="6" a="1"/>
  <c r="Y795" i="6" a="1"/>
  <c r="Y795" i="6" s="1"/>
  <c r="X795" i="6" a="1"/>
  <c r="X795" i="6" s="1"/>
  <c r="W795" i="6" a="1"/>
  <c r="W795" i="6" s="1"/>
  <c r="V795" i="6" a="1"/>
  <c r="V795" i="6" s="1"/>
  <c r="U795" i="6" a="1"/>
  <c r="U795" i="6" s="1"/>
  <c r="T795" i="6" a="1"/>
  <c r="T795" i="6" s="1"/>
  <c r="S795" i="6" a="1"/>
  <c r="S795" i="6" s="1"/>
  <c r="R795" i="6" a="1"/>
  <c r="R795" i="6" s="1"/>
  <c r="Q795" i="6" a="1"/>
  <c r="Q795" i="6" s="1"/>
  <c r="P795" i="6" a="1"/>
  <c r="P795" i="6" s="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a="1"/>
  <c r="AD794" i="6" s="1"/>
  <c r="AC794" i="6" a="1"/>
  <c r="AC794" i="6" s="1"/>
  <c r="AB794" i="6" a="1"/>
  <c r="AB794" i="6" s="1"/>
  <c r="AA794" i="6" a="1"/>
  <c r="AA794" i="6" s="1"/>
  <c r="Z794" i="6" a="1"/>
  <c r="Z794" i="6" s="1"/>
  <c r="Y794" i="6" a="1"/>
  <c r="Y794" i="6" s="1"/>
  <c r="X794" i="6"/>
  <c r="X794" i="6" a="1"/>
  <c r="W794" i="6" a="1"/>
  <c r="W794" i="6" s="1"/>
  <c r="V794" i="6" a="1"/>
  <c r="V794" i="6" s="1"/>
  <c r="U794" i="6" a="1"/>
  <c r="U794" i="6" s="1"/>
  <c r="T794" i="6" a="1"/>
  <c r="T794" i="6" s="1"/>
  <c r="S794" i="6" a="1"/>
  <c r="S794" i="6" s="1"/>
  <c r="R794" i="6" a="1"/>
  <c r="R794" i="6" s="1"/>
  <c r="Q794" i="6" a="1"/>
  <c r="Q794" i="6" s="1"/>
  <c r="P794" i="6" a="1"/>
  <c r="P794" i="6" s="1"/>
  <c r="O794" i="6" a="1"/>
  <c r="O794" i="6" s="1"/>
  <c r="N794" i="6" a="1"/>
  <c r="N794" i="6" s="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c r="AB793" i="6" a="1"/>
  <c r="AA793" i="6" a="1"/>
  <c r="AA793" i="6" s="1"/>
  <c r="Z793" i="6" a="1"/>
  <c r="Z793" i="6" s="1"/>
  <c r="Y793" i="6" a="1"/>
  <c r="Y793" i="6" s="1"/>
  <c r="X793" i="6" a="1"/>
  <c r="X793" i="6" s="1"/>
  <c r="W793" i="6" a="1"/>
  <c r="W793" i="6" s="1"/>
  <c r="V793" i="6" a="1"/>
  <c r="V793" i="6" s="1"/>
  <c r="U793" i="6" a="1"/>
  <c r="U793" i="6" s="1"/>
  <c r="T793" i="6" a="1"/>
  <c r="T793" i="6" s="1"/>
  <c r="S793" i="6" a="1"/>
  <c r="S793" i="6" s="1"/>
  <c r="R793" i="6" a="1"/>
  <c r="R793" i="6" s="1"/>
  <c r="Q793" i="6" a="1"/>
  <c r="Q793" i="6" s="1"/>
  <c r="P793" i="6" a="1"/>
  <c r="P793" i="6" s="1"/>
  <c r="O793" i="6" a="1"/>
  <c r="O793" i="6" s="1"/>
  <c r="N793" i="6" a="1"/>
  <c r="N793" i="6" s="1"/>
  <c r="M793" i="6" a="1"/>
  <c r="M793" i="6" s="1"/>
  <c r="L793" i="6" a="1"/>
  <c r="L793" i="6" s="1"/>
  <c r="K793" i="6" a="1"/>
  <c r="K793" i="6" s="1"/>
  <c r="AI792" i="6" a="1"/>
  <c r="AI792" i="6" s="1"/>
  <c r="AH792" i="6" a="1"/>
  <c r="AH792" i="6" s="1"/>
  <c r="AG792" i="6" a="1"/>
  <c r="AG792" i="6" s="1"/>
  <c r="AF792" i="6" a="1"/>
  <c r="AF792" i="6" s="1"/>
  <c r="AE792" i="6" a="1"/>
  <c r="AE792" i="6" s="1"/>
  <c r="AD792" i="6" a="1"/>
  <c r="AD792" i="6" s="1"/>
  <c r="AC792" i="6" a="1"/>
  <c r="AC792" i="6" s="1"/>
  <c r="AB792" i="6" a="1"/>
  <c r="AB792" i="6" s="1"/>
  <c r="AA792" i="6" a="1"/>
  <c r="AA792" i="6" s="1"/>
  <c r="Z792" i="6" a="1"/>
  <c r="Z792" i="6" s="1"/>
  <c r="Y792" i="6" a="1"/>
  <c r="Y792" i="6" s="1"/>
  <c r="X792" i="6" a="1"/>
  <c r="X792" i="6" s="1"/>
  <c r="W792" i="6" a="1"/>
  <c r="W792" i="6" s="1"/>
  <c r="V792" i="6" a="1"/>
  <c r="V792" i="6" s="1"/>
  <c r="U792" i="6" a="1"/>
  <c r="U792" i="6" s="1"/>
  <c r="T792" i="6" a="1"/>
  <c r="T792" i="6" s="1"/>
  <c r="S792" i="6" a="1"/>
  <c r="S792" i="6" s="1"/>
  <c r="R792" i="6" a="1"/>
  <c r="R792" i="6" s="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a="1"/>
  <c r="AF791" i="6" s="1"/>
  <c r="AE791" i="6" a="1"/>
  <c r="AE791" i="6" s="1"/>
  <c r="AD791" i="6" a="1"/>
  <c r="AD791" i="6" s="1"/>
  <c r="AC791" i="6" a="1"/>
  <c r="AC791" i="6" s="1"/>
  <c r="AB791" i="6" a="1"/>
  <c r="AB791" i="6" s="1"/>
  <c r="AA791" i="6" a="1"/>
  <c r="AA791" i="6" s="1"/>
  <c r="Z791" i="6" a="1"/>
  <c r="Z791" i="6" s="1"/>
  <c r="Y791" i="6" a="1"/>
  <c r="Y791" i="6" s="1"/>
  <c r="X791" i="6" a="1"/>
  <c r="X791" i="6" s="1"/>
  <c r="W791" i="6" a="1"/>
  <c r="W791" i="6" s="1"/>
  <c r="V791" i="6" a="1"/>
  <c r="V791" i="6" s="1"/>
  <c r="U791" i="6" a="1"/>
  <c r="U791" i="6" s="1"/>
  <c r="T791" i="6" a="1"/>
  <c r="T791" i="6" s="1"/>
  <c r="S791" i="6" a="1"/>
  <c r="S791" i="6" s="1"/>
  <c r="R791" i="6" a="1"/>
  <c r="R791" i="6" s="1"/>
  <c r="Q791" i="6" a="1"/>
  <c r="Q791" i="6" s="1"/>
  <c r="P791" i="6" a="1"/>
  <c r="P791" i="6" s="1"/>
  <c r="O791" i="6" a="1"/>
  <c r="O791" i="6" s="1"/>
  <c r="N791" i="6" a="1"/>
  <c r="N791" i="6" s="1"/>
  <c r="M791" i="6" a="1"/>
  <c r="M791" i="6" s="1"/>
  <c r="L791" i="6" a="1"/>
  <c r="L791" i="6" s="1"/>
  <c r="K791" i="6" a="1"/>
  <c r="K791" i="6" s="1"/>
  <c r="AI790" i="6" a="1"/>
  <c r="AI790" i="6" s="1"/>
  <c r="AH790" i="6" a="1"/>
  <c r="AH790" i="6" s="1"/>
  <c r="AG790" i="6" a="1"/>
  <c r="AG790" i="6" s="1"/>
  <c r="AF790" i="6" a="1"/>
  <c r="AF790" i="6" s="1"/>
  <c r="AE790" i="6" a="1"/>
  <c r="AE790" i="6" s="1"/>
  <c r="AD790" i="6" a="1"/>
  <c r="AD790" i="6" s="1"/>
  <c r="AC790" i="6" a="1"/>
  <c r="AC790" i="6" s="1"/>
  <c r="AB790" i="6" a="1"/>
  <c r="AB790" i="6" s="1"/>
  <c r="AA790" i="6" a="1"/>
  <c r="AA790" i="6" s="1"/>
  <c r="Z790" i="6" a="1"/>
  <c r="Z790" i="6" s="1"/>
  <c r="Y790" i="6" a="1"/>
  <c r="Y790" i="6" s="1"/>
  <c r="X790" i="6" a="1"/>
  <c r="X790" i="6" s="1"/>
  <c r="W790" i="6" a="1"/>
  <c r="W790" i="6" s="1"/>
  <c r="V790" i="6" a="1"/>
  <c r="V790" i="6" s="1"/>
  <c r="U790" i="6" a="1"/>
  <c r="U790" i="6" s="1"/>
  <c r="T790" i="6" a="1"/>
  <c r="T790" i="6" s="1"/>
  <c r="S790" i="6" a="1"/>
  <c r="S790" i="6" s="1"/>
  <c r="R790" i="6" a="1"/>
  <c r="R790" i="6" s="1"/>
  <c r="Q790" i="6" a="1"/>
  <c r="Q790" i="6" s="1"/>
  <c r="P790" i="6" a="1"/>
  <c r="P790" i="6" s="1"/>
  <c r="O790" i="6" a="1"/>
  <c r="O790" i="6" s="1"/>
  <c r="N790" i="6" a="1"/>
  <c r="N790" i="6" s="1"/>
  <c r="M790" i="6" a="1"/>
  <c r="M790" i="6" s="1"/>
  <c r="L790" i="6" a="1"/>
  <c r="L790" i="6" s="1"/>
  <c r="K790" i="6" a="1"/>
  <c r="K790" i="6" s="1"/>
  <c r="AI789" i="6" a="1"/>
  <c r="AI789" i="6" s="1"/>
  <c r="AH789" i="6" a="1"/>
  <c r="AH789" i="6" s="1"/>
  <c r="AG789" i="6" a="1"/>
  <c r="AG789" i="6" s="1"/>
  <c r="AF789" i="6" a="1"/>
  <c r="AF789" i="6" s="1"/>
  <c r="AE789" i="6" a="1"/>
  <c r="AE789" i="6" s="1"/>
  <c r="AD789" i="6" a="1"/>
  <c r="AD789" i="6" s="1"/>
  <c r="AC789" i="6" a="1"/>
  <c r="AC789" i="6" s="1"/>
  <c r="AB789" i="6" a="1"/>
  <c r="AB789" i="6" s="1"/>
  <c r="AA789" i="6" a="1"/>
  <c r="AA789" i="6" s="1"/>
  <c r="Z789" i="6" a="1"/>
  <c r="Z789" i="6" s="1"/>
  <c r="Y789" i="6" a="1"/>
  <c r="Y789" i="6" s="1"/>
  <c r="X789" i="6" a="1"/>
  <c r="X789" i="6" s="1"/>
  <c r="W789" i="6" a="1"/>
  <c r="W789" i="6" s="1"/>
  <c r="V789" i="6" a="1"/>
  <c r="V789" i="6" s="1"/>
  <c r="U789" i="6" a="1"/>
  <c r="U789" i="6" s="1"/>
  <c r="T789" i="6" a="1"/>
  <c r="T789" i="6" s="1"/>
  <c r="S789" i="6" a="1"/>
  <c r="S789" i="6" s="1"/>
  <c r="R789" i="6" a="1"/>
  <c r="R789" i="6" s="1"/>
  <c r="Q789" i="6" a="1"/>
  <c r="Q789" i="6" s="1"/>
  <c r="P789" i="6" a="1"/>
  <c r="P789" i="6" s="1"/>
  <c r="O789" i="6" a="1"/>
  <c r="O789" i="6" s="1"/>
  <c r="N789" i="6" a="1"/>
  <c r="N789" i="6" s="1"/>
  <c r="M789" i="6" a="1"/>
  <c r="M789" i="6" s="1"/>
  <c r="L789" i="6" a="1"/>
  <c r="L789" i="6" s="1"/>
  <c r="K789" i="6" a="1"/>
  <c r="K789" i="6" s="1"/>
  <c r="AI788" i="6" a="1"/>
  <c r="AI788" i="6" s="1"/>
  <c r="AH788" i="6"/>
  <c r="AH788" i="6" a="1"/>
  <c r="AG788" i="6" a="1"/>
  <c r="AG788" i="6" s="1"/>
  <c r="AF788" i="6" a="1"/>
  <c r="AF788" i="6" s="1"/>
  <c r="AE788" i="6" a="1"/>
  <c r="AE788" i="6" s="1"/>
  <c r="AD788" i="6" a="1"/>
  <c r="AD788" i="6" s="1"/>
  <c r="AC788" i="6" a="1"/>
  <c r="AC788" i="6" s="1"/>
  <c r="AB788" i="6" a="1"/>
  <c r="AB788" i="6" s="1"/>
  <c r="AA788" i="6" a="1"/>
  <c r="AA788" i="6" s="1"/>
  <c r="Z788" i="6" a="1"/>
  <c r="Z788" i="6" s="1"/>
  <c r="Y788" i="6" a="1"/>
  <c r="Y788" i="6" s="1"/>
  <c r="X788" i="6" a="1"/>
  <c r="X788" i="6" s="1"/>
  <c r="W788" i="6" a="1"/>
  <c r="W788" i="6" s="1"/>
  <c r="V788" i="6" a="1"/>
  <c r="V788" i="6" s="1"/>
  <c r="U788" i="6" a="1"/>
  <c r="U788" i="6" s="1"/>
  <c r="T788" i="6" a="1"/>
  <c r="T788" i="6" s="1"/>
  <c r="S788" i="6" a="1"/>
  <c r="S788" i="6" s="1"/>
  <c r="R788" i="6"/>
  <c r="R788" i="6" a="1"/>
  <c r="Q788" i="6" a="1"/>
  <c r="Q788" i="6" s="1"/>
  <c r="P788" i="6" a="1"/>
  <c r="P788" i="6" s="1"/>
  <c r="O788" i="6" a="1"/>
  <c r="O788" i="6" s="1"/>
  <c r="N788" i="6" a="1"/>
  <c r="N788" i="6" s="1"/>
  <c r="M788" i="6" a="1"/>
  <c r="M788" i="6" s="1"/>
  <c r="L788" i="6" a="1"/>
  <c r="L788" i="6" s="1"/>
  <c r="K788" i="6" a="1"/>
  <c r="K788" i="6" s="1"/>
  <c r="AI787" i="6" a="1"/>
  <c r="AI787" i="6" s="1"/>
  <c r="AH787" i="6"/>
  <c r="AH787" i="6" a="1"/>
  <c r="AG787" i="6" a="1"/>
  <c r="AG787" i="6" s="1"/>
  <c r="AF787" i="6"/>
  <c r="AF787" i="6" a="1"/>
  <c r="AE787" i="6" a="1"/>
  <c r="AE787" i="6" s="1"/>
  <c r="AD787" i="6"/>
  <c r="AD787" i="6" a="1"/>
  <c r="AC787" i="6" a="1"/>
  <c r="AC787" i="6" s="1"/>
  <c r="AB787" i="6"/>
  <c r="AB787" i="6" a="1"/>
  <c r="AA787" i="6" a="1"/>
  <c r="AA787" i="6" s="1"/>
  <c r="Z787" i="6"/>
  <c r="Z787" i="6" a="1"/>
  <c r="Y787" i="6" a="1"/>
  <c r="Y787" i="6" s="1"/>
  <c r="X787" i="6"/>
  <c r="X787" i="6" a="1"/>
  <c r="W787" i="6" a="1"/>
  <c r="W787" i="6" s="1"/>
  <c r="V787" i="6"/>
  <c r="V787" i="6" a="1"/>
  <c r="U787" i="6" a="1"/>
  <c r="U787" i="6" s="1"/>
  <c r="T787" i="6"/>
  <c r="T787" i="6" a="1"/>
  <c r="S787" i="6" a="1"/>
  <c r="S787" i="6" s="1"/>
  <c r="R787" i="6"/>
  <c r="R787" i="6" a="1"/>
  <c r="Q787" i="6" a="1"/>
  <c r="Q787" i="6" s="1"/>
  <c r="P787" i="6"/>
  <c r="P787" i="6" a="1"/>
  <c r="O787" i="6" a="1"/>
  <c r="O787" i="6" s="1"/>
  <c r="N787" i="6"/>
  <c r="N787" i="6" a="1"/>
  <c r="M787" i="6"/>
  <c r="M787" i="6" a="1"/>
  <c r="L787" i="6"/>
  <c r="L787" i="6" a="1"/>
  <c r="K787" i="6"/>
  <c r="K787" i="6" a="1"/>
  <c r="AI786" i="6" a="1"/>
  <c r="AI786" i="6" s="1"/>
  <c r="AH786" i="6" a="1"/>
  <c r="AH786" i="6" s="1"/>
  <c r="AG786" i="6" a="1"/>
  <c r="AG786" i="6" s="1"/>
  <c r="AF786" i="6" a="1"/>
  <c r="AF786" i="6" s="1"/>
  <c r="AE786" i="6" a="1"/>
  <c r="AE786" i="6" s="1"/>
  <c r="AD786" i="6" a="1"/>
  <c r="AD786" i="6" s="1"/>
  <c r="AC786" i="6" a="1"/>
  <c r="AC786" i="6" s="1"/>
  <c r="AB786" i="6"/>
  <c r="AB786" i="6" a="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c r="P786" i="6" a="1"/>
  <c r="O786" i="6" a="1"/>
  <c r="O786" i="6" s="1"/>
  <c r="N786" i="6" a="1"/>
  <c r="N786" i="6" s="1"/>
  <c r="M786" i="6" a="1"/>
  <c r="M786" i="6" s="1"/>
  <c r="L786" i="6"/>
  <c r="L786" i="6" a="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a="1"/>
  <c r="V785" i="6" s="1"/>
  <c r="U785" i="6" a="1"/>
  <c r="U785" i="6" s="1"/>
  <c r="T785" i="6" a="1"/>
  <c r="T785" i="6" s="1"/>
  <c r="S785" i="6" a="1"/>
  <c r="S785" i="6" s="1"/>
  <c r="R785" i="6" a="1"/>
  <c r="R785" i="6" s="1"/>
  <c r="Q785" i="6" a="1"/>
  <c r="Q785" i="6" s="1"/>
  <c r="P785" i="6" a="1"/>
  <c r="P785" i="6" s="1"/>
  <c r="O785" i="6" a="1"/>
  <c r="O785" i="6" s="1"/>
  <c r="N785" i="6" a="1"/>
  <c r="N785" i="6" s="1"/>
  <c r="M785" i="6" a="1"/>
  <c r="M785" i="6" s="1"/>
  <c r="L785" i="6" a="1"/>
  <c r="L785" i="6" s="1"/>
  <c r="K785" i="6" a="1"/>
  <c r="K785" i="6" s="1"/>
  <c r="AI784" i="6" a="1"/>
  <c r="AI784" i="6" s="1"/>
  <c r="AH784" i="6" a="1"/>
  <c r="AH784" i="6" s="1"/>
  <c r="AG784" i="6" a="1"/>
  <c r="AG784" i="6" s="1"/>
  <c r="AF784" i="6" a="1"/>
  <c r="AF784" i="6" s="1"/>
  <c r="AE784" i="6" a="1"/>
  <c r="AE784" i="6" s="1"/>
  <c r="AD784" i="6"/>
  <c r="AD784" i="6" a="1"/>
  <c r="AC784" i="6" a="1"/>
  <c r="AC784" i="6" s="1"/>
  <c r="AB784" i="6" a="1"/>
  <c r="AB784" i="6" s="1"/>
  <c r="AA784" i="6" a="1"/>
  <c r="AA784" i="6" s="1"/>
  <c r="Z784" i="6" a="1"/>
  <c r="Z784" i="6" s="1"/>
  <c r="Y784" i="6" a="1"/>
  <c r="Y784" i="6" s="1"/>
  <c r="X784" i="6" a="1"/>
  <c r="X784" i="6" s="1"/>
  <c r="W784" i="6" a="1"/>
  <c r="W784" i="6" s="1"/>
  <c r="V784" i="6"/>
  <c r="V784" i="6" a="1"/>
  <c r="U784" i="6" a="1"/>
  <c r="U784" i="6" s="1"/>
  <c r="T784" i="6" a="1"/>
  <c r="T784" i="6" s="1"/>
  <c r="S784" i="6" a="1"/>
  <c r="S784" i="6" s="1"/>
  <c r="R784" i="6" a="1"/>
  <c r="R784" i="6" s="1"/>
  <c r="Q784" i="6" a="1"/>
  <c r="Q784" i="6" s="1"/>
  <c r="P784" i="6" a="1"/>
  <c r="P784" i="6" s="1"/>
  <c r="O784" i="6" a="1"/>
  <c r="O784" i="6" s="1"/>
  <c r="N784" i="6" a="1"/>
  <c r="N784" i="6" s="1"/>
  <c r="M784" i="6" a="1"/>
  <c r="M784" i="6" s="1"/>
  <c r="L784" i="6"/>
  <c r="L784" i="6" a="1"/>
  <c r="K784" i="6" a="1"/>
  <c r="K784" i="6" s="1"/>
  <c r="AI783" i="6" a="1"/>
  <c r="AI783" i="6" s="1"/>
  <c r="AH783" i="6" a="1"/>
  <c r="AH783" i="6" s="1"/>
  <c r="AG783" i="6" a="1"/>
  <c r="AG783" i="6" s="1"/>
  <c r="AF783" i="6"/>
  <c r="AF783" i="6" a="1"/>
  <c r="AE783" i="6" a="1"/>
  <c r="AE783" i="6" s="1"/>
  <c r="AD783" i="6" a="1"/>
  <c r="AD783" i="6" s="1"/>
  <c r="AC783" i="6" a="1"/>
  <c r="AC783" i="6" s="1"/>
  <c r="AB783" i="6" a="1"/>
  <c r="AB783" i="6" s="1"/>
  <c r="AA783" i="6" a="1"/>
  <c r="AA783" i="6" s="1"/>
  <c r="Z783" i="6" a="1"/>
  <c r="Z783" i="6" s="1"/>
  <c r="Y783" i="6" a="1"/>
  <c r="Y783" i="6" s="1"/>
  <c r="X783" i="6" a="1"/>
  <c r="X783" i="6" s="1"/>
  <c r="W783" i="6" a="1"/>
  <c r="W783" i="6" s="1"/>
  <c r="V783" i="6" a="1"/>
  <c r="V783" i="6" s="1"/>
  <c r="U783" i="6" a="1"/>
  <c r="U783" i="6" s="1"/>
  <c r="T783" i="6" a="1"/>
  <c r="T783" i="6" s="1"/>
  <c r="S783" i="6" a="1"/>
  <c r="S783" i="6" s="1"/>
  <c r="R783" i="6"/>
  <c r="R783" i="6" a="1"/>
  <c r="Q783" i="6" a="1"/>
  <c r="Q783" i="6" s="1"/>
  <c r="P783" i="6" a="1"/>
  <c r="P783" i="6" s="1"/>
  <c r="O783" i="6" a="1"/>
  <c r="O783" i="6" s="1"/>
  <c r="N783" i="6" a="1"/>
  <c r="N783" i="6" s="1"/>
  <c r="M783" i="6" a="1"/>
  <c r="M783" i="6" s="1"/>
  <c r="L783" i="6" a="1"/>
  <c r="L783" i="6" s="1"/>
  <c r="K783" i="6" a="1"/>
  <c r="K783" i="6" s="1"/>
  <c r="AI782" i="6" a="1"/>
  <c r="AI782" i="6" s="1"/>
  <c r="AH782" i="6" a="1"/>
  <c r="AH782" i="6" s="1"/>
  <c r="AG782" i="6" a="1"/>
  <c r="AG782" i="6" s="1"/>
  <c r="AF782" i="6"/>
  <c r="AF782" i="6" a="1"/>
  <c r="AE782" i="6" a="1"/>
  <c r="AE782" i="6" s="1"/>
  <c r="AD782" i="6" a="1"/>
  <c r="AD782" i="6" s="1"/>
  <c r="AC782" i="6" a="1"/>
  <c r="AC782" i="6" s="1"/>
  <c r="AB782" i="6"/>
  <c r="AB782" i="6" a="1"/>
  <c r="AA782" i="6" a="1"/>
  <c r="AA782" i="6" s="1"/>
  <c r="Z782" i="6" a="1"/>
  <c r="Z782" i="6" s="1"/>
  <c r="Y782" i="6" a="1"/>
  <c r="Y782" i="6" s="1"/>
  <c r="X782" i="6" a="1"/>
  <c r="X782" i="6" s="1"/>
  <c r="W782" i="6" a="1"/>
  <c r="W782" i="6" s="1"/>
  <c r="V782" i="6"/>
  <c r="V782" i="6" a="1"/>
  <c r="U782" i="6" a="1"/>
  <c r="U782" i="6" s="1"/>
  <c r="T782" i="6" a="1"/>
  <c r="T782" i="6" s="1"/>
  <c r="S782" i="6" a="1"/>
  <c r="S782" i="6" s="1"/>
  <c r="R782" i="6" a="1"/>
  <c r="R782" i="6" s="1"/>
  <c r="Q782" i="6" a="1"/>
  <c r="Q782" i="6" s="1"/>
  <c r="P782" i="6" a="1"/>
  <c r="P782" i="6" s="1"/>
  <c r="O782" i="6" a="1"/>
  <c r="O782" i="6" s="1"/>
  <c r="N782" i="6" a="1"/>
  <c r="N782" i="6" s="1"/>
  <c r="M782" i="6" a="1"/>
  <c r="M782" i="6" s="1"/>
  <c r="L782" i="6" a="1"/>
  <c r="L782" i="6" s="1"/>
  <c r="K782" i="6" a="1"/>
  <c r="K782" i="6" s="1"/>
  <c r="AI781" i="6" a="1"/>
  <c r="AI781" i="6" s="1"/>
  <c r="AH781" i="6" a="1"/>
  <c r="AH781" i="6" s="1"/>
  <c r="AG781" i="6" a="1"/>
  <c r="AG781" i="6" s="1"/>
  <c r="AF781" i="6" a="1"/>
  <c r="AF781" i="6" s="1"/>
  <c r="AE781" i="6" a="1"/>
  <c r="AE781" i="6" s="1"/>
  <c r="AD781" i="6"/>
  <c r="AD781" i="6" a="1"/>
  <c r="AC781" i="6" a="1"/>
  <c r="AC781" i="6" s="1"/>
  <c r="AB781" i="6"/>
  <c r="AB781" i="6" a="1"/>
  <c r="AA781" i="6" a="1"/>
  <c r="AA781" i="6" s="1"/>
  <c r="Z781" i="6" a="1"/>
  <c r="Z781" i="6" s="1"/>
  <c r="Y781" i="6" a="1"/>
  <c r="Y781" i="6" s="1"/>
  <c r="X781" i="6"/>
  <c r="X781" i="6" a="1"/>
  <c r="W781" i="6" a="1"/>
  <c r="W781" i="6" s="1"/>
  <c r="V781" i="6"/>
  <c r="V781" i="6" a="1"/>
  <c r="U781" i="6" a="1"/>
  <c r="U781" i="6" s="1"/>
  <c r="T781" i="6" a="1"/>
  <c r="T781" i="6" s="1"/>
  <c r="S781" i="6" a="1"/>
  <c r="S781" i="6" s="1"/>
  <c r="R781" i="6" a="1"/>
  <c r="R781" i="6" s="1"/>
  <c r="Q781" i="6" a="1"/>
  <c r="Q781" i="6" s="1"/>
  <c r="P781" i="6"/>
  <c r="P781" i="6" a="1"/>
  <c r="O781" i="6" a="1"/>
  <c r="O781" i="6" s="1"/>
  <c r="N781" i="6" a="1"/>
  <c r="N781" i="6" s="1"/>
  <c r="M781" i="6" a="1"/>
  <c r="M781" i="6" s="1"/>
  <c r="L781" i="6" a="1"/>
  <c r="L781" i="6" s="1"/>
  <c r="K781" i="6" a="1"/>
  <c r="K781" i="6" s="1"/>
  <c r="AI780" i="6" a="1"/>
  <c r="AI780" i="6" s="1"/>
  <c r="AH780" i="6" a="1"/>
  <c r="AH780" i="6" s="1"/>
  <c r="AG780" i="6" a="1"/>
  <c r="AG780" i="6" s="1"/>
  <c r="AF780" i="6" a="1"/>
  <c r="AF780" i="6" s="1"/>
  <c r="AE780" i="6" a="1"/>
  <c r="AE780" i="6" s="1"/>
  <c r="AD780" i="6" a="1"/>
  <c r="AD780" i="6" s="1"/>
  <c r="AC780" i="6" a="1"/>
  <c r="AC780" i="6" s="1"/>
  <c r="AB780" i="6"/>
  <c r="AB780" i="6" a="1"/>
  <c r="AA780" i="6" a="1"/>
  <c r="AA780" i="6" s="1"/>
  <c r="Z780" i="6"/>
  <c r="Z780" i="6" a="1"/>
  <c r="Y780" i="6" a="1"/>
  <c r="Y780" i="6" s="1"/>
  <c r="X780" i="6" a="1"/>
  <c r="X780" i="6" s="1"/>
  <c r="W780" i="6" a="1"/>
  <c r="W780" i="6" s="1"/>
  <c r="V780" i="6" a="1"/>
  <c r="V780" i="6" s="1"/>
  <c r="U780" i="6" a="1"/>
  <c r="U780" i="6" s="1"/>
  <c r="T780" i="6" a="1"/>
  <c r="T780" i="6" s="1"/>
  <c r="S780" i="6" a="1"/>
  <c r="S780" i="6" s="1"/>
  <c r="R780" i="6" a="1"/>
  <c r="R780" i="6" s="1"/>
  <c r="Q780" i="6" a="1"/>
  <c r="Q780" i="6" s="1"/>
  <c r="P780" i="6" a="1"/>
  <c r="P780" i="6" s="1"/>
  <c r="O780" i="6" a="1"/>
  <c r="O780" i="6" s="1"/>
  <c r="N780" i="6" a="1"/>
  <c r="N780" i="6" s="1"/>
  <c r="M780" i="6" a="1"/>
  <c r="M780" i="6" s="1"/>
  <c r="L780" i="6" a="1"/>
  <c r="L780" i="6" s="1"/>
  <c r="K780" i="6"/>
  <c r="K780" i="6" a="1"/>
  <c r="AI779" i="6" a="1"/>
  <c r="AI779" i="6" s="1"/>
  <c r="AH779" i="6" a="1"/>
  <c r="AH779" i="6" s="1"/>
  <c r="AG779" i="6" a="1"/>
  <c r="AG779" i="6" s="1"/>
  <c r="AF779" i="6" a="1"/>
  <c r="AF779" i="6" s="1"/>
  <c r="AE779" i="6" a="1"/>
  <c r="AE779" i="6" s="1"/>
  <c r="AD779" i="6" a="1"/>
  <c r="AD779" i="6" s="1"/>
  <c r="AC779" i="6" a="1"/>
  <c r="AC779" i="6" s="1"/>
  <c r="AB779" i="6" a="1"/>
  <c r="AB779" i="6" s="1"/>
  <c r="AA779" i="6" a="1"/>
  <c r="AA779" i="6" s="1"/>
  <c r="Z779" i="6" a="1"/>
  <c r="Z779" i="6" s="1"/>
  <c r="Y779" i="6" a="1"/>
  <c r="Y779" i="6" s="1"/>
  <c r="X779" i="6" a="1"/>
  <c r="X779" i="6" s="1"/>
  <c r="W779" i="6"/>
  <c r="W779" i="6" a="1"/>
  <c r="V779" i="6" a="1"/>
  <c r="V779" i="6" s="1"/>
  <c r="U779" i="6" a="1"/>
  <c r="U779" i="6" s="1"/>
  <c r="T779" i="6" a="1"/>
  <c r="T779" i="6" s="1"/>
  <c r="S779" i="6" a="1"/>
  <c r="S779" i="6" s="1"/>
  <c r="R779" i="6" a="1"/>
  <c r="R779" i="6" s="1"/>
  <c r="Q779" i="6" a="1"/>
  <c r="Q779" i="6" s="1"/>
  <c r="P779" i="6" a="1"/>
  <c r="P779" i="6" s="1"/>
  <c r="O779" i="6" a="1"/>
  <c r="O779" i="6" s="1"/>
  <c r="N779" i="6" a="1"/>
  <c r="N779" i="6" s="1"/>
  <c r="M779" i="6" a="1"/>
  <c r="M779" i="6" s="1"/>
  <c r="L779" i="6" a="1"/>
  <c r="L779" i="6" s="1"/>
  <c r="K779" i="6" a="1"/>
  <c r="K779" i="6" s="1"/>
  <c r="AI778" i="6" a="1"/>
  <c r="AI778" i="6" s="1"/>
  <c r="AH778" i="6" a="1"/>
  <c r="AH778" i="6" s="1"/>
  <c r="AG778" i="6" a="1"/>
  <c r="AG778" i="6" s="1"/>
  <c r="AF778" i="6" a="1"/>
  <c r="AF778" i="6" s="1"/>
  <c r="AE778" i="6" a="1"/>
  <c r="AE778" i="6" s="1"/>
  <c r="AD778" i="6" a="1"/>
  <c r="AD778" i="6" s="1"/>
  <c r="AC778" i="6" a="1"/>
  <c r="AC778" i="6" s="1"/>
  <c r="AB778" i="6" a="1"/>
  <c r="AB778" i="6" s="1"/>
  <c r="AA778" i="6" a="1"/>
  <c r="AA778" i="6" s="1"/>
  <c r="Z778" i="6" a="1"/>
  <c r="Z778" i="6" s="1"/>
  <c r="Y778" i="6" a="1"/>
  <c r="Y778" i="6" s="1"/>
  <c r="X778" i="6" a="1"/>
  <c r="X778" i="6" s="1"/>
  <c r="W778" i="6" a="1"/>
  <c r="W778" i="6" s="1"/>
  <c r="V778" i="6" a="1"/>
  <c r="V778" i="6" s="1"/>
  <c r="U778" i="6" a="1"/>
  <c r="U778" i="6" s="1"/>
  <c r="T778" i="6" a="1"/>
  <c r="T778" i="6" s="1"/>
  <c r="S778" i="6" a="1"/>
  <c r="S778" i="6" s="1"/>
  <c r="R778" i="6" a="1"/>
  <c r="R778" i="6" s="1"/>
  <c r="Q778" i="6" a="1"/>
  <c r="Q778" i="6" s="1"/>
  <c r="P778" i="6" a="1"/>
  <c r="P778" i="6" s="1"/>
  <c r="O778" i="6" a="1"/>
  <c r="O778" i="6" s="1"/>
  <c r="N778" i="6" a="1"/>
  <c r="N778" i="6" s="1"/>
  <c r="M778" i="6" a="1"/>
  <c r="M778" i="6" s="1"/>
  <c r="L778" i="6" a="1"/>
  <c r="L778" i="6" s="1"/>
  <c r="K778" i="6"/>
  <c r="K778" i="6" a="1"/>
  <c r="AI777" i="6" a="1"/>
  <c r="AI777" i="6" s="1"/>
  <c r="AH777" i="6" a="1"/>
  <c r="AH777" i="6" s="1"/>
  <c r="AG777" i="6" a="1"/>
  <c r="AG777" i="6" s="1"/>
  <c r="AF777" i="6" a="1"/>
  <c r="AF777" i="6" s="1"/>
  <c r="AE777" i="6" a="1"/>
  <c r="AE777" i="6" s="1"/>
  <c r="AD777" i="6" a="1"/>
  <c r="AD777" i="6" s="1"/>
  <c r="AC777" i="6" a="1"/>
  <c r="AC777" i="6" s="1"/>
  <c r="AB777" i="6" a="1"/>
  <c r="AB777" i="6" s="1"/>
  <c r="AA777" i="6" a="1"/>
  <c r="AA777" i="6" s="1"/>
  <c r="Z777" i="6" a="1"/>
  <c r="Z777" i="6" s="1"/>
  <c r="Y777" i="6" a="1"/>
  <c r="Y777" i="6" s="1"/>
  <c r="X777" i="6" a="1"/>
  <c r="X777" i="6" s="1"/>
  <c r="W777" i="6" a="1"/>
  <c r="W777" i="6" s="1"/>
  <c r="V777" i="6" a="1"/>
  <c r="V777" i="6" s="1"/>
  <c r="U777" i="6" a="1"/>
  <c r="U777" i="6" s="1"/>
  <c r="T777" i="6" a="1"/>
  <c r="T777" i="6" s="1"/>
  <c r="S777" i="6" a="1"/>
  <c r="S777" i="6" s="1"/>
  <c r="R777" i="6" a="1"/>
  <c r="R777" i="6" s="1"/>
  <c r="Q777" i="6" a="1"/>
  <c r="Q777" i="6" s="1"/>
  <c r="P777" i="6" a="1"/>
  <c r="P777" i="6" s="1"/>
  <c r="O777" i="6" a="1"/>
  <c r="O777" i="6" s="1"/>
  <c r="N777" i="6" a="1"/>
  <c r="N777" i="6" s="1"/>
  <c r="M777" i="6" a="1"/>
  <c r="M777" i="6" s="1"/>
  <c r="L777" i="6" a="1"/>
  <c r="L777" i="6" s="1"/>
  <c r="K777" i="6"/>
  <c r="K777" i="6" a="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c r="W776" i="6" a="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a="1"/>
  <c r="AH775" i="6" s="1"/>
  <c r="AG775" i="6" a="1"/>
  <c r="AG775" i="6" s="1"/>
  <c r="AF775" i="6" a="1"/>
  <c r="AF775" i="6" s="1"/>
  <c r="AE775" i="6" a="1"/>
  <c r="AE775" i="6" s="1"/>
  <c r="AD775" i="6" a="1"/>
  <c r="AD775" i="6" s="1"/>
  <c r="AC775" i="6" a="1"/>
  <c r="AC775" i="6" s="1"/>
  <c r="AB775" i="6" a="1"/>
  <c r="AB775" i="6" s="1"/>
  <c r="AA775" i="6" a="1"/>
  <c r="AA775" i="6" s="1"/>
  <c r="Z775" i="6" a="1"/>
  <c r="Z775" i="6" s="1"/>
  <c r="Y775" i="6" a="1"/>
  <c r="Y775" i="6" s="1"/>
  <c r="X775" i="6" a="1"/>
  <c r="X775" i="6" s="1"/>
  <c r="W775" i="6"/>
  <c r="W775" i="6" a="1"/>
  <c r="V775" i="6" a="1"/>
  <c r="V775" i="6" s="1"/>
  <c r="U775" i="6" a="1"/>
  <c r="U775" i="6" s="1"/>
  <c r="T775" i="6" a="1"/>
  <c r="T775" i="6" s="1"/>
  <c r="S775" i="6" a="1"/>
  <c r="S775" i="6" s="1"/>
  <c r="R775" i="6" a="1"/>
  <c r="R775" i="6" s="1"/>
  <c r="Q775" i="6" a="1"/>
  <c r="Q775" i="6" s="1"/>
  <c r="P775" i="6" a="1"/>
  <c r="P775" i="6" s="1"/>
  <c r="O775" i="6" a="1"/>
  <c r="O775" i="6" s="1"/>
  <c r="N775" i="6" a="1"/>
  <c r="N775" i="6" s="1"/>
  <c r="M775" i="6" a="1"/>
  <c r="M775" i="6" s="1"/>
  <c r="L775" i="6" a="1"/>
  <c r="L775" i="6" s="1"/>
  <c r="K775" i="6" a="1"/>
  <c r="K775" i="6" s="1"/>
  <c r="AI774" i="6" a="1"/>
  <c r="AI774" i="6" s="1"/>
  <c r="AH774" i="6" a="1"/>
  <c r="AH774" i="6" s="1"/>
  <c r="AG774" i="6" a="1"/>
  <c r="AG774" i="6" s="1"/>
  <c r="AF774" i="6" a="1"/>
  <c r="AF774" i="6" s="1"/>
  <c r="AE774" i="6" a="1"/>
  <c r="AE774" i="6" s="1"/>
  <c r="AD774" i="6" a="1"/>
  <c r="AD774" i="6" s="1"/>
  <c r="AC774" i="6" a="1"/>
  <c r="AC774" i="6" s="1"/>
  <c r="AB774" i="6" a="1"/>
  <c r="AB774" i="6" s="1"/>
  <c r="AA774" i="6" a="1"/>
  <c r="AA774" i="6" s="1"/>
  <c r="Z774" i="6" a="1"/>
  <c r="Z774" i="6" s="1"/>
  <c r="Y774" i="6" a="1"/>
  <c r="Y774" i="6" s="1"/>
  <c r="X774" i="6" a="1"/>
  <c r="X774" i="6" s="1"/>
  <c r="W774" i="6"/>
  <c r="W774" i="6" a="1"/>
  <c r="V774" i="6" a="1"/>
  <c r="V774" i="6" s="1"/>
  <c r="U774" i="6" a="1"/>
  <c r="U774" i="6" s="1"/>
  <c r="T774" i="6" a="1"/>
  <c r="T774" i="6" s="1"/>
  <c r="S774" i="6" a="1"/>
  <c r="S774" i="6" s="1"/>
  <c r="R774" i="6" a="1"/>
  <c r="R774" i="6" s="1"/>
  <c r="Q774" i="6" a="1"/>
  <c r="Q774" i="6" s="1"/>
  <c r="P774" i="6" a="1"/>
  <c r="P774" i="6" s="1"/>
  <c r="O774" i="6" a="1"/>
  <c r="O774" i="6" s="1"/>
  <c r="N774" i="6" a="1"/>
  <c r="N774" i="6" s="1"/>
  <c r="M774" i="6" a="1"/>
  <c r="M774" i="6" s="1"/>
  <c r="L774" i="6" a="1"/>
  <c r="L774" i="6" s="1"/>
  <c r="K774" i="6" a="1"/>
  <c r="K774" i="6" s="1"/>
  <c r="AI773" i="6" a="1"/>
  <c r="AI773" i="6" s="1"/>
  <c r="AH773" i="6" a="1"/>
  <c r="AH773" i="6" s="1"/>
  <c r="AG773" i="6" a="1"/>
  <c r="AG773" i="6" s="1"/>
  <c r="AF773" i="6" a="1"/>
  <c r="AF773" i="6" s="1"/>
  <c r="AE773" i="6" a="1"/>
  <c r="AE773" i="6" s="1"/>
  <c r="AD773" i="6" a="1"/>
  <c r="AD773" i="6" s="1"/>
  <c r="AC773" i="6" a="1"/>
  <c r="AC773" i="6" s="1"/>
  <c r="AB773" i="6" a="1"/>
  <c r="AB773" i="6" s="1"/>
  <c r="AA773" i="6" a="1"/>
  <c r="AA773" i="6" s="1"/>
  <c r="Z773" i="6" a="1"/>
  <c r="Z773" i="6" s="1"/>
  <c r="Y773" i="6" a="1"/>
  <c r="Y773" i="6" s="1"/>
  <c r="X773" i="6" a="1"/>
  <c r="X773" i="6" s="1"/>
  <c r="W773" i="6"/>
  <c r="W773" i="6" a="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a="1"/>
  <c r="AE772" i="6" s="1"/>
  <c r="AD772" i="6" a="1"/>
  <c r="AD772" i="6" s="1"/>
  <c r="AC772" i="6" a="1"/>
  <c r="AC772" i="6" s="1"/>
  <c r="AB772" i="6" a="1"/>
  <c r="AB772" i="6" s="1"/>
  <c r="AA772" i="6" a="1"/>
  <c r="AA772" i="6" s="1"/>
  <c r="Z772" i="6" a="1"/>
  <c r="Z772" i="6" s="1"/>
  <c r="Y772" i="6" a="1"/>
  <c r="Y772" i="6" s="1"/>
  <c r="X772" i="6" a="1"/>
  <c r="X772" i="6" s="1"/>
  <c r="W772" i="6"/>
  <c r="W772" i="6" a="1"/>
  <c r="V772" i="6" a="1"/>
  <c r="V772" i="6" s="1"/>
  <c r="U772" i="6" a="1"/>
  <c r="U772" i="6" s="1"/>
  <c r="T772" i="6" a="1"/>
  <c r="T772" i="6" s="1"/>
  <c r="S772" i="6" a="1"/>
  <c r="S772" i="6" s="1"/>
  <c r="R772" i="6" a="1"/>
  <c r="R772" i="6" s="1"/>
  <c r="Q772" i="6" a="1"/>
  <c r="Q772" i="6" s="1"/>
  <c r="P772" i="6" a="1"/>
  <c r="P772" i="6" s="1"/>
  <c r="O772" i="6" a="1"/>
  <c r="O772" i="6" s="1"/>
  <c r="N772" i="6" a="1"/>
  <c r="N772" i="6" s="1"/>
  <c r="M772" i="6" a="1"/>
  <c r="M772" i="6" s="1"/>
  <c r="L772" i="6" a="1"/>
  <c r="L772" i="6" s="1"/>
  <c r="K772" i="6" a="1"/>
  <c r="K772" i="6" s="1"/>
  <c r="AI771" i="6" a="1"/>
  <c r="AI771" i="6" s="1"/>
  <c r="AH771" i="6" a="1"/>
  <c r="AH771" i="6" s="1"/>
  <c r="AG771" i="6" a="1"/>
  <c r="AG771" i="6" s="1"/>
  <c r="AF771" i="6" a="1"/>
  <c r="AF771" i="6" s="1"/>
  <c r="AE771" i="6" a="1"/>
  <c r="AE771" i="6" s="1"/>
  <c r="AD771" i="6" a="1"/>
  <c r="AD771" i="6" s="1"/>
  <c r="AC771" i="6" a="1"/>
  <c r="AC771" i="6" s="1"/>
  <c r="AB771" i="6" a="1"/>
  <c r="AB771" i="6" s="1"/>
  <c r="AA771" i="6" a="1"/>
  <c r="AA771" i="6" s="1"/>
  <c r="Z771" i="6" a="1"/>
  <c r="Z771" i="6" s="1"/>
  <c r="Y771" i="6" a="1"/>
  <c r="Y771" i="6" s="1"/>
  <c r="X771" i="6" a="1"/>
  <c r="X771" i="6" s="1"/>
  <c r="W771" i="6"/>
  <c r="W771" i="6" a="1"/>
  <c r="V771" i="6" a="1"/>
  <c r="V771" i="6" s="1"/>
  <c r="U771" i="6" a="1"/>
  <c r="U771" i="6" s="1"/>
  <c r="T771" i="6" a="1"/>
  <c r="T771" i="6" s="1"/>
  <c r="S771" i="6" a="1"/>
  <c r="S771" i="6" s="1"/>
  <c r="R771" i="6" a="1"/>
  <c r="R771" i="6" s="1"/>
  <c r="Q771" i="6" a="1"/>
  <c r="Q771" i="6" s="1"/>
  <c r="P771" i="6" a="1"/>
  <c r="P771" i="6" s="1"/>
  <c r="O771" i="6" a="1"/>
  <c r="O771" i="6" s="1"/>
  <c r="N771" i="6" a="1"/>
  <c r="N771" i="6" s="1"/>
  <c r="M771" i="6" a="1"/>
  <c r="M771" i="6" s="1"/>
  <c r="L771" i="6" a="1"/>
  <c r="L771" i="6" s="1"/>
  <c r="K771" i="6" a="1"/>
  <c r="K771" i="6" s="1"/>
  <c r="AI770" i="6" a="1"/>
  <c r="AI770" i="6" s="1"/>
  <c r="AH770" i="6" a="1"/>
  <c r="AH770" i="6" s="1"/>
  <c r="AG770" i="6" a="1"/>
  <c r="AG770" i="6" s="1"/>
  <c r="AF770" i="6" a="1"/>
  <c r="AF770" i="6" s="1"/>
  <c r="AE770" i="6" a="1"/>
  <c r="AE770" i="6" s="1"/>
  <c r="AD770" i="6" a="1"/>
  <c r="AD770" i="6" s="1"/>
  <c r="AC770" i="6" a="1"/>
  <c r="AC770" i="6" s="1"/>
  <c r="AB770" i="6" a="1"/>
  <c r="AB770" i="6" s="1"/>
  <c r="AA770" i="6" a="1"/>
  <c r="AA770" i="6" s="1"/>
  <c r="Z770" i="6" a="1"/>
  <c r="Z770" i="6" s="1"/>
  <c r="Y770" i="6" a="1"/>
  <c r="Y770" i="6" s="1"/>
  <c r="X770" i="6" a="1"/>
  <c r="X770" i="6" s="1"/>
  <c r="W770" i="6"/>
  <c r="W770" i="6" a="1"/>
  <c r="V770" i="6" a="1"/>
  <c r="V770" i="6" s="1"/>
  <c r="U770" i="6" a="1"/>
  <c r="U770" i="6" s="1"/>
  <c r="T770" i="6" a="1"/>
  <c r="T770" i="6" s="1"/>
  <c r="S770" i="6" a="1"/>
  <c r="S770" i="6" s="1"/>
  <c r="R770" i="6" a="1"/>
  <c r="R770" i="6" s="1"/>
  <c r="Q770" i="6" a="1"/>
  <c r="Q770" i="6" s="1"/>
  <c r="P770" i="6" a="1"/>
  <c r="P770" i="6" s="1"/>
  <c r="O770" i="6" a="1"/>
  <c r="O770" i="6" s="1"/>
  <c r="N770" i="6" a="1"/>
  <c r="N770" i="6" s="1"/>
  <c r="M770" i="6" a="1"/>
  <c r="M770" i="6" s="1"/>
  <c r="L770" i="6" a="1"/>
  <c r="L770" i="6" s="1"/>
  <c r="K770" i="6" a="1"/>
  <c r="K770" i="6" s="1"/>
  <c r="AI769" i="6" a="1"/>
  <c r="AI769" i="6" s="1"/>
  <c r="AH769" i="6" a="1"/>
  <c r="AH769" i="6" s="1"/>
  <c r="AG769" i="6" a="1"/>
  <c r="AG769" i="6" s="1"/>
  <c r="AF769" i="6" a="1"/>
  <c r="AF769" i="6" s="1"/>
  <c r="AE769" i="6" a="1"/>
  <c r="AE769" i="6" s="1"/>
  <c r="AD769" i="6" a="1"/>
  <c r="AD769" i="6" s="1"/>
  <c r="AC769" i="6" a="1"/>
  <c r="AC769" i="6" s="1"/>
  <c r="AB769" i="6" a="1"/>
  <c r="AB769" i="6" s="1"/>
  <c r="AA769" i="6" a="1"/>
  <c r="AA769" i="6" s="1"/>
  <c r="Z769" i="6" a="1"/>
  <c r="Z769" i="6" s="1"/>
  <c r="Y769" i="6" a="1"/>
  <c r="Y769" i="6" s="1"/>
  <c r="X769" i="6" a="1"/>
  <c r="X769" i="6" s="1"/>
  <c r="W769" i="6"/>
  <c r="W769" i="6" a="1"/>
  <c r="V769" i="6" a="1"/>
  <c r="V769" i="6" s="1"/>
  <c r="U769" i="6" a="1"/>
  <c r="U769" i="6" s="1"/>
  <c r="T769" i="6" a="1"/>
  <c r="T769" i="6" s="1"/>
  <c r="S769" i="6" a="1"/>
  <c r="S769" i="6" s="1"/>
  <c r="R769" i="6" a="1"/>
  <c r="R769" i="6" s="1"/>
  <c r="Q769" i="6" a="1"/>
  <c r="Q769" i="6" s="1"/>
  <c r="P769" i="6" a="1"/>
  <c r="P769" i="6" s="1"/>
  <c r="O769" i="6" a="1"/>
  <c r="O769" i="6" s="1"/>
  <c r="N769" i="6" a="1"/>
  <c r="N769" i="6" s="1"/>
  <c r="M769" i="6" a="1"/>
  <c r="M769" i="6" s="1"/>
  <c r="L769" i="6" a="1"/>
  <c r="L769" i="6" s="1"/>
  <c r="K769" i="6" a="1"/>
  <c r="K769" i="6" s="1"/>
  <c r="AI768" i="6" a="1"/>
  <c r="AI768" i="6" s="1"/>
  <c r="AH768" i="6" a="1"/>
  <c r="AH768" i="6" s="1"/>
  <c r="AG768" i="6" a="1"/>
  <c r="AG768" i="6" s="1"/>
  <c r="AF768" i="6" a="1"/>
  <c r="AF768" i="6" s="1"/>
  <c r="AE768" i="6" a="1"/>
  <c r="AE768" i="6" s="1"/>
  <c r="AD768" i="6" a="1"/>
  <c r="AD768" i="6" s="1"/>
  <c r="AC768" i="6" a="1"/>
  <c r="AC768" i="6" s="1"/>
  <c r="AB768" i="6" a="1"/>
  <c r="AB768" i="6" s="1"/>
  <c r="AA768" i="6" a="1"/>
  <c r="AA768" i="6" s="1"/>
  <c r="Z768" i="6" a="1"/>
  <c r="Z768" i="6" s="1"/>
  <c r="Y768" i="6" a="1"/>
  <c r="Y768" i="6" s="1"/>
  <c r="X768" i="6" a="1"/>
  <c r="X768" i="6" s="1"/>
  <c r="W768" i="6" a="1"/>
  <c r="W768" i="6" s="1"/>
  <c r="V768" i="6" a="1"/>
  <c r="V768" i="6" s="1"/>
  <c r="U768" i="6" a="1"/>
  <c r="U768" i="6" s="1"/>
  <c r="T768" i="6" a="1"/>
  <c r="T768" i="6" s="1"/>
  <c r="S768" i="6" a="1"/>
  <c r="S768" i="6" s="1"/>
  <c r="R768" i="6" a="1"/>
  <c r="R768" i="6" s="1"/>
  <c r="Q768" i="6" a="1"/>
  <c r="Q768" i="6" s="1"/>
  <c r="P768" i="6" a="1"/>
  <c r="P768" i="6" s="1"/>
  <c r="O768" i="6" a="1"/>
  <c r="O768" i="6" s="1"/>
  <c r="N768" i="6" a="1"/>
  <c r="N768" i="6" s="1"/>
  <c r="M768" i="6" a="1"/>
  <c r="M768" i="6" s="1"/>
  <c r="L768" i="6" a="1"/>
  <c r="L768" i="6" s="1"/>
  <c r="K768" i="6" a="1"/>
  <c r="K768" i="6" s="1"/>
  <c r="AI767" i="6" a="1"/>
  <c r="AI767" i="6" s="1"/>
  <c r="AH767" i="6" a="1"/>
  <c r="AH767" i="6" s="1"/>
  <c r="AG767" i="6" a="1"/>
  <c r="AG767" i="6" s="1"/>
  <c r="AF767" i="6" a="1"/>
  <c r="AF767" i="6" s="1"/>
  <c r="AE767" i="6" a="1"/>
  <c r="AE767" i="6" s="1"/>
  <c r="AD767" i="6" a="1"/>
  <c r="AD767" i="6" s="1"/>
  <c r="AC767" i="6" a="1"/>
  <c r="AC767" i="6" s="1"/>
  <c r="AB767" i="6" a="1"/>
  <c r="AB767" i="6" s="1"/>
  <c r="AA767" i="6" a="1"/>
  <c r="AA767" i="6" s="1"/>
  <c r="Z767" i="6" a="1"/>
  <c r="Z767" i="6" s="1"/>
  <c r="Y767" i="6" a="1"/>
  <c r="Y767" i="6" s="1"/>
  <c r="X767" i="6" a="1"/>
  <c r="X767" i="6" s="1"/>
  <c r="W767" i="6" a="1"/>
  <c r="W767" i="6" s="1"/>
  <c r="V767" i="6" a="1"/>
  <c r="V767" i="6" s="1"/>
  <c r="U767" i="6" a="1"/>
  <c r="U767" i="6" s="1"/>
  <c r="T767" i="6" a="1"/>
  <c r="T767" i="6" s="1"/>
  <c r="S767" i="6" a="1"/>
  <c r="S767" i="6" s="1"/>
  <c r="R767" i="6" a="1"/>
  <c r="R767" i="6" s="1"/>
  <c r="Q767" i="6"/>
  <c r="Q767" i="6" a="1"/>
  <c r="P767" i="6" a="1"/>
  <c r="P767" i="6" s="1"/>
  <c r="O767" i="6" a="1"/>
  <c r="O767" i="6" s="1"/>
  <c r="N767" i="6" a="1"/>
  <c r="N767" i="6" s="1"/>
  <c r="M767" i="6" a="1"/>
  <c r="M767" i="6" s="1"/>
  <c r="L767" i="6" a="1"/>
  <c r="L767" i="6" s="1"/>
  <c r="K767" i="6" a="1"/>
  <c r="K767" i="6" s="1"/>
  <c r="AI766" i="6" a="1"/>
  <c r="AI766" i="6" s="1"/>
  <c r="AH766" i="6" a="1"/>
  <c r="AH766" i="6" s="1"/>
  <c r="AG766" i="6" a="1"/>
  <c r="AG766" i="6" s="1"/>
  <c r="AF766" i="6" a="1"/>
  <c r="AF766" i="6" s="1"/>
  <c r="AE766" i="6" a="1"/>
  <c r="AE766" i="6" s="1"/>
  <c r="AD766" i="6" a="1"/>
  <c r="AD766" i="6" s="1"/>
  <c r="AC766" i="6"/>
  <c r="AC766" i="6" a="1"/>
  <c r="AB766" i="6" a="1"/>
  <c r="AB766" i="6" s="1"/>
  <c r="AA766" i="6" a="1"/>
  <c r="AA766" i="6" s="1"/>
  <c r="Z766" i="6" a="1"/>
  <c r="Z766" i="6" s="1"/>
  <c r="Y766" i="6" a="1"/>
  <c r="Y766" i="6" s="1"/>
  <c r="X766" i="6" a="1"/>
  <c r="X766" i="6" s="1"/>
  <c r="W766" i="6" a="1"/>
  <c r="W766" i="6" s="1"/>
  <c r="V766" i="6" a="1"/>
  <c r="V766" i="6" s="1"/>
  <c r="U766" i="6" a="1"/>
  <c r="U766" i="6" s="1"/>
  <c r="T766" i="6" a="1"/>
  <c r="T766" i="6" s="1"/>
  <c r="S766" i="6" a="1"/>
  <c r="S766" i="6" s="1"/>
  <c r="R766" i="6" a="1"/>
  <c r="R766" i="6" s="1"/>
  <c r="Q766" i="6" a="1"/>
  <c r="Q766" i="6" s="1"/>
  <c r="P766" i="6" a="1"/>
  <c r="P766" i="6" s="1"/>
  <c r="O766" i="6" a="1"/>
  <c r="O766" i="6" s="1"/>
  <c r="N766" i="6" a="1"/>
  <c r="N766" i="6" s="1"/>
  <c r="M766" i="6" a="1"/>
  <c r="M766" i="6" s="1"/>
  <c r="L766" i="6" a="1"/>
  <c r="L766" i="6" s="1"/>
  <c r="K766" i="6" a="1"/>
  <c r="K766" i="6" s="1"/>
  <c r="AI765" i="6" a="1"/>
  <c r="AI765" i="6" s="1"/>
  <c r="AH765" i="6" a="1"/>
  <c r="AH765" i="6" s="1"/>
  <c r="AG765" i="6" a="1"/>
  <c r="AG765" i="6" s="1"/>
  <c r="AF765" i="6" a="1"/>
  <c r="AF765" i="6" s="1"/>
  <c r="AE765" i="6" a="1"/>
  <c r="AE765" i="6" s="1"/>
  <c r="AD765" i="6" a="1"/>
  <c r="AD765" i="6" s="1"/>
  <c r="AC765" i="6" a="1"/>
  <c r="AC765" i="6" s="1"/>
  <c r="AB765" i="6" a="1"/>
  <c r="AB765" i="6" s="1"/>
  <c r="AA765" i="6" a="1"/>
  <c r="AA765" i="6" s="1"/>
  <c r="Z765" i="6" a="1"/>
  <c r="Z765" i="6" s="1"/>
  <c r="Y765" i="6" a="1"/>
  <c r="Y765" i="6" s="1"/>
  <c r="X765" i="6" a="1"/>
  <c r="X765" i="6" s="1"/>
  <c r="W765" i="6" a="1"/>
  <c r="W765" i="6" s="1"/>
  <c r="V765" i="6" a="1"/>
  <c r="V765" i="6" s="1"/>
  <c r="U765" i="6" a="1"/>
  <c r="U765" i="6" s="1"/>
  <c r="T765" i="6" a="1"/>
  <c r="T765" i="6" s="1"/>
  <c r="S765" i="6" a="1"/>
  <c r="S765" i="6" s="1"/>
  <c r="R765" i="6" a="1"/>
  <c r="R765" i="6" s="1"/>
  <c r="Q765" i="6" a="1"/>
  <c r="Q765" i="6" s="1"/>
  <c r="P765" i="6" a="1"/>
  <c r="P765" i="6" s="1"/>
  <c r="O765" i="6" a="1"/>
  <c r="O765" i="6" s="1"/>
  <c r="N765" i="6" a="1"/>
  <c r="N765" i="6" s="1"/>
  <c r="M765" i="6" a="1"/>
  <c r="M765" i="6" s="1"/>
  <c r="L765" i="6" a="1"/>
  <c r="L765" i="6" s="1"/>
  <c r="K765" i="6" a="1"/>
  <c r="K765" i="6" s="1"/>
  <c r="AI764" i="6" a="1"/>
  <c r="AI764" i="6" s="1"/>
  <c r="AH764" i="6" a="1"/>
  <c r="AH764" i="6" s="1"/>
  <c r="AG764" i="6" a="1"/>
  <c r="AG764" i="6" s="1"/>
  <c r="AF764" i="6" a="1"/>
  <c r="AF764" i="6" s="1"/>
  <c r="AE764" i="6" a="1"/>
  <c r="AE764" i="6" s="1"/>
  <c r="AD764" i="6" a="1"/>
  <c r="AD764" i="6" s="1"/>
  <c r="AC764" i="6" a="1"/>
  <c r="AC764" i="6" s="1"/>
  <c r="AB764" i="6" a="1"/>
  <c r="AB764" i="6" s="1"/>
  <c r="AA764" i="6" a="1"/>
  <c r="AA764" i="6" s="1"/>
  <c r="Z764" i="6" a="1"/>
  <c r="Z764" i="6" s="1"/>
  <c r="Y764" i="6" a="1"/>
  <c r="Y764" i="6" s="1"/>
  <c r="X764" i="6" a="1"/>
  <c r="X764" i="6" s="1"/>
  <c r="W764" i="6" a="1"/>
  <c r="W764" i="6" s="1"/>
  <c r="V764" i="6" a="1"/>
  <c r="V764" i="6" s="1"/>
  <c r="U764" i="6"/>
  <c r="U764" i="6" a="1"/>
  <c r="T764" i="6" a="1"/>
  <c r="T764" i="6" s="1"/>
  <c r="S764" i="6" a="1"/>
  <c r="S764" i="6" s="1"/>
  <c r="R764" i="6" a="1"/>
  <c r="R764" i="6" s="1"/>
  <c r="Q764" i="6" a="1"/>
  <c r="Q764" i="6" s="1"/>
  <c r="P764" i="6" a="1"/>
  <c r="P764" i="6" s="1"/>
  <c r="O764" i="6" a="1"/>
  <c r="O764" i="6" s="1"/>
  <c r="N764" i="6" a="1"/>
  <c r="N764" i="6" s="1"/>
  <c r="M764" i="6" a="1"/>
  <c r="M764" i="6" s="1"/>
  <c r="L764" i="6" a="1"/>
  <c r="L764" i="6" s="1"/>
  <c r="K764" i="6" a="1"/>
  <c r="K764" i="6" s="1"/>
  <c r="AI763" i="6" a="1"/>
  <c r="AI763" i="6" s="1"/>
  <c r="AH763" i="6" a="1"/>
  <c r="AH763" i="6" s="1"/>
  <c r="AG763" i="6" a="1"/>
  <c r="AG763" i="6" s="1"/>
  <c r="AF763" i="6" a="1"/>
  <c r="AF763" i="6" s="1"/>
  <c r="AE763" i="6" a="1"/>
  <c r="AE763" i="6" s="1"/>
  <c r="AD763" i="6" a="1"/>
  <c r="AD763" i="6" s="1"/>
  <c r="AC763" i="6" a="1"/>
  <c r="AC763" i="6" s="1"/>
  <c r="AB763" i="6" a="1"/>
  <c r="AB763" i="6" s="1"/>
  <c r="AA763" i="6" a="1"/>
  <c r="AA763" i="6" s="1"/>
  <c r="Z763" i="6" a="1"/>
  <c r="Z763" i="6" s="1"/>
  <c r="Y763" i="6" a="1"/>
  <c r="Y763" i="6" s="1"/>
  <c r="X763" i="6" a="1"/>
  <c r="X763" i="6" s="1"/>
  <c r="W763" i="6" a="1"/>
  <c r="W763" i="6" s="1"/>
  <c r="V763" i="6" a="1"/>
  <c r="V763" i="6" s="1"/>
  <c r="U763" i="6" a="1"/>
  <c r="U763" i="6" s="1"/>
  <c r="T763" i="6" a="1"/>
  <c r="T763" i="6" s="1"/>
  <c r="S763" i="6" a="1"/>
  <c r="S763" i="6" s="1"/>
  <c r="R763" i="6" a="1"/>
  <c r="R763" i="6" s="1"/>
  <c r="Q763" i="6"/>
  <c r="Q763" i="6" a="1"/>
  <c r="P763" i="6" a="1"/>
  <c r="P763" i="6" s="1"/>
  <c r="O763" i="6" a="1"/>
  <c r="O763" i="6" s="1"/>
  <c r="N763" i="6" a="1"/>
  <c r="N763" i="6" s="1"/>
  <c r="M763" i="6" a="1"/>
  <c r="M763" i="6" s="1"/>
  <c r="L763" i="6" a="1"/>
  <c r="L763" i="6" s="1"/>
  <c r="K763" i="6" a="1"/>
  <c r="K763" i="6" s="1"/>
  <c r="AI762" i="6" a="1"/>
  <c r="AI762" i="6" s="1"/>
  <c r="AH762" i="6" a="1"/>
  <c r="AH762" i="6" s="1"/>
  <c r="AG762" i="6" a="1"/>
  <c r="AG762" i="6" s="1"/>
  <c r="AF762" i="6" a="1"/>
  <c r="AF762" i="6" s="1"/>
  <c r="AE762" i="6" a="1"/>
  <c r="AE762" i="6" s="1"/>
  <c r="AD762" i="6" a="1"/>
  <c r="AD762" i="6" s="1"/>
  <c r="AC762" i="6"/>
  <c r="AC762" i="6" a="1"/>
  <c r="AB762" i="6" a="1"/>
  <c r="AB762" i="6" s="1"/>
  <c r="AA762" i="6" a="1"/>
  <c r="AA762" i="6" s="1"/>
  <c r="Z762" i="6" a="1"/>
  <c r="Z762" i="6" s="1"/>
  <c r="Y762" i="6" a="1"/>
  <c r="Y762" i="6" s="1"/>
  <c r="X762" i="6" a="1"/>
  <c r="X762" i="6" s="1"/>
  <c r="W762" i="6" a="1"/>
  <c r="W762" i="6" s="1"/>
  <c r="V762" i="6" a="1"/>
  <c r="V762" i="6" s="1"/>
  <c r="U762" i="6" a="1"/>
  <c r="U762" i="6" s="1"/>
  <c r="T762" i="6" a="1"/>
  <c r="T762" i="6" s="1"/>
  <c r="S762" i="6" a="1"/>
  <c r="S762" i="6" s="1"/>
  <c r="R762" i="6" a="1"/>
  <c r="R762" i="6" s="1"/>
  <c r="Q762" i="6" a="1"/>
  <c r="Q762" i="6" s="1"/>
  <c r="P762" i="6" a="1"/>
  <c r="P762" i="6" s="1"/>
  <c r="O762" i="6" a="1"/>
  <c r="O762" i="6" s="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c r="Y761" i="6" a="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c r="Q759" i="6" a="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c r="AC758" i="6" a="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a="1"/>
  <c r="AB757" i="6" s="1"/>
  <c r="AA757" i="6" a="1"/>
  <c r="AA757" i="6" s="1"/>
  <c r="Z757" i="6" a="1"/>
  <c r="Z757" i="6" s="1"/>
  <c r="Y757" i="6" a="1"/>
  <c r="Y757" i="6" s="1"/>
  <c r="X757" i="6" a="1"/>
  <c r="X757" i="6" s="1"/>
  <c r="W757" i="6" a="1"/>
  <c r="W757" i="6" s="1"/>
  <c r="V757" i="6" a="1"/>
  <c r="V757" i="6" s="1"/>
  <c r="U757" i="6" a="1"/>
  <c r="U757" i="6" s="1"/>
  <c r="T757" i="6" a="1"/>
  <c r="T757" i="6" s="1"/>
  <c r="S757" i="6" a="1"/>
  <c r="S757" i="6" s="1"/>
  <c r="R757" i="6" a="1"/>
  <c r="R757" i="6" s="1"/>
  <c r="Q757" i="6" a="1"/>
  <c r="Q757" i="6" s="1"/>
  <c r="P757" i="6" a="1"/>
  <c r="P757" i="6" s="1"/>
  <c r="O757" i="6" a="1"/>
  <c r="O757" i="6" s="1"/>
  <c r="N757" i="6" a="1"/>
  <c r="N757" i="6" s="1"/>
  <c r="M757" i="6" a="1"/>
  <c r="M757" i="6" s="1"/>
  <c r="L757" i="6" a="1"/>
  <c r="L757" i="6" s="1"/>
  <c r="K757" i="6" a="1"/>
  <c r="K757" i="6" s="1"/>
  <c r="AI756" i="6" a="1"/>
  <c r="AI756" i="6" s="1"/>
  <c r="AH756" i="6" a="1"/>
  <c r="AH756" i="6" s="1"/>
  <c r="AG756" i="6" a="1"/>
  <c r="AG756" i="6" s="1"/>
  <c r="AF756" i="6" a="1"/>
  <c r="AF756" i="6" s="1"/>
  <c r="AE756" i="6" a="1"/>
  <c r="AE756" i="6" s="1"/>
  <c r="AD756" i="6" a="1"/>
  <c r="AD756" i="6" s="1"/>
  <c r="AC756" i="6" a="1"/>
  <c r="AC756" i="6" s="1"/>
  <c r="AB756" i="6" a="1"/>
  <c r="AB756" i="6" s="1"/>
  <c r="AA756" i="6" a="1"/>
  <c r="AA756" i="6" s="1"/>
  <c r="Z756" i="6" a="1"/>
  <c r="Z756" i="6" s="1"/>
  <c r="Y756" i="6"/>
  <c r="Y756" i="6" a="1"/>
  <c r="X756" i="6" a="1"/>
  <c r="X756" i="6" s="1"/>
  <c r="W756" i="6" a="1"/>
  <c r="W756" i="6" s="1"/>
  <c r="V756" i="6" a="1"/>
  <c r="V756" i="6" s="1"/>
  <c r="U756" i="6" a="1"/>
  <c r="U756" i="6" s="1"/>
  <c r="T756" i="6" a="1"/>
  <c r="T756" i="6" s="1"/>
  <c r="S756" i="6" a="1"/>
  <c r="S756" i="6" s="1"/>
  <c r="R756" i="6" a="1"/>
  <c r="R756" i="6" s="1"/>
  <c r="Q756" i="6" a="1"/>
  <c r="Q756" i="6" s="1"/>
  <c r="P756" i="6" a="1"/>
  <c r="P756" i="6" s="1"/>
  <c r="O756" i="6" a="1"/>
  <c r="O756" i="6" s="1"/>
  <c r="N756" i="6" a="1"/>
  <c r="N756" i="6" s="1"/>
  <c r="M756" i="6" a="1"/>
  <c r="M756" i="6" s="1"/>
  <c r="L756" i="6" a="1"/>
  <c r="L756" i="6" s="1"/>
  <c r="K756" i="6" a="1"/>
  <c r="K756" i="6" s="1"/>
  <c r="AI755" i="6" a="1"/>
  <c r="AI755" i="6" s="1"/>
  <c r="AH755" i="6" a="1"/>
  <c r="AH755" i="6" s="1"/>
  <c r="AG755" i="6" a="1"/>
  <c r="AG755" i="6" s="1"/>
  <c r="AF755" i="6" a="1"/>
  <c r="AF755" i="6" s="1"/>
  <c r="AE755" i="6" a="1"/>
  <c r="AE755" i="6" s="1"/>
  <c r="AD755" i="6" a="1"/>
  <c r="AD755" i="6" s="1"/>
  <c r="AC755" i="6" a="1"/>
  <c r="AC755" i="6" s="1"/>
  <c r="AB755" i="6" a="1"/>
  <c r="AB755" i="6" s="1"/>
  <c r="AA755" i="6" a="1"/>
  <c r="AA755" i="6" s="1"/>
  <c r="Z755" i="6" a="1"/>
  <c r="Z755" i="6" s="1"/>
  <c r="Y755" i="6" a="1"/>
  <c r="Y755" i="6" s="1"/>
  <c r="X755" i="6" a="1"/>
  <c r="X755" i="6" s="1"/>
  <c r="W755" i="6" a="1"/>
  <c r="W755" i="6" s="1"/>
  <c r="V755" i="6" a="1"/>
  <c r="V755" i="6" s="1"/>
  <c r="U755" i="6"/>
  <c r="U755" i="6" a="1"/>
  <c r="T755" i="6" a="1"/>
  <c r="T755" i="6" s="1"/>
  <c r="S755" i="6" a="1"/>
  <c r="S755" i="6" s="1"/>
  <c r="R755" i="6" a="1"/>
  <c r="R755" i="6" s="1"/>
  <c r="Q755" i="6" a="1"/>
  <c r="Q755" i="6" s="1"/>
  <c r="P755" i="6" a="1"/>
  <c r="P755" i="6" s="1"/>
  <c r="O755" i="6" a="1"/>
  <c r="O755" i="6" s="1"/>
  <c r="N755" i="6" a="1"/>
  <c r="N755" i="6" s="1"/>
  <c r="M755" i="6" a="1"/>
  <c r="M755" i="6" s="1"/>
  <c r="L755" i="6" a="1"/>
  <c r="L755" i="6" s="1"/>
  <c r="K755" i="6" a="1"/>
  <c r="K755" i="6" s="1"/>
  <c r="AI754" i="6" a="1"/>
  <c r="AI754" i="6" s="1"/>
  <c r="AH754" i="6" a="1"/>
  <c r="AH754" i="6" s="1"/>
  <c r="AG754" i="6" a="1"/>
  <c r="AG754" i="6" s="1"/>
  <c r="AF754" i="6" a="1"/>
  <c r="AF754" i="6" s="1"/>
  <c r="AE754" i="6" a="1"/>
  <c r="AE754" i="6" s="1"/>
  <c r="AD754" i="6" a="1"/>
  <c r="AD754" i="6" s="1"/>
  <c r="AC754" i="6" a="1"/>
  <c r="AC754" i="6" s="1"/>
  <c r="AB754" i="6" a="1"/>
  <c r="AB754" i="6" s="1"/>
  <c r="AA754" i="6" a="1"/>
  <c r="AA754" i="6" s="1"/>
  <c r="Z754" i="6" a="1"/>
  <c r="Z754" i="6" s="1"/>
  <c r="Y754" i="6" a="1"/>
  <c r="Y754" i="6" s="1"/>
  <c r="X754" i="6" a="1"/>
  <c r="X754" i="6" s="1"/>
  <c r="W754" i="6" a="1"/>
  <c r="W754" i="6" s="1"/>
  <c r="V754" i="6" a="1"/>
  <c r="V754" i="6" s="1"/>
  <c r="U754" i="6" a="1"/>
  <c r="U754" i="6" s="1"/>
  <c r="T754" i="6" a="1"/>
  <c r="T754" i="6" s="1"/>
  <c r="S754" i="6" a="1"/>
  <c r="S754" i="6" s="1"/>
  <c r="R754" i="6" a="1"/>
  <c r="R754" i="6" s="1"/>
  <c r="Q754" i="6"/>
  <c r="Q754" i="6" a="1"/>
  <c r="P754" i="6" a="1"/>
  <c r="P754" i="6" s="1"/>
  <c r="O754" i="6" a="1"/>
  <c r="O754" i="6" s="1"/>
  <c r="N754" i="6" a="1"/>
  <c r="N754" i="6" s="1"/>
  <c r="M754" i="6" a="1"/>
  <c r="M754" i="6" s="1"/>
  <c r="L754" i="6" a="1"/>
  <c r="L754" i="6" s="1"/>
  <c r="K754" i="6" a="1"/>
  <c r="K754" i="6" s="1"/>
  <c r="AI753" i="6" a="1"/>
  <c r="AI753" i="6" s="1"/>
  <c r="AH753" i="6" a="1"/>
  <c r="AH753" i="6" s="1"/>
  <c r="AG753" i="6" a="1"/>
  <c r="AG753" i="6" s="1"/>
  <c r="AF753" i="6" a="1"/>
  <c r="AF753" i="6" s="1"/>
  <c r="AE753" i="6" a="1"/>
  <c r="AE753" i="6" s="1"/>
  <c r="AD753" i="6" a="1"/>
  <c r="AD753" i="6" s="1"/>
  <c r="AC753" i="6" a="1"/>
  <c r="AC753" i="6" s="1"/>
  <c r="AB753" i="6" a="1"/>
  <c r="AB753" i="6" s="1"/>
  <c r="AA753" i="6" a="1"/>
  <c r="AA753" i="6" s="1"/>
  <c r="Z753" i="6" a="1"/>
  <c r="Z753" i="6" s="1"/>
  <c r="Y753" i="6"/>
  <c r="Y753" i="6" a="1"/>
  <c r="X753" i="6" a="1"/>
  <c r="X753" i="6" s="1"/>
  <c r="W753" i="6" a="1"/>
  <c r="W753" i="6" s="1"/>
  <c r="V753" i="6" a="1"/>
  <c r="V753" i="6" s="1"/>
  <c r="U753" i="6" a="1"/>
  <c r="U753" i="6" s="1"/>
  <c r="T753" i="6" a="1"/>
  <c r="T753" i="6" s="1"/>
  <c r="S753" i="6" a="1"/>
  <c r="S753" i="6" s="1"/>
  <c r="R753" i="6" a="1"/>
  <c r="R753" i="6" s="1"/>
  <c r="Q753" i="6" a="1"/>
  <c r="Q753" i="6" s="1"/>
  <c r="P753" i="6" a="1"/>
  <c r="P753" i="6" s="1"/>
  <c r="O753" i="6" a="1"/>
  <c r="O753" i="6" s="1"/>
  <c r="N753" i="6" a="1"/>
  <c r="N753" i="6" s="1"/>
  <c r="M753" i="6" a="1"/>
  <c r="M753" i="6" s="1"/>
  <c r="L753" i="6" a="1"/>
  <c r="L753" i="6" s="1"/>
  <c r="K753" i="6" a="1"/>
  <c r="K753" i="6" s="1"/>
  <c r="AI752" i="6" a="1"/>
  <c r="AI752" i="6" s="1"/>
  <c r="AH752" i="6" a="1"/>
  <c r="AH752" i="6" s="1"/>
  <c r="AG752" i="6" a="1"/>
  <c r="AG752" i="6" s="1"/>
  <c r="AF752" i="6" a="1"/>
  <c r="AF752" i="6" s="1"/>
  <c r="AE752" i="6" a="1"/>
  <c r="AE752" i="6" s="1"/>
  <c r="AD752" i="6" a="1"/>
  <c r="AD752" i="6" s="1"/>
  <c r="AC752" i="6" a="1"/>
  <c r="AC752" i="6" s="1"/>
  <c r="AB752" i="6" a="1"/>
  <c r="AB752" i="6" s="1"/>
  <c r="AA752" i="6" a="1"/>
  <c r="AA752" i="6" s="1"/>
  <c r="Z752" i="6" a="1"/>
  <c r="Z752" i="6" s="1"/>
  <c r="Y752" i="6" a="1"/>
  <c r="Y752" i="6" s="1"/>
  <c r="X752" i="6" a="1"/>
  <c r="X752" i="6" s="1"/>
  <c r="W752" i="6" a="1"/>
  <c r="W752" i="6" s="1"/>
  <c r="V752" i="6" a="1"/>
  <c r="V752" i="6" s="1"/>
  <c r="U752" i="6" a="1"/>
  <c r="U752" i="6" s="1"/>
  <c r="T752" i="6" a="1"/>
  <c r="T752" i="6" s="1"/>
  <c r="S752" i="6" a="1"/>
  <c r="S752" i="6" s="1"/>
  <c r="R752" i="6" a="1"/>
  <c r="R752" i="6" s="1"/>
  <c r="Q752" i="6" a="1"/>
  <c r="Q752" i="6" s="1"/>
  <c r="P752" i="6" a="1"/>
  <c r="P752" i="6" s="1"/>
  <c r="O752" i="6" a="1"/>
  <c r="O752" i="6" s="1"/>
  <c r="N752" i="6" a="1"/>
  <c r="N752" i="6" s="1"/>
  <c r="M752" i="6" a="1"/>
  <c r="M752" i="6" s="1"/>
  <c r="L752" i="6" a="1"/>
  <c r="L752" i="6" s="1"/>
  <c r="K752" i="6" a="1"/>
  <c r="K752" i="6" s="1"/>
  <c r="AI751" i="6" a="1"/>
  <c r="AI751" i="6" s="1"/>
  <c r="AH751" i="6" a="1"/>
  <c r="AH751" i="6" s="1"/>
  <c r="AG751" i="6" a="1"/>
  <c r="AG751" i="6" s="1"/>
  <c r="AF751" i="6" a="1"/>
  <c r="AF751" i="6" s="1"/>
  <c r="AE751" i="6" a="1"/>
  <c r="AE751" i="6" s="1"/>
  <c r="AD751" i="6" a="1"/>
  <c r="AD751" i="6" s="1"/>
  <c r="AC751" i="6" a="1"/>
  <c r="AC751" i="6" s="1"/>
  <c r="AB751" i="6" a="1"/>
  <c r="AB751" i="6" s="1"/>
  <c r="AA751" i="6" a="1"/>
  <c r="AA751" i="6" s="1"/>
  <c r="Z751" i="6" a="1"/>
  <c r="Z751" i="6" s="1"/>
  <c r="Y751" i="6" a="1"/>
  <c r="Y751" i="6" s="1"/>
  <c r="X751" i="6" a="1"/>
  <c r="X751" i="6" s="1"/>
  <c r="W751" i="6" a="1"/>
  <c r="W751" i="6" s="1"/>
  <c r="V751" i="6" a="1"/>
  <c r="V751" i="6" s="1"/>
  <c r="U751" i="6" a="1"/>
  <c r="U751" i="6" s="1"/>
  <c r="T751" i="6" a="1"/>
  <c r="T751" i="6" s="1"/>
  <c r="S751" i="6" a="1"/>
  <c r="S751" i="6" s="1"/>
  <c r="R751" i="6" a="1"/>
  <c r="R751" i="6" s="1"/>
  <c r="Q751" i="6" a="1"/>
  <c r="Q751" i="6" s="1"/>
  <c r="P751" i="6" a="1"/>
  <c r="P751" i="6" s="1"/>
  <c r="O751" i="6" a="1"/>
  <c r="O751" i="6" s="1"/>
  <c r="N751" i="6" a="1"/>
  <c r="N751" i="6" s="1"/>
  <c r="M751" i="6" a="1"/>
  <c r="M751" i="6" s="1"/>
  <c r="L751" i="6" a="1"/>
  <c r="L751" i="6" s="1"/>
  <c r="K751" i="6" a="1"/>
  <c r="K751" i="6" s="1"/>
  <c r="AI750" i="6" a="1"/>
  <c r="AI750" i="6" s="1"/>
  <c r="AH750" i="6" a="1"/>
  <c r="AH750" i="6" s="1"/>
  <c r="AG750" i="6" a="1"/>
  <c r="AG750" i="6" s="1"/>
  <c r="AF750" i="6" a="1"/>
  <c r="AF750" i="6" s="1"/>
  <c r="AE750" i="6" a="1"/>
  <c r="AE750" i="6" s="1"/>
  <c r="AD750" i="6" a="1"/>
  <c r="AD750" i="6" s="1"/>
  <c r="AC750" i="6" a="1"/>
  <c r="AC750" i="6" s="1"/>
  <c r="AB750" i="6" a="1"/>
  <c r="AB750" i="6" s="1"/>
  <c r="AA750" i="6" a="1"/>
  <c r="AA750" i="6" s="1"/>
  <c r="Z750" i="6" a="1"/>
  <c r="Z750" i="6" s="1"/>
  <c r="Y750" i="6" a="1"/>
  <c r="Y750" i="6" s="1"/>
  <c r="X750" i="6" a="1"/>
  <c r="X750" i="6" s="1"/>
  <c r="W750" i="6" a="1"/>
  <c r="W750" i="6" s="1"/>
  <c r="V750" i="6" a="1"/>
  <c r="V750" i="6" s="1"/>
  <c r="U750" i="6" a="1"/>
  <c r="U750" i="6" s="1"/>
  <c r="T750" i="6" a="1"/>
  <c r="T750" i="6" s="1"/>
  <c r="S750" i="6" a="1"/>
  <c r="S750" i="6" s="1"/>
  <c r="R750" i="6" a="1"/>
  <c r="R750" i="6" s="1"/>
  <c r="Q750" i="6" a="1"/>
  <c r="Q750" i="6" s="1"/>
  <c r="P750" i="6" a="1"/>
  <c r="P750" i="6" s="1"/>
  <c r="O750" i="6" a="1"/>
  <c r="O750" i="6" s="1"/>
  <c r="N750" i="6" a="1"/>
  <c r="N750" i="6" s="1"/>
  <c r="M750" i="6" a="1"/>
  <c r="M750" i="6" s="1"/>
  <c r="L750" i="6" a="1"/>
  <c r="L750" i="6" s="1"/>
  <c r="K750" i="6" a="1"/>
  <c r="K750" i="6" s="1"/>
  <c r="AI749" i="6" a="1"/>
  <c r="AI749" i="6" s="1"/>
  <c r="AH749" i="6" a="1"/>
  <c r="AH749" i="6" s="1"/>
  <c r="AG749" i="6" a="1"/>
  <c r="AG749" i="6" s="1"/>
  <c r="AF749" i="6" a="1"/>
  <c r="AF749" i="6" s="1"/>
  <c r="AE749" i="6" a="1"/>
  <c r="AE749" i="6" s="1"/>
  <c r="AD749" i="6" a="1"/>
  <c r="AD749" i="6" s="1"/>
  <c r="AC749" i="6" a="1"/>
  <c r="AC749" i="6" s="1"/>
  <c r="AB749" i="6" a="1"/>
  <c r="AB749" i="6" s="1"/>
  <c r="AA749" i="6" a="1"/>
  <c r="AA749" i="6" s="1"/>
  <c r="Z749" i="6" a="1"/>
  <c r="Z749" i="6" s="1"/>
  <c r="Y749" i="6" a="1"/>
  <c r="Y749" i="6" s="1"/>
  <c r="X749" i="6" a="1"/>
  <c r="X749" i="6" s="1"/>
  <c r="W749" i="6" a="1"/>
  <c r="W749" i="6" s="1"/>
  <c r="V749" i="6" a="1"/>
  <c r="V749" i="6" s="1"/>
  <c r="U749" i="6"/>
  <c r="U749" i="6" a="1"/>
  <c r="T749" i="6" a="1"/>
  <c r="T749" i="6" s="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a="1"/>
  <c r="AG748" i="6" s="1"/>
  <c r="AF748" i="6" a="1"/>
  <c r="AF748" i="6" s="1"/>
  <c r="AE748" i="6" a="1"/>
  <c r="AE748" i="6" s="1"/>
  <c r="AD748" i="6" a="1"/>
  <c r="AD748" i="6" s="1"/>
  <c r="AC748" i="6" a="1"/>
  <c r="AC748" i="6" s="1"/>
  <c r="AB748" i="6" a="1"/>
  <c r="AB748" i="6" s="1"/>
  <c r="AA748" i="6" a="1"/>
  <c r="AA748" i="6" s="1"/>
  <c r="Z748" i="6" a="1"/>
  <c r="Z748" i="6" s="1"/>
  <c r="Y748" i="6" a="1"/>
  <c r="Y748" i="6" s="1"/>
  <c r="X748" i="6" a="1"/>
  <c r="X748" i="6" s="1"/>
  <c r="W748" i="6" a="1"/>
  <c r="W748" i="6" s="1"/>
  <c r="V748" i="6" a="1"/>
  <c r="V748" i="6" s="1"/>
  <c r="U748" i="6" a="1"/>
  <c r="U748" i="6" s="1"/>
  <c r="T748" i="6" a="1"/>
  <c r="T748" i="6" s="1"/>
  <c r="S748" i="6" a="1"/>
  <c r="S748" i="6" s="1"/>
  <c r="R748" i="6" a="1"/>
  <c r="R748" i="6" s="1"/>
  <c r="Q748" i="6" a="1"/>
  <c r="Q748" i="6" s="1"/>
  <c r="P748" i="6" a="1"/>
  <c r="P748" i="6" s="1"/>
  <c r="O748" i="6" a="1"/>
  <c r="O748" i="6" s="1"/>
  <c r="N748" i="6" a="1"/>
  <c r="N748" i="6" s="1"/>
  <c r="M748" i="6" a="1"/>
  <c r="M748" i="6" s="1"/>
  <c r="L748" i="6" a="1"/>
  <c r="L748" i="6" s="1"/>
  <c r="K748" i="6" a="1"/>
  <c r="K748" i="6" s="1"/>
  <c r="AI747" i="6" a="1"/>
  <c r="AI747" i="6" s="1"/>
  <c r="AH747" i="6" a="1"/>
  <c r="AH747" i="6" s="1"/>
  <c r="AG747" i="6" a="1"/>
  <c r="AG747" i="6" s="1"/>
  <c r="AF747" i="6" a="1"/>
  <c r="AF747" i="6" s="1"/>
  <c r="AE747" i="6" a="1"/>
  <c r="AE747" i="6" s="1"/>
  <c r="AD747" i="6" a="1"/>
  <c r="AD747" i="6" s="1"/>
  <c r="AC747" i="6"/>
  <c r="AC747" i="6" a="1"/>
  <c r="AB747" i="6" a="1"/>
  <c r="AB747" i="6" s="1"/>
  <c r="AA747" i="6" a="1"/>
  <c r="AA747" i="6" s="1"/>
  <c r="Z747" i="6" a="1"/>
  <c r="Z747" i="6" s="1"/>
  <c r="Y747" i="6" a="1"/>
  <c r="Y747" i="6" s="1"/>
  <c r="X747" i="6" a="1"/>
  <c r="X747" i="6" s="1"/>
  <c r="W747" i="6" a="1"/>
  <c r="W747" i="6" s="1"/>
  <c r="V747" i="6" a="1"/>
  <c r="V747" i="6" s="1"/>
  <c r="U747" i="6" a="1"/>
  <c r="U747" i="6" s="1"/>
  <c r="T747" i="6" a="1"/>
  <c r="T747" i="6" s="1"/>
  <c r="S747" i="6" a="1"/>
  <c r="S747" i="6" s="1"/>
  <c r="R747" i="6" a="1"/>
  <c r="R747" i="6" s="1"/>
  <c r="Q747" i="6" a="1"/>
  <c r="Q747" i="6" s="1"/>
  <c r="P747" i="6" a="1"/>
  <c r="P747" i="6" s="1"/>
  <c r="O747" i="6" a="1"/>
  <c r="O747" i="6" s="1"/>
  <c r="N747" i="6" a="1"/>
  <c r="N747" i="6" s="1"/>
  <c r="M747" i="6" a="1"/>
  <c r="M747" i="6" s="1"/>
  <c r="L747" i="6" a="1"/>
  <c r="L747" i="6" s="1"/>
  <c r="K747" i="6" a="1"/>
  <c r="K747" i="6" s="1"/>
  <c r="AI746" i="6" a="1"/>
  <c r="AI746" i="6" s="1"/>
  <c r="AH746" i="6" a="1"/>
  <c r="AH746" i="6" s="1"/>
  <c r="AG746" i="6" a="1"/>
  <c r="AG746" i="6" s="1"/>
  <c r="AF746" i="6" a="1"/>
  <c r="AF746" i="6" s="1"/>
  <c r="AE746" i="6" a="1"/>
  <c r="AE746" i="6" s="1"/>
  <c r="AD746" i="6" a="1"/>
  <c r="AD746" i="6" s="1"/>
  <c r="AC746" i="6" a="1"/>
  <c r="AC746" i="6" s="1"/>
  <c r="AB746" i="6" a="1"/>
  <c r="AB746" i="6" s="1"/>
  <c r="AA746" i="6" a="1"/>
  <c r="AA746" i="6" s="1"/>
  <c r="Z746" i="6" a="1"/>
  <c r="Z746" i="6" s="1"/>
  <c r="Y746" i="6" a="1"/>
  <c r="Y746" i="6" s="1"/>
  <c r="X746" i="6" a="1"/>
  <c r="X746" i="6" s="1"/>
  <c r="W746" i="6" a="1"/>
  <c r="W746" i="6" s="1"/>
  <c r="V746" i="6" a="1"/>
  <c r="V746" i="6" s="1"/>
  <c r="U746" i="6" a="1"/>
  <c r="U746" i="6" s="1"/>
  <c r="T746" i="6" a="1"/>
  <c r="T746" i="6" s="1"/>
  <c r="S746" i="6" a="1"/>
  <c r="S746" i="6" s="1"/>
  <c r="R746" i="6" a="1"/>
  <c r="R746" i="6" s="1"/>
  <c r="Q746" i="6" a="1"/>
  <c r="Q746" i="6" s="1"/>
  <c r="P746" i="6" a="1"/>
  <c r="P746" i="6" s="1"/>
  <c r="O746" i="6" a="1"/>
  <c r="O746" i="6" s="1"/>
  <c r="N746" i="6" a="1"/>
  <c r="N746" i="6" s="1"/>
  <c r="M746" i="6" a="1"/>
  <c r="M746" i="6" s="1"/>
  <c r="L746" i="6" a="1"/>
  <c r="L746" i="6" s="1"/>
  <c r="K746" i="6" a="1"/>
  <c r="K746" i="6" s="1"/>
  <c r="AI745" i="6" a="1"/>
  <c r="AI745" i="6" s="1"/>
  <c r="AH745" i="6" a="1"/>
  <c r="AH745" i="6" s="1"/>
  <c r="AG745" i="6" a="1"/>
  <c r="AG745" i="6" s="1"/>
  <c r="AF745" i="6" a="1"/>
  <c r="AF745" i="6" s="1"/>
  <c r="AE745" i="6" a="1"/>
  <c r="AE745" i="6" s="1"/>
  <c r="AD745" i="6" a="1"/>
  <c r="AD745" i="6" s="1"/>
  <c r="AC745" i="6" a="1"/>
  <c r="AC745" i="6" s="1"/>
  <c r="AB745" i="6" a="1"/>
  <c r="AB745" i="6" s="1"/>
  <c r="AA745" i="6" a="1"/>
  <c r="AA745" i="6" s="1"/>
  <c r="Z745" i="6" a="1"/>
  <c r="Z745" i="6" s="1"/>
  <c r="Y745" i="6" a="1"/>
  <c r="Y745" i="6" s="1"/>
  <c r="X745" i="6" a="1"/>
  <c r="X745" i="6" s="1"/>
  <c r="W745" i="6" a="1"/>
  <c r="W745" i="6" s="1"/>
  <c r="V745" i="6" a="1"/>
  <c r="V745" i="6" s="1"/>
  <c r="U745" i="6" a="1"/>
  <c r="U745" i="6" s="1"/>
  <c r="T745" i="6" a="1"/>
  <c r="T745" i="6" s="1"/>
  <c r="S745" i="6" a="1"/>
  <c r="S745" i="6" s="1"/>
  <c r="R745" i="6" a="1"/>
  <c r="R745" i="6" s="1"/>
  <c r="Q745" i="6" a="1"/>
  <c r="Q745" i="6" s="1"/>
  <c r="P745" i="6" a="1"/>
  <c r="P745" i="6" s="1"/>
  <c r="O745" i="6" a="1"/>
  <c r="O745" i="6" s="1"/>
  <c r="N745" i="6" a="1"/>
  <c r="N745" i="6" s="1"/>
  <c r="M745" i="6" a="1"/>
  <c r="M745" i="6" s="1"/>
  <c r="L745" i="6" a="1"/>
  <c r="L745" i="6" s="1"/>
  <c r="K745" i="6" a="1"/>
  <c r="K745" i="6" s="1"/>
  <c r="AI744" i="6" a="1"/>
  <c r="AI744" i="6" s="1"/>
  <c r="AH744" i="6" a="1"/>
  <c r="AH744" i="6" s="1"/>
  <c r="AG744" i="6" a="1"/>
  <c r="AG744" i="6" s="1"/>
  <c r="AF744" i="6" a="1"/>
  <c r="AF744" i="6" s="1"/>
  <c r="AE744" i="6" a="1"/>
  <c r="AE744" i="6" s="1"/>
  <c r="AD744" i="6" a="1"/>
  <c r="AD744" i="6" s="1"/>
  <c r="AC744" i="6" a="1"/>
  <c r="AC744" i="6" s="1"/>
  <c r="AB744" i="6" a="1"/>
  <c r="AB744" i="6" s="1"/>
  <c r="AA744" i="6" a="1"/>
  <c r="AA744" i="6" s="1"/>
  <c r="Z744" i="6" a="1"/>
  <c r="Z744" i="6" s="1"/>
  <c r="Y744" i="6" a="1"/>
  <c r="Y744" i="6" s="1"/>
  <c r="X744" i="6" a="1"/>
  <c r="X744" i="6" s="1"/>
  <c r="W744" i="6" a="1"/>
  <c r="W744" i="6" s="1"/>
  <c r="V744" i="6" a="1"/>
  <c r="V744" i="6" s="1"/>
  <c r="U744" i="6" a="1"/>
  <c r="U744" i="6" s="1"/>
  <c r="T744" i="6" a="1"/>
  <c r="T744" i="6" s="1"/>
  <c r="S744" i="6" a="1"/>
  <c r="S744" i="6" s="1"/>
  <c r="R744" i="6" a="1"/>
  <c r="R744" i="6" s="1"/>
  <c r="Q744" i="6" a="1"/>
  <c r="Q744" i="6" s="1"/>
  <c r="P744" i="6" a="1"/>
  <c r="P744" i="6" s="1"/>
  <c r="O744" i="6" a="1"/>
  <c r="O744" i="6" s="1"/>
  <c r="N744" i="6" a="1"/>
  <c r="N744" i="6" s="1"/>
  <c r="M744" i="6" a="1"/>
  <c r="M744" i="6" s="1"/>
  <c r="L744" i="6" a="1"/>
  <c r="L744" i="6" s="1"/>
  <c r="K744" i="6" a="1"/>
  <c r="K744" i="6" s="1"/>
  <c r="AI743" i="6" a="1"/>
  <c r="AI743" i="6" s="1"/>
  <c r="AH743" i="6" a="1"/>
  <c r="AH743" i="6" s="1"/>
  <c r="AG743" i="6" a="1"/>
  <c r="AG743" i="6" s="1"/>
  <c r="AF743" i="6" a="1"/>
  <c r="AF743" i="6" s="1"/>
  <c r="AE743" i="6" a="1"/>
  <c r="AE743" i="6" s="1"/>
  <c r="AD743" i="6" a="1"/>
  <c r="AD743" i="6" s="1"/>
  <c r="AC743" i="6" a="1"/>
  <c r="AC743" i="6" s="1"/>
  <c r="AB743" i="6" a="1"/>
  <c r="AB743" i="6" s="1"/>
  <c r="AA743" i="6" a="1"/>
  <c r="AA743" i="6" s="1"/>
  <c r="Z743" i="6" a="1"/>
  <c r="Z743" i="6" s="1"/>
  <c r="Y743" i="6" a="1"/>
  <c r="Y743" i="6" s="1"/>
  <c r="X743" i="6" a="1"/>
  <c r="X743" i="6" s="1"/>
  <c r="W743" i="6" a="1"/>
  <c r="W743" i="6" s="1"/>
  <c r="V743" i="6" a="1"/>
  <c r="V743" i="6" s="1"/>
  <c r="U743" i="6" a="1"/>
  <c r="U743" i="6" s="1"/>
  <c r="T743" i="6" a="1"/>
  <c r="T743" i="6" s="1"/>
  <c r="S743" i="6" a="1"/>
  <c r="S743" i="6" s="1"/>
  <c r="R743" i="6" a="1"/>
  <c r="R743" i="6" s="1"/>
  <c r="Q743" i="6" a="1"/>
  <c r="Q743" i="6" s="1"/>
  <c r="P743" i="6" a="1"/>
  <c r="P743" i="6" s="1"/>
  <c r="O743" i="6" a="1"/>
  <c r="O743" i="6" s="1"/>
  <c r="N743" i="6" a="1"/>
  <c r="N743" i="6" s="1"/>
  <c r="M743" i="6" a="1"/>
  <c r="M743" i="6" s="1"/>
  <c r="L743" i="6" a="1"/>
  <c r="L743" i="6" s="1"/>
  <c r="K743" i="6" a="1"/>
  <c r="K743" i="6" s="1"/>
  <c r="AI742" i="6" a="1"/>
  <c r="AI742" i="6" s="1"/>
  <c r="AH742" i="6" a="1"/>
  <c r="AH742" i="6" s="1"/>
  <c r="AG742" i="6" a="1"/>
  <c r="AG742" i="6" s="1"/>
  <c r="AF742" i="6" a="1"/>
  <c r="AF742" i="6" s="1"/>
  <c r="AE742" i="6" a="1"/>
  <c r="AE742" i="6" s="1"/>
  <c r="AD742" i="6" a="1"/>
  <c r="AD742" i="6" s="1"/>
  <c r="AC742" i="6" a="1"/>
  <c r="AC742" i="6" s="1"/>
  <c r="AB742" i="6" a="1"/>
  <c r="AB742" i="6" s="1"/>
  <c r="AA742" i="6" a="1"/>
  <c r="AA742" i="6" s="1"/>
  <c r="Z742" i="6" a="1"/>
  <c r="Z742" i="6" s="1"/>
  <c r="Y742" i="6" a="1"/>
  <c r="Y742" i="6" s="1"/>
  <c r="X742" i="6" a="1"/>
  <c r="X742" i="6" s="1"/>
  <c r="W742" i="6" a="1"/>
  <c r="W742" i="6" s="1"/>
  <c r="V742" i="6" a="1"/>
  <c r="V742" i="6" s="1"/>
  <c r="U742" i="6" a="1"/>
  <c r="U742" i="6" s="1"/>
  <c r="T742" i="6" a="1"/>
  <c r="T742" i="6" s="1"/>
  <c r="S742" i="6" a="1"/>
  <c r="S742" i="6" s="1"/>
  <c r="R742" i="6" a="1"/>
  <c r="R742" i="6" s="1"/>
  <c r="Q742" i="6" a="1"/>
  <c r="Q742" i="6" s="1"/>
  <c r="P742" i="6" a="1"/>
  <c r="P742" i="6" s="1"/>
  <c r="O742" i="6" a="1"/>
  <c r="O742" i="6" s="1"/>
  <c r="N742" i="6" a="1"/>
  <c r="N742" i="6" s="1"/>
  <c r="M742" i="6" a="1"/>
  <c r="M742" i="6" s="1"/>
  <c r="L742" i="6" a="1"/>
  <c r="L742" i="6" s="1"/>
  <c r="K742" i="6" a="1"/>
  <c r="K742" i="6" s="1"/>
  <c r="AI741" i="6" a="1"/>
  <c r="AI741" i="6" s="1"/>
  <c r="AH741" i="6" a="1"/>
  <c r="AH741" i="6" s="1"/>
  <c r="AG741" i="6" a="1"/>
  <c r="AG741" i="6" s="1"/>
  <c r="AF741" i="6" a="1"/>
  <c r="AF741" i="6" s="1"/>
  <c r="AE741" i="6" a="1"/>
  <c r="AE741" i="6" s="1"/>
  <c r="AD741" i="6" a="1"/>
  <c r="AD741" i="6" s="1"/>
  <c r="AC741" i="6" a="1"/>
  <c r="AC741" i="6" s="1"/>
  <c r="AB741" i="6" a="1"/>
  <c r="AB741" i="6" s="1"/>
  <c r="AA741" i="6" a="1"/>
  <c r="AA741" i="6" s="1"/>
  <c r="Z741" i="6" a="1"/>
  <c r="Z741" i="6" s="1"/>
  <c r="Y741" i="6" a="1"/>
  <c r="Y741" i="6" s="1"/>
  <c r="X741" i="6" a="1"/>
  <c r="X741" i="6" s="1"/>
  <c r="W741" i="6" a="1"/>
  <c r="W741" i="6" s="1"/>
  <c r="V741" i="6" a="1"/>
  <c r="V741" i="6" s="1"/>
  <c r="U741" i="6" a="1"/>
  <c r="U741" i="6" s="1"/>
  <c r="T741" i="6" a="1"/>
  <c r="T741" i="6" s="1"/>
  <c r="S741" i="6" a="1"/>
  <c r="S741" i="6" s="1"/>
  <c r="R741" i="6" a="1"/>
  <c r="R741" i="6" s="1"/>
  <c r="Q741" i="6" a="1"/>
  <c r="Q741" i="6" s="1"/>
  <c r="P741" i="6" a="1"/>
  <c r="P741" i="6" s="1"/>
  <c r="O741" i="6" a="1"/>
  <c r="O741" i="6" s="1"/>
  <c r="N741" i="6" a="1"/>
  <c r="N741" i="6" s="1"/>
  <c r="M741" i="6" a="1"/>
  <c r="M741" i="6" s="1"/>
  <c r="L741" i="6" a="1"/>
  <c r="L741" i="6" s="1"/>
  <c r="K741" i="6" a="1"/>
  <c r="K741" i="6" s="1"/>
  <c r="AI740" i="6" a="1"/>
  <c r="AI740" i="6" s="1"/>
  <c r="AH740" i="6" a="1"/>
  <c r="AH740" i="6" s="1"/>
  <c r="AG740" i="6" a="1"/>
  <c r="AG740" i="6" s="1"/>
  <c r="AF740" i="6" a="1"/>
  <c r="AF740" i="6" s="1"/>
  <c r="AE740" i="6" a="1"/>
  <c r="AE740" i="6" s="1"/>
  <c r="AD740" i="6" a="1"/>
  <c r="AD740" i="6" s="1"/>
  <c r="AC740" i="6" a="1"/>
  <c r="AC740" i="6" s="1"/>
  <c r="AB740" i="6" a="1"/>
  <c r="AB740" i="6" s="1"/>
  <c r="AA740" i="6" a="1"/>
  <c r="AA740" i="6" s="1"/>
  <c r="Z740" i="6" a="1"/>
  <c r="Z740" i="6" s="1"/>
  <c r="Y740" i="6" a="1"/>
  <c r="Y740" i="6" s="1"/>
  <c r="X740" i="6" a="1"/>
  <c r="X740" i="6" s="1"/>
  <c r="W740" i="6" a="1"/>
  <c r="W740" i="6" s="1"/>
  <c r="V740" i="6" a="1"/>
  <c r="V740" i="6" s="1"/>
  <c r="U740" i="6" a="1"/>
  <c r="U740" i="6" s="1"/>
  <c r="T740" i="6" a="1"/>
  <c r="T740" i="6" s="1"/>
  <c r="S740" i="6" a="1"/>
  <c r="S740" i="6" s="1"/>
  <c r="R740" i="6" a="1"/>
  <c r="R740" i="6" s="1"/>
  <c r="Q740" i="6" a="1"/>
  <c r="Q740" i="6" s="1"/>
  <c r="P740" i="6" a="1"/>
  <c r="P740" i="6" s="1"/>
  <c r="O740" i="6" a="1"/>
  <c r="O740" i="6" s="1"/>
  <c r="N740" i="6"/>
  <c r="N740" i="6" a="1"/>
  <c r="M740" i="6" a="1"/>
  <c r="M740" i="6" s="1"/>
  <c r="L740" i="6" a="1"/>
  <c r="L740" i="6" s="1"/>
  <c r="K740" i="6" a="1"/>
  <c r="K740" i="6" s="1"/>
  <c r="AI739" i="6" a="1"/>
  <c r="AI739" i="6" s="1"/>
  <c r="AH739" i="6" a="1"/>
  <c r="AH739" i="6" s="1"/>
  <c r="AG739" i="6" a="1"/>
  <c r="AG739" i="6" s="1"/>
  <c r="AF739" i="6" a="1"/>
  <c r="AF739" i="6" s="1"/>
  <c r="AE739" i="6" a="1"/>
  <c r="AE739" i="6" s="1"/>
  <c r="AD739" i="6" a="1"/>
  <c r="AD739" i="6" s="1"/>
  <c r="AC739" i="6" a="1"/>
  <c r="AC739" i="6" s="1"/>
  <c r="AB739" i="6"/>
  <c r="AB739" i="6" a="1"/>
  <c r="AA739" i="6" a="1"/>
  <c r="AA739" i="6" s="1"/>
  <c r="Z739" i="6" a="1"/>
  <c r="Z739" i="6" s="1"/>
  <c r="Y739" i="6" a="1"/>
  <c r="Y739" i="6" s="1"/>
  <c r="X739" i="6" a="1"/>
  <c r="X739" i="6" s="1"/>
  <c r="W739" i="6" a="1"/>
  <c r="W739" i="6" s="1"/>
  <c r="V739" i="6" a="1"/>
  <c r="V739" i="6" s="1"/>
  <c r="U739" i="6" a="1"/>
  <c r="U739" i="6" s="1"/>
  <c r="T739" i="6" a="1"/>
  <c r="T739" i="6" s="1"/>
  <c r="S739" i="6" a="1"/>
  <c r="S739" i="6" s="1"/>
  <c r="R739" i="6" a="1"/>
  <c r="R739" i="6" s="1"/>
  <c r="Q739" i="6" a="1"/>
  <c r="Q739" i="6" s="1"/>
  <c r="P739" i="6" a="1"/>
  <c r="P739" i="6" s="1"/>
  <c r="O739" i="6" a="1"/>
  <c r="O739" i="6" s="1"/>
  <c r="N739" i="6" a="1"/>
  <c r="N739" i="6" s="1"/>
  <c r="M739" i="6" a="1"/>
  <c r="M739" i="6" s="1"/>
  <c r="L739" i="6"/>
  <c r="L739" i="6" a="1"/>
  <c r="K739" i="6" a="1"/>
  <c r="K739" i="6" s="1"/>
  <c r="AI738" i="6" a="1"/>
  <c r="AI738" i="6" s="1"/>
  <c r="AH738" i="6"/>
  <c r="AH738" i="6" a="1"/>
  <c r="AG738" i="6" a="1"/>
  <c r="AG738" i="6" s="1"/>
  <c r="AF738" i="6" a="1"/>
  <c r="AF738" i="6" s="1"/>
  <c r="AE738" i="6" a="1"/>
  <c r="AE738" i="6" s="1"/>
  <c r="AD738" i="6" a="1"/>
  <c r="AD738" i="6" s="1"/>
  <c r="AC738" i="6" a="1"/>
  <c r="AC738" i="6" s="1"/>
  <c r="AB738" i="6" a="1"/>
  <c r="AB738" i="6" s="1"/>
  <c r="AA738" i="6" a="1"/>
  <c r="AA738" i="6" s="1"/>
  <c r="Z738" i="6" a="1"/>
  <c r="Z738" i="6" s="1"/>
  <c r="Y738" i="6" a="1"/>
  <c r="Y738" i="6" s="1"/>
  <c r="X738" i="6" a="1"/>
  <c r="X738" i="6" s="1"/>
  <c r="W738" i="6" a="1"/>
  <c r="W738" i="6" s="1"/>
  <c r="V738" i="6" a="1"/>
  <c r="V738" i="6" s="1"/>
  <c r="U738" i="6" a="1"/>
  <c r="U738" i="6" s="1"/>
  <c r="T738" i="6" a="1"/>
  <c r="T738" i="6" s="1"/>
  <c r="S738" i="6" a="1"/>
  <c r="S738" i="6" s="1"/>
  <c r="R738" i="6" a="1"/>
  <c r="R738" i="6" s="1"/>
  <c r="Q738" i="6" a="1"/>
  <c r="Q738" i="6" s="1"/>
  <c r="P738" i="6"/>
  <c r="P738" i="6" a="1"/>
  <c r="O738" i="6" a="1"/>
  <c r="O738" i="6" s="1"/>
  <c r="N738" i="6" a="1"/>
  <c r="N738" i="6" s="1"/>
  <c r="M738" i="6" a="1"/>
  <c r="M738" i="6" s="1"/>
  <c r="L738" i="6" a="1"/>
  <c r="L738" i="6" s="1"/>
  <c r="K738" i="6" a="1"/>
  <c r="K738" i="6" s="1"/>
  <c r="AI737" i="6" a="1"/>
  <c r="AI737" i="6" s="1"/>
  <c r="AH737" i="6" a="1"/>
  <c r="AH737" i="6" s="1"/>
  <c r="AG737" i="6" a="1"/>
  <c r="AG737" i="6" s="1"/>
  <c r="AF737" i="6" a="1"/>
  <c r="AF737" i="6" s="1"/>
  <c r="AE737" i="6" a="1"/>
  <c r="AE737" i="6" s="1"/>
  <c r="AD737" i="6"/>
  <c r="AD737" i="6" a="1"/>
  <c r="AC737" i="6" a="1"/>
  <c r="AC737" i="6" s="1"/>
  <c r="AB737" i="6" a="1"/>
  <c r="AB737" i="6" s="1"/>
  <c r="AA737" i="6" a="1"/>
  <c r="AA737" i="6" s="1"/>
  <c r="Z737" i="6" a="1"/>
  <c r="Z737" i="6" s="1"/>
  <c r="Y737" i="6" a="1"/>
  <c r="Y737" i="6" s="1"/>
  <c r="X737" i="6" a="1"/>
  <c r="X737" i="6" s="1"/>
  <c r="W737" i="6" a="1"/>
  <c r="W737" i="6" s="1"/>
  <c r="V737" i="6" a="1"/>
  <c r="V737" i="6" s="1"/>
  <c r="U737" i="6" a="1"/>
  <c r="U737" i="6" s="1"/>
  <c r="T737" i="6" a="1"/>
  <c r="T737" i="6" s="1"/>
  <c r="S737" i="6" a="1"/>
  <c r="S737" i="6" s="1"/>
  <c r="R737" i="6" a="1"/>
  <c r="R737" i="6" s="1"/>
  <c r="Q737" i="6" a="1"/>
  <c r="Q737" i="6" s="1"/>
  <c r="P737" i="6" a="1"/>
  <c r="P737" i="6" s="1"/>
  <c r="O737" i="6" a="1"/>
  <c r="O737" i="6" s="1"/>
  <c r="N737" i="6"/>
  <c r="N737" i="6" a="1"/>
  <c r="M737" i="6" a="1"/>
  <c r="M737" i="6" s="1"/>
  <c r="L737" i="6" a="1"/>
  <c r="L737" i="6" s="1"/>
  <c r="K737" i="6" a="1"/>
  <c r="K737" i="6" s="1"/>
  <c r="AI736" i="6" a="1"/>
  <c r="AI736" i="6" s="1"/>
  <c r="AH736" i="6" a="1"/>
  <c r="AH736" i="6" s="1"/>
  <c r="AG736" i="6" a="1"/>
  <c r="AG736" i="6" s="1"/>
  <c r="AF736" i="6" a="1"/>
  <c r="AF736" i="6" s="1"/>
  <c r="AE736" i="6" a="1"/>
  <c r="AE736" i="6" s="1"/>
  <c r="AD736" i="6" a="1"/>
  <c r="AD736" i="6" s="1"/>
  <c r="AC736" i="6" a="1"/>
  <c r="AC736" i="6" s="1"/>
  <c r="AB736" i="6" a="1"/>
  <c r="AB736" i="6" s="1"/>
  <c r="AA736" i="6" a="1"/>
  <c r="AA736" i="6" s="1"/>
  <c r="Z736" i="6" a="1"/>
  <c r="Z736" i="6" s="1"/>
  <c r="Y736" i="6" a="1"/>
  <c r="Y736" i="6" s="1"/>
  <c r="X736" i="6" a="1"/>
  <c r="X736" i="6" s="1"/>
  <c r="W736" i="6" a="1"/>
  <c r="W736" i="6" s="1"/>
  <c r="V736" i="6" a="1"/>
  <c r="V736" i="6" s="1"/>
  <c r="U736" i="6"/>
  <c r="U736" i="6" a="1"/>
  <c r="T736" i="6" a="1"/>
  <c r="T736" i="6" s="1"/>
  <c r="S736" i="6" a="1"/>
  <c r="S736" i="6" s="1"/>
  <c r="R736" i="6" a="1"/>
  <c r="R736" i="6" s="1"/>
  <c r="Q736" i="6" a="1"/>
  <c r="Q736" i="6" s="1"/>
  <c r="P736" i="6" a="1"/>
  <c r="P736" i="6" s="1"/>
  <c r="O736" i="6" a="1"/>
  <c r="O736" i="6" s="1"/>
  <c r="N736" i="6" a="1"/>
  <c r="N736" i="6" s="1"/>
  <c r="M736" i="6" a="1"/>
  <c r="M736" i="6" s="1"/>
  <c r="L736" i="6" a="1"/>
  <c r="L736" i="6" s="1"/>
  <c r="K736" i="6" a="1"/>
  <c r="K736" i="6" s="1"/>
  <c r="AI735" i="6" a="1"/>
  <c r="AI735" i="6" s="1"/>
  <c r="AH735" i="6" a="1"/>
  <c r="AH735" i="6" s="1"/>
  <c r="AG735" i="6" a="1"/>
  <c r="AG735" i="6" s="1"/>
  <c r="AF735" i="6" a="1"/>
  <c r="AF735" i="6" s="1"/>
  <c r="AE735" i="6" a="1"/>
  <c r="AE735" i="6" s="1"/>
  <c r="AD735" i="6" a="1"/>
  <c r="AD735" i="6" s="1"/>
  <c r="AC735" i="6" a="1"/>
  <c r="AC735" i="6" s="1"/>
  <c r="AB735" i="6" a="1"/>
  <c r="AB735" i="6" s="1"/>
  <c r="AA735" i="6" a="1"/>
  <c r="AA735" i="6" s="1"/>
  <c r="Z735" i="6" a="1"/>
  <c r="Z735" i="6" s="1"/>
  <c r="Y735" i="6" a="1"/>
  <c r="Y735" i="6" s="1"/>
  <c r="X735" i="6" a="1"/>
  <c r="X735" i="6" s="1"/>
  <c r="W735" i="6" a="1"/>
  <c r="W735" i="6" s="1"/>
  <c r="V735" i="6" a="1"/>
  <c r="V735" i="6" s="1"/>
  <c r="U735" i="6" a="1"/>
  <c r="U735" i="6" s="1"/>
  <c r="T735" i="6" a="1"/>
  <c r="T735" i="6" s="1"/>
  <c r="S735" i="6" a="1"/>
  <c r="S735" i="6" s="1"/>
  <c r="R735" i="6" a="1"/>
  <c r="R735" i="6" s="1"/>
  <c r="Q735" i="6" a="1"/>
  <c r="Q735" i="6" s="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a="1"/>
  <c r="AC734" i="6" s="1"/>
  <c r="AB734" i="6" a="1"/>
  <c r="AB734" i="6" s="1"/>
  <c r="AA734" i="6" a="1"/>
  <c r="AA734" i="6" s="1"/>
  <c r="Z734" i="6" a="1"/>
  <c r="Z734" i="6" s="1"/>
  <c r="Y734" i="6"/>
  <c r="Y734" i="6" a="1"/>
  <c r="X734" i="6" a="1"/>
  <c r="X734" i="6" s="1"/>
  <c r="W734" i="6" a="1"/>
  <c r="W734" i="6" s="1"/>
  <c r="V734" i="6" a="1"/>
  <c r="V734" i="6" s="1"/>
  <c r="U734" i="6" a="1"/>
  <c r="U734" i="6" s="1"/>
  <c r="T734" i="6" a="1"/>
  <c r="T734" i="6" s="1"/>
  <c r="S734" i="6" a="1"/>
  <c r="S734" i="6" s="1"/>
  <c r="R734" i="6" a="1"/>
  <c r="R734" i="6" s="1"/>
  <c r="Q734" i="6" a="1"/>
  <c r="Q734" i="6" s="1"/>
  <c r="P734" i="6" a="1"/>
  <c r="P734" i="6" s="1"/>
  <c r="O734" i="6" a="1"/>
  <c r="O734" i="6" s="1"/>
  <c r="N734" i="6" a="1"/>
  <c r="N734" i="6" s="1"/>
  <c r="M734" i="6" a="1"/>
  <c r="M734" i="6" s="1"/>
  <c r="L734" i="6" a="1"/>
  <c r="L734" i="6" s="1"/>
  <c r="K734" i="6" a="1"/>
  <c r="K734" i="6" s="1"/>
  <c r="AI733" i="6" a="1"/>
  <c r="AI733" i="6" s="1"/>
  <c r="AH733" i="6" a="1"/>
  <c r="AH733" i="6" s="1"/>
  <c r="AG733" i="6" a="1"/>
  <c r="AG733" i="6" s="1"/>
  <c r="AF733" i="6" a="1"/>
  <c r="AF733" i="6" s="1"/>
  <c r="AE733" i="6" a="1"/>
  <c r="AE733" i="6" s="1"/>
  <c r="AD733" i="6" a="1"/>
  <c r="AD733" i="6" s="1"/>
  <c r="AC733" i="6" a="1"/>
  <c r="AC733" i="6" s="1"/>
  <c r="AB733" i="6" a="1"/>
  <c r="AB733" i="6" s="1"/>
  <c r="AA733" i="6" a="1"/>
  <c r="AA733" i="6" s="1"/>
  <c r="Z733" i="6" a="1"/>
  <c r="Z733" i="6" s="1"/>
  <c r="Y733" i="6" a="1"/>
  <c r="Y733" i="6" s="1"/>
  <c r="X733" i="6" a="1"/>
  <c r="X733" i="6" s="1"/>
  <c r="W733" i="6" a="1"/>
  <c r="W733" i="6" s="1"/>
  <c r="V733" i="6" a="1"/>
  <c r="V733" i="6" s="1"/>
  <c r="U733" i="6"/>
  <c r="U733" i="6" a="1"/>
  <c r="T733" i="6" a="1"/>
  <c r="T733" i="6" s="1"/>
  <c r="S733" i="6" a="1"/>
  <c r="S733" i="6" s="1"/>
  <c r="R733" i="6" a="1"/>
  <c r="R733" i="6" s="1"/>
  <c r="Q733" i="6" a="1"/>
  <c r="Q733" i="6" s="1"/>
  <c r="P733" i="6" a="1"/>
  <c r="P733" i="6" s="1"/>
  <c r="O733" i="6" a="1"/>
  <c r="O733" i="6" s="1"/>
  <c r="N733" i="6" a="1"/>
  <c r="N733" i="6" s="1"/>
  <c r="M733" i="6" a="1"/>
  <c r="M733" i="6" s="1"/>
  <c r="L733" i="6" a="1"/>
  <c r="L733" i="6" s="1"/>
  <c r="K733" i="6" a="1"/>
  <c r="K733" i="6" s="1"/>
  <c r="AI732" i="6" a="1"/>
  <c r="AI732" i="6" s="1"/>
  <c r="AH732" i="6" a="1"/>
  <c r="AH732" i="6" s="1"/>
  <c r="AG732" i="6"/>
  <c r="AG732" i="6" a="1"/>
  <c r="AF732" i="6" a="1"/>
  <c r="AF732" i="6" s="1"/>
  <c r="AE732" i="6" a="1"/>
  <c r="AE732" i="6" s="1"/>
  <c r="AD732" i="6" a="1"/>
  <c r="AD732" i="6" s="1"/>
  <c r="AC732" i="6"/>
  <c r="AC732" i="6" a="1"/>
  <c r="AB732" i="6" a="1"/>
  <c r="AB732" i="6" s="1"/>
  <c r="AA732" i="6" a="1"/>
  <c r="AA732" i="6" s="1"/>
  <c r="Z732" i="6" a="1"/>
  <c r="Z732" i="6" s="1"/>
  <c r="Y732" i="6" a="1"/>
  <c r="Y732" i="6" s="1"/>
  <c r="X732" i="6" a="1"/>
  <c r="X732" i="6" s="1"/>
  <c r="W732" i="6" a="1"/>
  <c r="W732" i="6" s="1"/>
  <c r="V732" i="6" a="1"/>
  <c r="V732" i="6" s="1"/>
  <c r="U732" i="6" a="1"/>
  <c r="U732" i="6" s="1"/>
  <c r="T732" i="6" a="1"/>
  <c r="T732" i="6" s="1"/>
  <c r="S732" i="6" a="1"/>
  <c r="S732" i="6" s="1"/>
  <c r="R732" i="6" a="1"/>
  <c r="R732" i="6" s="1"/>
  <c r="Q732" i="6" a="1"/>
  <c r="Q732" i="6" s="1"/>
  <c r="P732" i="6" a="1"/>
  <c r="P732" i="6" s="1"/>
  <c r="O732" i="6" a="1"/>
  <c r="O732" i="6" s="1"/>
  <c r="N732" i="6" a="1"/>
  <c r="N732" i="6" s="1"/>
  <c r="M732" i="6"/>
  <c r="M732" i="6" a="1"/>
  <c r="L732" i="6" a="1"/>
  <c r="L732" i="6" s="1"/>
  <c r="K732" i="6" a="1"/>
  <c r="K732" i="6" s="1"/>
  <c r="AI731" i="6" a="1"/>
  <c r="AI731" i="6" s="1"/>
  <c r="AH731" i="6" a="1"/>
  <c r="AH731" i="6" s="1"/>
  <c r="AG731" i="6" a="1"/>
  <c r="AG731" i="6" s="1"/>
  <c r="AF731" i="6" a="1"/>
  <c r="AF731" i="6" s="1"/>
  <c r="AE731" i="6" a="1"/>
  <c r="AE731" i="6" s="1"/>
  <c r="AD731" i="6" a="1"/>
  <c r="AD731" i="6" s="1"/>
  <c r="AC731" i="6"/>
  <c r="AC731" i="6" a="1"/>
  <c r="AB731" i="6" a="1"/>
  <c r="AB731" i="6" s="1"/>
  <c r="AA731" i="6" a="1"/>
  <c r="AA731" i="6" s="1"/>
  <c r="Z731" i="6" a="1"/>
  <c r="Z731" i="6" s="1"/>
  <c r="Y731" i="6" a="1"/>
  <c r="Y731" i="6" s="1"/>
  <c r="X731" i="6" a="1"/>
  <c r="X731" i="6" s="1"/>
  <c r="W731" i="6" a="1"/>
  <c r="W731" i="6" s="1"/>
  <c r="V731" i="6" a="1"/>
  <c r="V731" i="6" s="1"/>
  <c r="U731" i="6" a="1"/>
  <c r="U731" i="6" s="1"/>
  <c r="T731" i="6" a="1"/>
  <c r="T731" i="6" s="1"/>
  <c r="S731" i="6" a="1"/>
  <c r="S731" i="6" s="1"/>
  <c r="R731" i="6" a="1"/>
  <c r="R731" i="6" s="1"/>
  <c r="Q731" i="6" a="1"/>
  <c r="Q731" i="6" s="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a="1"/>
  <c r="AC730" i="6" s="1"/>
  <c r="AB730" i="6" a="1"/>
  <c r="AB730" i="6" s="1"/>
  <c r="AA730" i="6" a="1"/>
  <c r="AA730" i="6" s="1"/>
  <c r="Z730" i="6" a="1"/>
  <c r="Z730" i="6" s="1"/>
  <c r="Y730" i="6"/>
  <c r="Y730" i="6" a="1"/>
  <c r="X730" i="6" a="1"/>
  <c r="X730" i="6" s="1"/>
  <c r="W730" i="6" a="1"/>
  <c r="W730" i="6" s="1"/>
  <c r="V730" i="6" a="1"/>
  <c r="V730" i="6" s="1"/>
  <c r="U730" i="6" a="1"/>
  <c r="U730" i="6" s="1"/>
  <c r="T730" i="6" a="1"/>
  <c r="T730" i="6" s="1"/>
  <c r="S730" i="6" a="1"/>
  <c r="S730" i="6" s="1"/>
  <c r="R730" i="6" a="1"/>
  <c r="R730" i="6" s="1"/>
  <c r="Q730" i="6" a="1"/>
  <c r="Q730" i="6" s="1"/>
  <c r="P730" i="6" a="1"/>
  <c r="P730" i="6" s="1"/>
  <c r="O730" i="6" a="1"/>
  <c r="O730" i="6" s="1"/>
  <c r="N730" i="6" a="1"/>
  <c r="N730" i="6" s="1"/>
  <c r="M730" i="6" a="1"/>
  <c r="M730" i="6" s="1"/>
  <c r="L730" i="6" a="1"/>
  <c r="L730" i="6" s="1"/>
  <c r="K730" i="6" a="1"/>
  <c r="K730" i="6" s="1"/>
  <c r="AI729" i="6" a="1"/>
  <c r="AI729" i="6" s="1"/>
  <c r="AH729" i="6" a="1"/>
  <c r="AH729" i="6" s="1"/>
  <c r="AG729" i="6" a="1"/>
  <c r="AG729" i="6" s="1"/>
  <c r="AF729" i="6" a="1"/>
  <c r="AF729" i="6" s="1"/>
  <c r="AE729" i="6" a="1"/>
  <c r="AE729" i="6" s="1"/>
  <c r="AD729" i="6" a="1"/>
  <c r="AD729" i="6" s="1"/>
  <c r="AC729" i="6" a="1"/>
  <c r="AC729" i="6" s="1"/>
  <c r="AB729" i="6" a="1"/>
  <c r="AB729" i="6" s="1"/>
  <c r="AA729" i="6" a="1"/>
  <c r="AA729" i="6" s="1"/>
  <c r="Z729" i="6" a="1"/>
  <c r="Z729" i="6" s="1"/>
  <c r="Y729" i="6" a="1"/>
  <c r="Y729" i="6" s="1"/>
  <c r="X729" i="6" a="1"/>
  <c r="X729" i="6" s="1"/>
  <c r="W729" i="6" a="1"/>
  <c r="W729" i="6" s="1"/>
  <c r="V729" i="6" a="1"/>
  <c r="V729" i="6" s="1"/>
  <c r="U729" i="6"/>
  <c r="U729" i="6" a="1"/>
  <c r="T729" i="6" a="1"/>
  <c r="T729" i="6" s="1"/>
  <c r="S729" i="6" a="1"/>
  <c r="S729" i="6" s="1"/>
  <c r="R729" i="6" a="1"/>
  <c r="R729" i="6" s="1"/>
  <c r="Q729" i="6" a="1"/>
  <c r="Q729" i="6" s="1"/>
  <c r="P729" i="6" a="1"/>
  <c r="P729" i="6" s="1"/>
  <c r="O729" i="6" a="1"/>
  <c r="O729" i="6" s="1"/>
  <c r="N729" i="6" a="1"/>
  <c r="N729" i="6" s="1"/>
  <c r="M729" i="6" a="1"/>
  <c r="M729" i="6" s="1"/>
  <c r="L729" i="6" a="1"/>
  <c r="L729" i="6" s="1"/>
  <c r="K729" i="6" a="1"/>
  <c r="K729" i="6" s="1"/>
  <c r="AI728" i="6" a="1"/>
  <c r="AI728" i="6" s="1"/>
  <c r="AH728" i="6" a="1"/>
  <c r="AH728" i="6" s="1"/>
  <c r="AG728" i="6"/>
  <c r="AG728" i="6" a="1"/>
  <c r="AF728" i="6" a="1"/>
  <c r="AF728" i="6" s="1"/>
  <c r="AE728" i="6" a="1"/>
  <c r="AE728" i="6" s="1"/>
  <c r="AD728" i="6" a="1"/>
  <c r="AD728" i="6" s="1"/>
  <c r="AC728" i="6"/>
  <c r="AC728" i="6" a="1"/>
  <c r="AB728" i="6" a="1"/>
  <c r="AB728" i="6" s="1"/>
  <c r="AA728" i="6" a="1"/>
  <c r="AA728" i="6" s="1"/>
  <c r="Z728" i="6" a="1"/>
  <c r="Z728" i="6" s="1"/>
  <c r="Y728" i="6" a="1"/>
  <c r="Y728" i="6" s="1"/>
  <c r="X728" i="6" a="1"/>
  <c r="X728" i="6" s="1"/>
  <c r="W728" i="6" a="1"/>
  <c r="W728" i="6" s="1"/>
  <c r="V728" i="6" a="1"/>
  <c r="V728" i="6" s="1"/>
  <c r="U728" i="6" a="1"/>
  <c r="U728" i="6" s="1"/>
  <c r="T728" i="6" a="1"/>
  <c r="T728" i="6" s="1"/>
  <c r="S728" i="6" a="1"/>
  <c r="S728" i="6" s="1"/>
  <c r="R728" i="6" a="1"/>
  <c r="R728" i="6" s="1"/>
  <c r="Q728" i="6" a="1"/>
  <c r="Q728" i="6" s="1"/>
  <c r="P728" i="6" a="1"/>
  <c r="P728" i="6" s="1"/>
  <c r="O728" i="6" a="1"/>
  <c r="O728" i="6" s="1"/>
  <c r="N728" i="6" a="1"/>
  <c r="N728" i="6" s="1"/>
  <c r="M728" i="6"/>
  <c r="M728" i="6" a="1"/>
  <c r="L728" i="6" a="1"/>
  <c r="L728" i="6" s="1"/>
  <c r="K728" i="6" a="1"/>
  <c r="K728" i="6" s="1"/>
  <c r="AI727" i="6" a="1"/>
  <c r="AI727" i="6" s="1"/>
  <c r="AH727" i="6" a="1"/>
  <c r="AH727" i="6" s="1"/>
  <c r="AG727" i="6" a="1"/>
  <c r="AG727" i="6" s="1"/>
  <c r="AF727" i="6" a="1"/>
  <c r="AF727" i="6" s="1"/>
  <c r="AE727" i="6" a="1"/>
  <c r="AE727" i="6" s="1"/>
  <c r="AD727" i="6" a="1"/>
  <c r="AD727" i="6" s="1"/>
  <c r="AC727" i="6"/>
  <c r="AC727" i="6" a="1"/>
  <c r="AB727" i="6" a="1"/>
  <c r="AB727" i="6" s="1"/>
  <c r="AA727" i="6" a="1"/>
  <c r="AA727" i="6" s="1"/>
  <c r="Z727" i="6" a="1"/>
  <c r="Z727" i="6" s="1"/>
  <c r="Y727" i="6" a="1"/>
  <c r="Y727" i="6" s="1"/>
  <c r="X727" i="6" a="1"/>
  <c r="X727" i="6" s="1"/>
  <c r="W727" i="6" a="1"/>
  <c r="W727" i="6" s="1"/>
  <c r="V727" i="6" a="1"/>
  <c r="V727" i="6" s="1"/>
  <c r="U727" i="6" a="1"/>
  <c r="U727" i="6" s="1"/>
  <c r="T727" i="6" a="1"/>
  <c r="T727" i="6" s="1"/>
  <c r="S727" i="6" a="1"/>
  <c r="S727" i="6" s="1"/>
  <c r="R727" i="6" a="1"/>
  <c r="R727" i="6" s="1"/>
  <c r="Q727" i="6" a="1"/>
  <c r="Q727" i="6" s="1"/>
  <c r="P727" i="6" a="1"/>
  <c r="P727" i="6" s="1"/>
  <c r="O727" i="6" a="1"/>
  <c r="O727" i="6" s="1"/>
  <c r="N727" i="6" a="1"/>
  <c r="N727" i="6" s="1"/>
  <c r="M727" i="6" a="1"/>
  <c r="M727" i="6" s="1"/>
  <c r="L727" i="6" a="1"/>
  <c r="L727" i="6" s="1"/>
  <c r="K727" i="6" a="1"/>
  <c r="K727" i="6" s="1"/>
  <c r="AI726" i="6" a="1"/>
  <c r="AI726" i="6" s="1"/>
  <c r="AH726" i="6" a="1"/>
  <c r="AH726" i="6" s="1"/>
  <c r="AG726" i="6" a="1"/>
  <c r="AG726" i="6" s="1"/>
  <c r="AF726" i="6" a="1"/>
  <c r="AF726" i="6" s="1"/>
  <c r="AE726" i="6" a="1"/>
  <c r="AE726" i="6" s="1"/>
  <c r="AD726" i="6" a="1"/>
  <c r="AD726" i="6" s="1"/>
  <c r="AC726" i="6" a="1"/>
  <c r="AC726" i="6" s="1"/>
  <c r="AB726" i="6" a="1"/>
  <c r="AB726" i="6" s="1"/>
  <c r="AA726" i="6" a="1"/>
  <c r="AA726" i="6" s="1"/>
  <c r="Z726" i="6" a="1"/>
  <c r="Z726" i="6" s="1"/>
  <c r="Y726" i="6"/>
  <c r="Y726" i="6" a="1"/>
  <c r="X726" i="6" a="1"/>
  <c r="X726" i="6" s="1"/>
  <c r="W726" i="6" a="1"/>
  <c r="W726" i="6" s="1"/>
  <c r="V726" i="6" a="1"/>
  <c r="V726" i="6" s="1"/>
  <c r="U726" i="6" a="1"/>
  <c r="U726" i="6" s="1"/>
  <c r="T726" i="6" a="1"/>
  <c r="T726" i="6" s="1"/>
  <c r="S726" i="6" a="1"/>
  <c r="S726" i="6" s="1"/>
  <c r="R726" i="6" a="1"/>
  <c r="R726" i="6" s="1"/>
  <c r="Q726" i="6" a="1"/>
  <c r="Q726" i="6" s="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a="1"/>
  <c r="AC725" i="6" s="1"/>
  <c r="AB725" i="6" a="1"/>
  <c r="AB725" i="6" s="1"/>
  <c r="AA725" i="6" a="1"/>
  <c r="AA725" i="6" s="1"/>
  <c r="Z725" i="6" a="1"/>
  <c r="Z725" i="6" s="1"/>
  <c r="Y725" i="6" a="1"/>
  <c r="Y725" i="6" s="1"/>
  <c r="X725" i="6" a="1"/>
  <c r="X725" i="6" s="1"/>
  <c r="W725" i="6" a="1"/>
  <c r="W725" i="6" s="1"/>
  <c r="V725" i="6" a="1"/>
  <c r="V725" i="6" s="1"/>
  <c r="U725" i="6"/>
  <c r="U725" i="6" a="1"/>
  <c r="T725" i="6" a="1"/>
  <c r="T725" i="6" s="1"/>
  <c r="S725" i="6" a="1"/>
  <c r="S725" i="6" s="1"/>
  <c r="R725" i="6" a="1"/>
  <c r="R725" i="6" s="1"/>
  <c r="Q725" i="6" a="1"/>
  <c r="Q725" i="6" s="1"/>
  <c r="P725" i="6" a="1"/>
  <c r="P725" i="6" s="1"/>
  <c r="O725" i="6" a="1"/>
  <c r="O725" i="6" s="1"/>
  <c r="N725" i="6" a="1"/>
  <c r="N725" i="6" s="1"/>
  <c r="M725" i="6" a="1"/>
  <c r="M725" i="6" s="1"/>
  <c r="L725" i="6" a="1"/>
  <c r="L725" i="6" s="1"/>
  <c r="K725" i="6" a="1"/>
  <c r="K725" i="6" s="1"/>
  <c r="AI724" i="6" a="1"/>
  <c r="AI724" i="6" s="1"/>
  <c r="AH724" i="6" a="1"/>
  <c r="AH724" i="6" s="1"/>
  <c r="AG724" i="6"/>
  <c r="AG724" i="6" a="1"/>
  <c r="AF724" i="6" a="1"/>
  <c r="AF724" i="6" s="1"/>
  <c r="AE724" i="6" a="1"/>
  <c r="AE724" i="6" s="1"/>
  <c r="AD724" i="6" a="1"/>
  <c r="AD724" i="6" s="1"/>
  <c r="AC724" i="6"/>
  <c r="AC724" i="6" a="1"/>
  <c r="AB724" i="6" a="1"/>
  <c r="AB724" i="6" s="1"/>
  <c r="AA724" i="6" a="1"/>
  <c r="AA724" i="6" s="1"/>
  <c r="Z724" i="6" a="1"/>
  <c r="Z724" i="6" s="1"/>
  <c r="Y724" i="6" a="1"/>
  <c r="Y724" i="6" s="1"/>
  <c r="X724" i="6" a="1"/>
  <c r="X724" i="6" s="1"/>
  <c r="W724" i="6" a="1"/>
  <c r="W724" i="6" s="1"/>
  <c r="V724" i="6" a="1"/>
  <c r="V724" i="6" s="1"/>
  <c r="U724" i="6" a="1"/>
  <c r="U724" i="6" s="1"/>
  <c r="T724" i="6" a="1"/>
  <c r="T724" i="6" s="1"/>
  <c r="S724" i="6" a="1"/>
  <c r="S724" i="6" s="1"/>
  <c r="R724" i="6" a="1"/>
  <c r="R724" i="6" s="1"/>
  <c r="Q724" i="6" a="1"/>
  <c r="Q724" i="6" s="1"/>
  <c r="P724" i="6" a="1"/>
  <c r="P724" i="6" s="1"/>
  <c r="O724" i="6" a="1"/>
  <c r="O724" i="6" s="1"/>
  <c r="N724" i="6" a="1"/>
  <c r="N724" i="6" s="1"/>
  <c r="M724" i="6"/>
  <c r="M724" i="6" a="1"/>
  <c r="L724" i="6" a="1"/>
  <c r="L724" i="6" s="1"/>
  <c r="K724" i="6" a="1"/>
  <c r="K724" i="6" s="1"/>
  <c r="AI723" i="6" a="1"/>
  <c r="AI723" i="6" s="1"/>
  <c r="AH723" i="6" a="1"/>
  <c r="AH723" i="6" s="1"/>
  <c r="AG723" i="6" a="1"/>
  <c r="AG723" i="6" s="1"/>
  <c r="AF723" i="6" a="1"/>
  <c r="AF723" i="6" s="1"/>
  <c r="AE723" i="6" a="1"/>
  <c r="AE723" i="6" s="1"/>
  <c r="AD723" i="6" a="1"/>
  <c r="AD723" i="6" s="1"/>
  <c r="AC723" i="6"/>
  <c r="AC723" i="6" a="1"/>
  <c r="AB723" i="6" a="1"/>
  <c r="AB723" i="6" s="1"/>
  <c r="AA723" i="6" a="1"/>
  <c r="AA723" i="6" s="1"/>
  <c r="Z723" i="6" a="1"/>
  <c r="Z723" i="6" s="1"/>
  <c r="Y723" i="6" a="1"/>
  <c r="Y723" i="6" s="1"/>
  <c r="X723" i="6" a="1"/>
  <c r="X723" i="6" s="1"/>
  <c r="W723" i="6" a="1"/>
  <c r="W723" i="6" s="1"/>
  <c r="V723" i="6" a="1"/>
  <c r="V723" i="6" s="1"/>
  <c r="U723" i="6" a="1"/>
  <c r="U723" i="6" s="1"/>
  <c r="T723" i="6" a="1"/>
  <c r="T723" i="6" s="1"/>
  <c r="S723" i="6" a="1"/>
  <c r="S723" i="6" s="1"/>
  <c r="R723" i="6" a="1"/>
  <c r="R723" i="6" s="1"/>
  <c r="Q723" i="6" a="1"/>
  <c r="Q723" i="6" s="1"/>
  <c r="P723" i="6" a="1"/>
  <c r="P723" i="6" s="1"/>
  <c r="O723" i="6" a="1"/>
  <c r="O723" i="6" s="1"/>
  <c r="N723" i="6" a="1"/>
  <c r="N723" i="6" s="1"/>
  <c r="M723" i="6" a="1"/>
  <c r="M723" i="6" s="1"/>
  <c r="L723" i="6" a="1"/>
  <c r="L723" i="6" s="1"/>
  <c r="K723" i="6" a="1"/>
  <c r="K723" i="6" s="1"/>
  <c r="AI722" i="6" a="1"/>
  <c r="AI722" i="6" s="1"/>
  <c r="AH722" i="6" a="1"/>
  <c r="AH722" i="6" s="1"/>
  <c r="AG722" i="6" a="1"/>
  <c r="AG722" i="6" s="1"/>
  <c r="AF722" i="6" a="1"/>
  <c r="AF722" i="6" s="1"/>
  <c r="AE722" i="6" a="1"/>
  <c r="AE722" i="6" s="1"/>
  <c r="AD722" i="6" a="1"/>
  <c r="AD722" i="6" s="1"/>
  <c r="AC722" i="6" a="1"/>
  <c r="AC722" i="6" s="1"/>
  <c r="AB722" i="6" a="1"/>
  <c r="AB722" i="6" s="1"/>
  <c r="AA722" i="6" a="1"/>
  <c r="AA722" i="6" s="1"/>
  <c r="Z722" i="6" a="1"/>
  <c r="Z722" i="6" s="1"/>
  <c r="Y722" i="6"/>
  <c r="Y722" i="6" a="1"/>
  <c r="X722" i="6" a="1"/>
  <c r="X722" i="6" s="1"/>
  <c r="W722" i="6" a="1"/>
  <c r="W722" i="6" s="1"/>
  <c r="V722" i="6" a="1"/>
  <c r="V722" i="6" s="1"/>
  <c r="U722" i="6" a="1"/>
  <c r="U722" i="6" s="1"/>
  <c r="T722" i="6" a="1"/>
  <c r="T722" i="6" s="1"/>
  <c r="S722" i="6" a="1"/>
  <c r="S722" i="6" s="1"/>
  <c r="R722" i="6" a="1"/>
  <c r="R722" i="6" s="1"/>
  <c r="Q722" i="6" a="1"/>
  <c r="Q722" i="6" s="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a="1"/>
  <c r="Y721" i="6" s="1"/>
  <c r="X721" i="6" a="1"/>
  <c r="X721" i="6" s="1"/>
  <c r="W721" i="6" a="1"/>
  <c r="W721" i="6" s="1"/>
  <c r="V721" i="6" a="1"/>
  <c r="V721" i="6" s="1"/>
  <c r="U721" i="6"/>
  <c r="U721" i="6" a="1"/>
  <c r="T721" i="6" a="1"/>
  <c r="T721" i="6" s="1"/>
  <c r="S721" i="6" a="1"/>
  <c r="S721" i="6" s="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c r="AG720" i="6" a="1"/>
  <c r="AF720" i="6" a="1"/>
  <c r="AF720" i="6" s="1"/>
  <c r="AE720" i="6" a="1"/>
  <c r="AE720" i="6" s="1"/>
  <c r="AD720" i="6" a="1"/>
  <c r="AD720" i="6" s="1"/>
  <c r="AC720" i="6"/>
  <c r="AC720" i="6" a="1"/>
  <c r="AB720" i="6" a="1"/>
  <c r="AB720" i="6" s="1"/>
  <c r="AA720" i="6" a="1"/>
  <c r="AA720" i="6" s="1"/>
  <c r="Z720" i="6" a="1"/>
  <c r="Z720" i="6" s="1"/>
  <c r="Y720" i="6" a="1"/>
  <c r="Y720" i="6" s="1"/>
  <c r="X720" i="6" a="1"/>
  <c r="X720" i="6" s="1"/>
  <c r="W720" i="6" a="1"/>
  <c r="W720" i="6" s="1"/>
  <c r="V720" i="6" a="1"/>
  <c r="V720" i="6" s="1"/>
  <c r="U720" i="6" a="1"/>
  <c r="U720" i="6" s="1"/>
  <c r="T720" i="6" a="1"/>
  <c r="T720" i="6" s="1"/>
  <c r="S720" i="6" a="1"/>
  <c r="S720" i="6" s="1"/>
  <c r="R720" i="6" a="1"/>
  <c r="R720" i="6" s="1"/>
  <c r="Q720" i="6" a="1"/>
  <c r="Q720" i="6" s="1"/>
  <c r="P720" i="6" a="1"/>
  <c r="P720" i="6" s="1"/>
  <c r="O720" i="6" a="1"/>
  <c r="O720" i="6" s="1"/>
  <c r="N720" i="6" a="1"/>
  <c r="N720" i="6" s="1"/>
  <c r="M720" i="6"/>
  <c r="M720" i="6" a="1"/>
  <c r="L720" i="6" a="1"/>
  <c r="L720" i="6" s="1"/>
  <c r="K720" i="6" a="1"/>
  <c r="K720" i="6" s="1"/>
  <c r="AI719" i="6" a="1"/>
  <c r="AI719" i="6" s="1"/>
  <c r="AH719" i="6" a="1"/>
  <c r="AH719" i="6" s="1"/>
  <c r="AG719" i="6" a="1"/>
  <c r="AG719" i="6" s="1"/>
  <c r="AF719" i="6" a="1"/>
  <c r="AF719" i="6" s="1"/>
  <c r="AE719" i="6" a="1"/>
  <c r="AE719" i="6" s="1"/>
  <c r="AD719" i="6" a="1"/>
  <c r="AD719" i="6" s="1"/>
  <c r="AC719" i="6"/>
  <c r="AC719" i="6" a="1"/>
  <c r="AB719" i="6" a="1"/>
  <c r="AB719" i="6" s="1"/>
  <c r="AA719" i="6" a="1"/>
  <c r="AA719" i="6" s="1"/>
  <c r="Z719" i="6" a="1"/>
  <c r="Z719" i="6" s="1"/>
  <c r="Y719" i="6" a="1"/>
  <c r="Y719" i="6" s="1"/>
  <c r="X719" i="6" a="1"/>
  <c r="X719" i="6" s="1"/>
  <c r="W719" i="6" a="1"/>
  <c r="W719" i="6" s="1"/>
  <c r="V719" i="6" a="1"/>
  <c r="V719" i="6" s="1"/>
  <c r="U719" i="6" a="1"/>
  <c r="U719" i="6" s="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a="1"/>
  <c r="AE718" i="6" s="1"/>
  <c r="AD718" i="6" a="1"/>
  <c r="AD718" i="6" s="1"/>
  <c r="AC718" i="6" a="1"/>
  <c r="AC718" i="6" s="1"/>
  <c r="AB718" i="6" a="1"/>
  <c r="AB718" i="6" s="1"/>
  <c r="AA718" i="6" a="1"/>
  <c r="AA718" i="6" s="1"/>
  <c r="Z718" i="6" a="1"/>
  <c r="Z718" i="6" s="1"/>
  <c r="Y718" i="6"/>
  <c r="Y718" i="6" a="1"/>
  <c r="X718" i="6" a="1"/>
  <c r="X718" i="6" s="1"/>
  <c r="W718" i="6" a="1"/>
  <c r="W718" i="6" s="1"/>
  <c r="V718" i="6" a="1"/>
  <c r="V718" i="6" s="1"/>
  <c r="U718" i="6" a="1"/>
  <c r="U718" i="6" s="1"/>
  <c r="T718" i="6" a="1"/>
  <c r="T718" i="6" s="1"/>
  <c r="S718" i="6" a="1"/>
  <c r="S718" i="6" s="1"/>
  <c r="R718" i="6" a="1"/>
  <c r="R718" i="6" s="1"/>
  <c r="Q718" i="6" a="1"/>
  <c r="Q718" i="6" s="1"/>
  <c r="P718" i="6" a="1"/>
  <c r="P718" i="6" s="1"/>
  <c r="O718" i="6" a="1"/>
  <c r="O718" i="6" s="1"/>
  <c r="N718" i="6" a="1"/>
  <c r="N718" i="6" s="1"/>
  <c r="M718" i="6" a="1"/>
  <c r="M718" i="6" s="1"/>
  <c r="L718" i="6" a="1"/>
  <c r="L718" i="6" s="1"/>
  <c r="K718" i="6" a="1"/>
  <c r="K718" i="6" s="1"/>
  <c r="AI717" i="6" a="1"/>
  <c r="AI717" i="6" s="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c r="U717" i="6" a="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c r="AG716" i="6" a="1"/>
  <c r="AF716" i="6" a="1"/>
  <c r="AF716" i="6" s="1"/>
  <c r="AE716" i="6" a="1"/>
  <c r="AE716" i="6" s="1"/>
  <c r="AD716" i="6" a="1"/>
  <c r="AD716" i="6" s="1"/>
  <c r="AC716" i="6"/>
  <c r="AC716" i="6" a="1"/>
  <c r="AB716" i="6" a="1"/>
  <c r="AB716" i="6" s="1"/>
  <c r="AA716" i="6" a="1"/>
  <c r="AA716" i="6" s="1"/>
  <c r="Z716" i="6" a="1"/>
  <c r="Z716" i="6" s="1"/>
  <c r="Y716" i="6" a="1"/>
  <c r="Y716" i="6" s="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c r="M716" i="6" a="1"/>
  <c r="L716" i="6" a="1"/>
  <c r="L716" i="6" s="1"/>
  <c r="K716" i="6" a="1"/>
  <c r="K716" i="6" s="1"/>
  <c r="AI715" i="6" a="1"/>
  <c r="AI715" i="6" s="1"/>
  <c r="AH715" i="6" a="1"/>
  <c r="AH715" i="6" s="1"/>
  <c r="AG715" i="6" a="1"/>
  <c r="AG715" i="6" s="1"/>
  <c r="AF715" i="6" a="1"/>
  <c r="AF715" i="6" s="1"/>
  <c r="AE715" i="6" a="1"/>
  <c r="AE715" i="6" s="1"/>
  <c r="AD715" i="6" a="1"/>
  <c r="AD715" i="6" s="1"/>
  <c r="AC715" i="6"/>
  <c r="AC715" i="6" a="1"/>
  <c r="AB715" i="6" a="1"/>
  <c r="AB715" i="6" s="1"/>
  <c r="AA715" i="6" a="1"/>
  <c r="AA715" i="6" s="1"/>
  <c r="Z715" i="6" a="1"/>
  <c r="Z715" i="6" s="1"/>
  <c r="Y715" i="6" a="1"/>
  <c r="Y715" i="6" s="1"/>
  <c r="X715" i="6" a="1"/>
  <c r="X715" i="6" s="1"/>
  <c r="W715" i="6" a="1"/>
  <c r="W715" i="6" s="1"/>
  <c r="V715" i="6" a="1"/>
  <c r="V715" i="6" s="1"/>
  <c r="U715" i="6" a="1"/>
  <c r="U715" i="6" s="1"/>
  <c r="T715" i="6" a="1"/>
  <c r="T715" i="6" s="1"/>
  <c r="S715" i="6"/>
  <c r="S715" i="6" a="1"/>
  <c r="R715" i="6" a="1"/>
  <c r="R715" i="6" s="1"/>
  <c r="Q715" i="6"/>
  <c r="Q715" i="6" a="1"/>
  <c r="P715" i="6" a="1"/>
  <c r="P715" i="6" s="1"/>
  <c r="O715" i="6" a="1"/>
  <c r="O715" i="6" s="1"/>
  <c r="N715" i="6" a="1"/>
  <c r="N715" i="6" s="1"/>
  <c r="M715" i="6"/>
  <c r="M715" i="6" a="1"/>
  <c r="L715" i="6" a="1"/>
  <c r="L715" i="6" s="1"/>
  <c r="K715" i="6"/>
  <c r="K715" i="6" a="1"/>
  <c r="AI714" i="6" a="1"/>
  <c r="AI714" i="6" s="1"/>
  <c r="AH714" i="6" a="1"/>
  <c r="AH714" i="6" s="1"/>
  <c r="AG714" i="6"/>
  <c r="AG714" i="6" a="1"/>
  <c r="AF714" i="6" a="1"/>
  <c r="AF714" i="6" s="1"/>
  <c r="AE714" i="6" a="1"/>
  <c r="AE714" i="6" s="1"/>
  <c r="AD714" i="6" a="1"/>
  <c r="AD714" i="6" s="1"/>
  <c r="AC714" i="6"/>
  <c r="AC714" i="6" a="1"/>
  <c r="AB714" i="6" a="1"/>
  <c r="AB714" i="6" s="1"/>
  <c r="AA714" i="6" a="1"/>
  <c r="AA714" i="6" s="1"/>
  <c r="Z714" i="6"/>
  <c r="Z714" i="6" a="1"/>
  <c r="Y714" i="6" a="1"/>
  <c r="Y714" i="6" s="1"/>
  <c r="X714" i="6"/>
  <c r="X714" i="6" a="1"/>
  <c r="W714" i="6" a="1"/>
  <c r="W714" i="6" s="1"/>
  <c r="V714" i="6" a="1"/>
  <c r="V714" i="6" s="1"/>
  <c r="U714" i="6" a="1"/>
  <c r="U714" i="6" s="1"/>
  <c r="T714" i="6" a="1"/>
  <c r="T714" i="6" s="1"/>
  <c r="S714" i="6" a="1"/>
  <c r="S714" i="6" s="1"/>
  <c r="R714" i="6" a="1"/>
  <c r="R714" i="6" s="1"/>
  <c r="Q714" i="6" a="1"/>
  <c r="Q714" i="6" s="1"/>
  <c r="P714" i="6" a="1"/>
  <c r="P714" i="6" s="1"/>
  <c r="O714" i="6" a="1"/>
  <c r="O714" i="6" s="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a="1"/>
  <c r="AC713" i="6" s="1"/>
  <c r="AB713" i="6" a="1"/>
  <c r="AB713" i="6" s="1"/>
  <c r="AA713" i="6" a="1"/>
  <c r="AA713" i="6" s="1"/>
  <c r="Z713" i="6" a="1"/>
  <c r="Z713" i="6" s="1"/>
  <c r="Y713" i="6" a="1"/>
  <c r="Y713" i="6" s="1"/>
  <c r="X713" i="6" a="1"/>
  <c r="X713" i="6" s="1"/>
  <c r="W713" i="6" a="1"/>
  <c r="W713" i="6" s="1"/>
  <c r="V713" i="6"/>
  <c r="V713" i="6" a="1"/>
  <c r="U713" i="6" a="1"/>
  <c r="U713" i="6" s="1"/>
  <c r="T713" i="6" a="1"/>
  <c r="T713" i="6" s="1"/>
  <c r="S713" i="6" a="1"/>
  <c r="S713" i="6" s="1"/>
  <c r="R713" i="6" a="1"/>
  <c r="R713" i="6" s="1"/>
  <c r="Q713" i="6" a="1"/>
  <c r="Q713" i="6" s="1"/>
  <c r="P713" i="6" a="1"/>
  <c r="P713" i="6" s="1"/>
  <c r="O713" i="6" a="1"/>
  <c r="O713" i="6" s="1"/>
  <c r="N713" i="6" a="1"/>
  <c r="N713" i="6" s="1"/>
  <c r="M713" i="6" a="1"/>
  <c r="M713" i="6" s="1"/>
  <c r="L713" i="6" a="1"/>
  <c r="L713" i="6" s="1"/>
  <c r="K713" i="6" a="1"/>
  <c r="K713" i="6" s="1"/>
  <c r="AI712" i="6" a="1"/>
  <c r="AI712" i="6" s="1"/>
  <c r="AH712" i="6" a="1"/>
  <c r="AH712" i="6" s="1"/>
  <c r="AG712" i="6" a="1"/>
  <c r="AG712" i="6" s="1"/>
  <c r="AF712" i="6"/>
  <c r="AF712" i="6" a="1"/>
  <c r="AE712" i="6" a="1"/>
  <c r="AE712" i="6" s="1"/>
  <c r="AD712" i="6" a="1"/>
  <c r="AD712" i="6" s="1"/>
  <c r="AC712" i="6" a="1"/>
  <c r="AC712" i="6" s="1"/>
  <c r="AB712" i="6" a="1"/>
  <c r="AB712" i="6" s="1"/>
  <c r="AA712" i="6" a="1"/>
  <c r="AA712" i="6" s="1"/>
  <c r="Z712" i="6" a="1"/>
  <c r="Z712" i="6" s="1"/>
  <c r="Y712" i="6" a="1"/>
  <c r="Y712" i="6" s="1"/>
  <c r="X712" i="6" a="1"/>
  <c r="X712" i="6" s="1"/>
  <c r="W712" i="6" a="1"/>
  <c r="W712" i="6" s="1"/>
  <c r="V712" i="6" a="1"/>
  <c r="V712" i="6" s="1"/>
  <c r="U712" i="6" a="1"/>
  <c r="U712" i="6" s="1"/>
  <c r="T712" i="6" a="1"/>
  <c r="T712" i="6" s="1"/>
  <c r="S712" i="6" a="1"/>
  <c r="S712" i="6" s="1"/>
  <c r="R712" i="6" a="1"/>
  <c r="R712" i="6" s="1"/>
  <c r="Q712" i="6" a="1"/>
  <c r="Q712" i="6" s="1"/>
  <c r="P712" i="6"/>
  <c r="P712" i="6" a="1"/>
  <c r="O712" i="6" a="1"/>
  <c r="O712" i="6" s="1"/>
  <c r="N712" i="6" a="1"/>
  <c r="N712" i="6" s="1"/>
  <c r="M712" i="6" a="1"/>
  <c r="M712" i="6" s="1"/>
  <c r="L712" i="6" a="1"/>
  <c r="L712" i="6" s="1"/>
  <c r="K712" i="6" a="1"/>
  <c r="K712" i="6" s="1"/>
  <c r="AI711" i="6" a="1"/>
  <c r="AI711" i="6" s="1"/>
  <c r="AH711" i="6" a="1"/>
  <c r="AH711" i="6" s="1"/>
  <c r="AG711" i="6" a="1"/>
  <c r="AG711" i="6" s="1"/>
  <c r="AF711" i="6" a="1"/>
  <c r="AF711" i="6" s="1"/>
  <c r="AE711" i="6" a="1"/>
  <c r="AE711" i="6" s="1"/>
  <c r="AD711" i="6"/>
  <c r="AD711" i="6" a="1"/>
  <c r="AC711" i="6" a="1"/>
  <c r="AC711" i="6" s="1"/>
  <c r="AB711" i="6" a="1"/>
  <c r="AB711" i="6" s="1"/>
  <c r="AA711" i="6" a="1"/>
  <c r="AA711" i="6" s="1"/>
  <c r="Z711" i="6" a="1"/>
  <c r="Z711" i="6" s="1"/>
  <c r="Y711" i="6" a="1"/>
  <c r="Y711" i="6" s="1"/>
  <c r="X711" i="6" a="1"/>
  <c r="X711" i="6" s="1"/>
  <c r="W711" i="6" a="1"/>
  <c r="W711" i="6" s="1"/>
  <c r="V711" i="6" a="1"/>
  <c r="V711" i="6" s="1"/>
  <c r="U711" i="6" a="1"/>
  <c r="U711" i="6" s="1"/>
  <c r="T711" i="6"/>
  <c r="T711" i="6" a="1"/>
  <c r="S711" i="6" a="1"/>
  <c r="S711" i="6" s="1"/>
  <c r="R711" i="6" a="1"/>
  <c r="R711" i="6" s="1"/>
  <c r="Q711" i="6" a="1"/>
  <c r="Q711" i="6" s="1"/>
  <c r="P711" i="6" a="1"/>
  <c r="P711" i="6" s="1"/>
  <c r="O711" i="6" a="1"/>
  <c r="O711" i="6" s="1"/>
  <c r="N711" i="6"/>
  <c r="N711" i="6" a="1"/>
  <c r="M711" i="6" a="1"/>
  <c r="M711" i="6" s="1"/>
  <c r="L711" i="6" a="1"/>
  <c r="L711" i="6" s="1"/>
  <c r="K711" i="6" a="1"/>
  <c r="K711" i="6" s="1"/>
  <c r="AI710" i="6" a="1"/>
  <c r="AI710" i="6" s="1"/>
  <c r="AH710" i="6" a="1"/>
  <c r="AH710" i="6" s="1"/>
  <c r="AG710" i="6" a="1"/>
  <c r="AG710" i="6" s="1"/>
  <c r="AF710" i="6" a="1"/>
  <c r="AF710" i="6" s="1"/>
  <c r="AE710" i="6" a="1"/>
  <c r="AE710" i="6" s="1"/>
  <c r="AD710" i="6" a="1"/>
  <c r="AD710" i="6" s="1"/>
  <c r="AC710" i="6" a="1"/>
  <c r="AC710" i="6" s="1"/>
  <c r="AB710" i="6" a="1"/>
  <c r="AB710" i="6" s="1"/>
  <c r="AA710" i="6" a="1"/>
  <c r="AA710" i="6" s="1"/>
  <c r="Z710" i="6" a="1"/>
  <c r="Z710" i="6" s="1"/>
  <c r="Y710" i="6" a="1"/>
  <c r="Y710" i="6" s="1"/>
  <c r="X710" i="6"/>
  <c r="X710" i="6" a="1"/>
  <c r="W710" i="6" a="1"/>
  <c r="W710" i="6" s="1"/>
  <c r="V710" i="6" a="1"/>
  <c r="V710" i="6" s="1"/>
  <c r="U710" i="6" a="1"/>
  <c r="U710" i="6" s="1"/>
  <c r="T710" i="6" a="1"/>
  <c r="T710" i="6" s="1"/>
  <c r="S710" i="6" a="1"/>
  <c r="S710" i="6" s="1"/>
  <c r="R710" i="6" a="1"/>
  <c r="R710" i="6" s="1"/>
  <c r="Q710" i="6" a="1"/>
  <c r="Q710" i="6" s="1"/>
  <c r="P710" i="6"/>
  <c r="P710" i="6" a="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c r="AD709" i="6" a="1"/>
  <c r="AC709" i="6" a="1"/>
  <c r="AC709" i="6" s="1"/>
  <c r="AB709" i="6"/>
  <c r="AB709" i="6" a="1"/>
  <c r="AA709" i="6" a="1"/>
  <c r="AA709" i="6" s="1"/>
  <c r="Z709" i="6" a="1"/>
  <c r="Z709" i="6" s="1"/>
  <c r="Y709" i="6" a="1"/>
  <c r="Y709" i="6" s="1"/>
  <c r="X709" i="6"/>
  <c r="X709" i="6" a="1"/>
  <c r="W709" i="6" a="1"/>
  <c r="W709" i="6" s="1"/>
  <c r="V709" i="6"/>
  <c r="V709" i="6" a="1"/>
  <c r="U709" i="6" a="1"/>
  <c r="U709" i="6" s="1"/>
  <c r="T709" i="6" a="1"/>
  <c r="T709" i="6" s="1"/>
  <c r="S709" i="6" a="1"/>
  <c r="S709" i="6" s="1"/>
  <c r="R709" i="6" a="1"/>
  <c r="R709" i="6" s="1"/>
  <c r="Q709" i="6" a="1"/>
  <c r="Q709" i="6" s="1"/>
  <c r="P709" i="6"/>
  <c r="P709" i="6" a="1"/>
  <c r="O709" i="6" a="1"/>
  <c r="O709" i="6" s="1"/>
  <c r="N709" i="6" a="1"/>
  <c r="N709" i="6" s="1"/>
  <c r="M709" i="6" a="1"/>
  <c r="M709" i="6" s="1"/>
  <c r="L709" i="6" a="1"/>
  <c r="L709" i="6" s="1"/>
  <c r="K709" i="6" a="1"/>
  <c r="K709" i="6" s="1"/>
  <c r="AI708" i="6" a="1"/>
  <c r="AI708" i="6" s="1"/>
  <c r="AH708" i="6" a="1"/>
  <c r="AH708" i="6" s="1"/>
  <c r="AG708" i="6" a="1"/>
  <c r="AG708" i="6" s="1"/>
  <c r="AF708" i="6"/>
  <c r="AF708" i="6" a="1"/>
  <c r="AE708" i="6" a="1"/>
  <c r="AE708" i="6" s="1"/>
  <c r="AD708" i="6" a="1"/>
  <c r="AD708" i="6" s="1"/>
  <c r="AC708" i="6" a="1"/>
  <c r="AC708" i="6" s="1"/>
  <c r="AB708" i="6" a="1"/>
  <c r="AB708" i="6" s="1"/>
  <c r="AA708" i="6" a="1"/>
  <c r="AA708" i="6" s="1"/>
  <c r="Z708" i="6"/>
  <c r="Z708" i="6" a="1"/>
  <c r="Y708" i="6" a="1"/>
  <c r="Y708" i="6" s="1"/>
  <c r="X708" i="6"/>
  <c r="X708" i="6" a="1"/>
  <c r="W708" i="6" a="1"/>
  <c r="W708" i="6" s="1"/>
  <c r="V708" i="6" a="1"/>
  <c r="V708" i="6" s="1"/>
  <c r="U708" i="6" a="1"/>
  <c r="U708" i="6" s="1"/>
  <c r="T708" i="6"/>
  <c r="T708" i="6" a="1"/>
  <c r="S708" i="6" a="1"/>
  <c r="S708" i="6" s="1"/>
  <c r="R708" i="6"/>
  <c r="R708" i="6" a="1"/>
  <c r="Q708" i="6" a="1"/>
  <c r="Q708" i="6" s="1"/>
  <c r="P708" i="6" a="1"/>
  <c r="P708" i="6" s="1"/>
  <c r="O708" i="6" a="1"/>
  <c r="O708" i="6" s="1"/>
  <c r="N708" i="6" a="1"/>
  <c r="N708" i="6" s="1"/>
  <c r="M708" i="6" a="1"/>
  <c r="M708" i="6" s="1"/>
  <c r="L708" i="6" a="1"/>
  <c r="L708" i="6" s="1"/>
  <c r="K708" i="6" a="1"/>
  <c r="K708" i="6" s="1"/>
  <c r="AI707" i="6" a="1"/>
  <c r="AI707" i="6" s="1"/>
  <c r="AH707" i="6" a="1"/>
  <c r="AH707" i="6" s="1"/>
  <c r="AG707" i="6" a="1"/>
  <c r="AG707" i="6" s="1"/>
  <c r="AF707" i="6" a="1"/>
  <c r="AF707" i="6" s="1"/>
  <c r="AE707" i="6" a="1"/>
  <c r="AE707" i="6" s="1"/>
  <c r="AD707" i="6" a="1"/>
  <c r="AD707" i="6" s="1"/>
  <c r="AC707" i="6" a="1"/>
  <c r="AC707" i="6" s="1"/>
  <c r="AB707" i="6"/>
  <c r="AB707" i="6" a="1"/>
  <c r="AA707" i="6" a="1"/>
  <c r="AA707" i="6" s="1"/>
  <c r="Z707" i="6" a="1"/>
  <c r="Z707" i="6" s="1"/>
  <c r="Y707" i="6" a="1"/>
  <c r="Y707" i="6" s="1"/>
  <c r="X707" i="6" a="1"/>
  <c r="X707" i="6" s="1"/>
  <c r="W707" i="6" a="1"/>
  <c r="W707" i="6" s="1"/>
  <c r="V707" i="6"/>
  <c r="V707" i="6" a="1"/>
  <c r="U707" i="6" a="1"/>
  <c r="U707" i="6" s="1"/>
  <c r="T707" i="6" a="1"/>
  <c r="T707" i="6" s="1"/>
  <c r="S707" i="6" a="1"/>
  <c r="S707" i="6" s="1"/>
  <c r="R707" i="6" a="1"/>
  <c r="R707" i="6" s="1"/>
  <c r="Q707" i="6" a="1"/>
  <c r="Q707" i="6" s="1"/>
  <c r="P707" i="6"/>
  <c r="P707" i="6" a="1"/>
  <c r="O707" i="6" a="1"/>
  <c r="O707" i="6" s="1"/>
  <c r="N707" i="6" a="1"/>
  <c r="N707" i="6" s="1"/>
  <c r="M707" i="6" a="1"/>
  <c r="M707" i="6" s="1"/>
  <c r="L707" i="6" a="1"/>
  <c r="L707" i="6" s="1"/>
  <c r="K707" i="6" a="1"/>
  <c r="K707" i="6" s="1"/>
  <c r="AI706" i="6" a="1"/>
  <c r="AI706" i="6" s="1"/>
  <c r="AH706" i="6" a="1"/>
  <c r="AH706" i="6" s="1"/>
  <c r="AG706" i="6" a="1"/>
  <c r="AG706" i="6" s="1"/>
  <c r="AF706" i="6" a="1"/>
  <c r="AF706" i="6" s="1"/>
  <c r="AE706" i="6" a="1"/>
  <c r="AE706" i="6" s="1"/>
  <c r="AD706" i="6" a="1"/>
  <c r="AD706" i="6" s="1"/>
  <c r="AC706" i="6" a="1"/>
  <c r="AC706" i="6" s="1"/>
  <c r="AB706" i="6" a="1"/>
  <c r="AB706" i="6" s="1"/>
  <c r="AA706" i="6" a="1"/>
  <c r="AA706" i="6" s="1"/>
  <c r="Z706" i="6"/>
  <c r="Z706" i="6" a="1"/>
  <c r="Y706" i="6" a="1"/>
  <c r="Y706" i="6" s="1"/>
  <c r="X706" i="6"/>
  <c r="X706" i="6" a="1"/>
  <c r="W706" i="6" a="1"/>
  <c r="W706" i="6" s="1"/>
  <c r="V706" i="6" a="1"/>
  <c r="V706" i="6" s="1"/>
  <c r="U706" i="6" a="1"/>
  <c r="U706" i="6" s="1"/>
  <c r="T706" i="6"/>
  <c r="T706" i="6" a="1"/>
  <c r="S706" i="6" a="1"/>
  <c r="S706" i="6" s="1"/>
  <c r="R706" i="6"/>
  <c r="R706" i="6" a="1"/>
  <c r="Q706" i="6" a="1"/>
  <c r="Q706" i="6" s="1"/>
  <c r="P706" i="6" a="1"/>
  <c r="P706" i="6" s="1"/>
  <c r="O706" i="6" a="1"/>
  <c r="O706" i="6" s="1"/>
  <c r="N706" i="6" a="1"/>
  <c r="N706" i="6" s="1"/>
  <c r="M706" i="6" a="1"/>
  <c r="M706" i="6" s="1"/>
  <c r="L706" i="6" a="1"/>
  <c r="L706" i="6" s="1"/>
  <c r="K706" i="6" a="1"/>
  <c r="K706" i="6" s="1"/>
  <c r="AI705" i="6" a="1"/>
  <c r="AI705" i="6" s="1"/>
  <c r="AH705" i="6" a="1"/>
  <c r="AH705" i="6" s="1"/>
  <c r="AG705" i="6" a="1"/>
  <c r="AG705" i="6" s="1"/>
  <c r="AF705" i="6"/>
  <c r="AF705" i="6" a="1"/>
  <c r="AE705" i="6" a="1"/>
  <c r="AE705" i="6" s="1"/>
  <c r="AD705" i="6"/>
  <c r="AD705" i="6" a="1"/>
  <c r="AC705" i="6" a="1"/>
  <c r="AC705" i="6" s="1"/>
  <c r="AB705" i="6" a="1"/>
  <c r="AB705" i="6" s="1"/>
  <c r="AA705" i="6" a="1"/>
  <c r="AA705" i="6" s="1"/>
  <c r="Z705" i="6" a="1"/>
  <c r="Z705" i="6" s="1"/>
  <c r="Y705" i="6" a="1"/>
  <c r="Y705" i="6" s="1"/>
  <c r="X705" i="6" a="1"/>
  <c r="X705" i="6" s="1"/>
  <c r="W705" i="6" a="1"/>
  <c r="W705" i="6" s="1"/>
  <c r="V705" i="6" a="1"/>
  <c r="V705" i="6" s="1"/>
  <c r="U705" i="6" a="1"/>
  <c r="U705" i="6" s="1"/>
  <c r="T705" i="6" a="1"/>
  <c r="T705" i="6" s="1"/>
  <c r="S705" i="6" a="1"/>
  <c r="S705" i="6" s="1"/>
  <c r="R705" i="6" a="1"/>
  <c r="R705" i="6" s="1"/>
  <c r="Q705" i="6" a="1"/>
  <c r="Q705" i="6" s="1"/>
  <c r="P705" i="6" a="1"/>
  <c r="P705" i="6" s="1"/>
  <c r="O705" i="6" a="1"/>
  <c r="O705" i="6" s="1"/>
  <c r="N705" i="6" a="1"/>
  <c r="N705" i="6" s="1"/>
  <c r="M705" i="6" a="1"/>
  <c r="M705" i="6" s="1"/>
  <c r="L705" i="6" a="1"/>
  <c r="L705" i="6" s="1"/>
  <c r="K705" i="6" a="1"/>
  <c r="K705" i="6" s="1"/>
  <c r="AI704" i="6" a="1"/>
  <c r="AI704" i="6" s="1"/>
  <c r="AH704" i="6"/>
  <c r="AH704" i="6" a="1"/>
  <c r="AG704" i="6" a="1"/>
  <c r="AG704" i="6" s="1"/>
  <c r="AF704" i="6" a="1"/>
  <c r="AF704" i="6" s="1"/>
  <c r="AE704" i="6" a="1"/>
  <c r="AE704" i="6" s="1"/>
  <c r="AD704" i="6" a="1"/>
  <c r="AD704" i="6" s="1"/>
  <c r="AC704" i="6" a="1"/>
  <c r="AC704" i="6" s="1"/>
  <c r="AB704" i="6"/>
  <c r="AB704" i="6" a="1"/>
  <c r="AA704" i="6" a="1"/>
  <c r="AA704" i="6" s="1"/>
  <c r="Z704" i="6" a="1"/>
  <c r="Z704" i="6" s="1"/>
  <c r="Y704" i="6" a="1"/>
  <c r="Y704" i="6" s="1"/>
  <c r="X704" i="6" a="1"/>
  <c r="X704" i="6" s="1"/>
  <c r="W704" i="6" a="1"/>
  <c r="W704" i="6" s="1"/>
  <c r="V704" i="6" a="1"/>
  <c r="V704" i="6" s="1"/>
  <c r="U704" i="6" a="1"/>
  <c r="U704" i="6" s="1"/>
  <c r="T704" i="6" a="1"/>
  <c r="T704" i="6" s="1"/>
  <c r="S704" i="6" a="1"/>
  <c r="S704" i="6" s="1"/>
  <c r="R704" i="6"/>
  <c r="R704" i="6" a="1"/>
  <c r="Q704" i="6" a="1"/>
  <c r="Q704" i="6" s="1"/>
  <c r="P704" i="6" a="1"/>
  <c r="P704" i="6" s="1"/>
  <c r="O704" i="6" a="1"/>
  <c r="O704" i="6" s="1"/>
  <c r="N704" i="6" a="1"/>
  <c r="N704" i="6" s="1"/>
  <c r="M704" i="6" a="1"/>
  <c r="M704" i="6" s="1"/>
  <c r="L704" i="6" a="1"/>
  <c r="L704" i="6" s="1"/>
  <c r="K704" i="6" a="1"/>
  <c r="K704" i="6" s="1"/>
  <c r="AI703" i="6" a="1"/>
  <c r="AI703" i="6" s="1"/>
  <c r="AH703" i="6" a="1"/>
  <c r="AH703" i="6" s="1"/>
  <c r="AG703" i="6" a="1"/>
  <c r="AG703" i="6" s="1"/>
  <c r="AF703" i="6" a="1"/>
  <c r="AF703" i="6" s="1"/>
  <c r="AE703" i="6" a="1"/>
  <c r="AE703" i="6" s="1"/>
  <c r="AD703" i="6" a="1"/>
  <c r="AD703" i="6" s="1"/>
  <c r="AC703" i="6" a="1"/>
  <c r="AC703" i="6" s="1"/>
  <c r="AB703" i="6" a="1"/>
  <c r="AB703" i="6" s="1"/>
  <c r="AA703" i="6" a="1"/>
  <c r="AA703" i="6" s="1"/>
  <c r="Z703" i="6" a="1"/>
  <c r="Z703" i="6" s="1"/>
  <c r="Y703" i="6" a="1"/>
  <c r="Y703" i="6" s="1"/>
  <c r="X703" i="6" a="1"/>
  <c r="X703" i="6" s="1"/>
  <c r="W703" i="6" a="1"/>
  <c r="W703" i="6" s="1"/>
  <c r="V703" i="6" a="1"/>
  <c r="V703" i="6" s="1"/>
  <c r="U703" i="6" a="1"/>
  <c r="U703" i="6" s="1"/>
  <c r="T703" i="6" a="1"/>
  <c r="T703" i="6" s="1"/>
  <c r="S703" i="6" a="1"/>
  <c r="S703" i="6" s="1"/>
  <c r="R703" i="6" a="1"/>
  <c r="R703" i="6" s="1"/>
  <c r="Q703" i="6" a="1"/>
  <c r="Q703" i="6" s="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c r="AB702" i="6" a="1"/>
  <c r="AA702" i="6" a="1"/>
  <c r="AA702" i="6" s="1"/>
  <c r="Z702" i="6"/>
  <c r="Z702" i="6" a="1"/>
  <c r="Y702" i="6" a="1"/>
  <c r="Y702" i="6" s="1"/>
  <c r="X702" i="6" a="1"/>
  <c r="X702" i="6" s="1"/>
  <c r="W702" i="6" a="1"/>
  <c r="W702" i="6" s="1"/>
  <c r="V702" i="6" a="1"/>
  <c r="V702" i="6" s="1"/>
  <c r="U702" i="6" a="1"/>
  <c r="U702" i="6" s="1"/>
  <c r="T702" i="6" a="1"/>
  <c r="T702" i="6" s="1"/>
  <c r="S702" i="6" a="1"/>
  <c r="S702" i="6" s="1"/>
  <c r="R702" i="6" a="1"/>
  <c r="R702" i="6" s="1"/>
  <c r="Q702" i="6" a="1"/>
  <c r="Q702" i="6" s="1"/>
  <c r="P702" i="6" a="1"/>
  <c r="P702" i="6" s="1"/>
  <c r="O702" i="6" a="1"/>
  <c r="O702" i="6" s="1"/>
  <c r="N702" i="6" a="1"/>
  <c r="N702" i="6" s="1"/>
  <c r="M702" i="6" a="1"/>
  <c r="M702" i="6" s="1"/>
  <c r="L702" i="6" a="1"/>
  <c r="L702" i="6" s="1"/>
  <c r="K702" i="6" a="1"/>
  <c r="K702" i="6" s="1"/>
  <c r="AI701" i="6" a="1"/>
  <c r="AI701" i="6" s="1"/>
  <c r="AH701" i="6" a="1"/>
  <c r="AH701" i="6" s="1"/>
  <c r="AG701" i="6" a="1"/>
  <c r="AG701" i="6" s="1"/>
  <c r="AF701" i="6" a="1"/>
  <c r="AF701" i="6" s="1"/>
  <c r="AE701" i="6" a="1"/>
  <c r="AE701" i="6" s="1"/>
  <c r="AD701" i="6" a="1"/>
  <c r="AD701" i="6" s="1"/>
  <c r="AC701" i="6" a="1"/>
  <c r="AC701" i="6" s="1"/>
  <c r="AB701" i="6" a="1"/>
  <c r="AB701" i="6" s="1"/>
  <c r="AA701" i="6" a="1"/>
  <c r="AA701" i="6" s="1"/>
  <c r="Z701" i="6" a="1"/>
  <c r="Z701" i="6" s="1"/>
  <c r="Y701" i="6" a="1"/>
  <c r="Y701" i="6" s="1"/>
  <c r="X701" i="6"/>
  <c r="X701" i="6" a="1"/>
  <c r="W701" i="6" a="1"/>
  <c r="W701" i="6" s="1"/>
  <c r="V701" i="6"/>
  <c r="V701" i="6" a="1"/>
  <c r="U701" i="6" a="1"/>
  <c r="U701" i="6" s="1"/>
  <c r="T701" i="6" a="1"/>
  <c r="T701" i="6" s="1"/>
  <c r="S701" i="6" a="1"/>
  <c r="S701" i="6" s="1"/>
  <c r="R701" i="6" a="1"/>
  <c r="R701" i="6" s="1"/>
  <c r="Q701" i="6" a="1"/>
  <c r="Q701" i="6" s="1"/>
  <c r="P701" i="6" a="1"/>
  <c r="P701" i="6" s="1"/>
  <c r="O701" i="6" a="1"/>
  <c r="O701" i="6" s="1"/>
  <c r="N701" i="6"/>
  <c r="N701" i="6" a="1"/>
  <c r="M701" i="6" a="1"/>
  <c r="M701" i="6" s="1"/>
  <c r="L701" i="6" a="1"/>
  <c r="L701" i="6" s="1"/>
  <c r="K701" i="6" a="1"/>
  <c r="K701" i="6" s="1"/>
  <c r="AI700" i="6" a="1"/>
  <c r="AI700" i="6" s="1"/>
  <c r="AH700" i="6" a="1"/>
  <c r="AH700" i="6" s="1"/>
  <c r="AG700" i="6" a="1"/>
  <c r="AG700" i="6" s="1"/>
  <c r="AF700" i="6" a="1"/>
  <c r="AF700" i="6" s="1"/>
  <c r="AE700" i="6" a="1"/>
  <c r="AE700" i="6" s="1"/>
  <c r="AD700" i="6" a="1"/>
  <c r="AD700" i="6" s="1"/>
  <c r="AC700" i="6" a="1"/>
  <c r="AC700" i="6" s="1"/>
  <c r="AB700" i="6" a="1"/>
  <c r="AB700" i="6" s="1"/>
  <c r="AA700" i="6" a="1"/>
  <c r="AA700" i="6" s="1"/>
  <c r="Z700" i="6" a="1"/>
  <c r="Z700" i="6" s="1"/>
  <c r="Y700" i="6" a="1"/>
  <c r="Y700" i="6" s="1"/>
  <c r="X700" i="6"/>
  <c r="X700" i="6" a="1"/>
  <c r="W700" i="6" a="1"/>
  <c r="W700" i="6" s="1"/>
  <c r="V700" i="6" a="1"/>
  <c r="V700" i="6" s="1"/>
  <c r="U700" i="6" a="1"/>
  <c r="U700" i="6" s="1"/>
  <c r="T700" i="6" a="1"/>
  <c r="T700" i="6" s="1"/>
  <c r="S700" i="6" a="1"/>
  <c r="S700" i="6" s="1"/>
  <c r="R700" i="6"/>
  <c r="R700" i="6" a="1"/>
  <c r="Q700" i="6" a="1"/>
  <c r="Q700" i="6" s="1"/>
  <c r="P700" i="6" a="1"/>
  <c r="P700" i="6" s="1"/>
  <c r="O700" i="6" a="1"/>
  <c r="O700" i="6" s="1"/>
  <c r="N700" i="6" a="1"/>
  <c r="N700" i="6" s="1"/>
  <c r="M700" i="6" a="1"/>
  <c r="M700" i="6" s="1"/>
  <c r="L700" i="6" a="1"/>
  <c r="L700" i="6" s="1"/>
  <c r="K700" i="6" a="1"/>
  <c r="K700" i="6" s="1"/>
  <c r="AI699" i="6" a="1"/>
  <c r="AI699" i="6" s="1"/>
  <c r="AH699" i="6" a="1"/>
  <c r="AH699" i="6" s="1"/>
  <c r="AG699" i="6" a="1"/>
  <c r="AG699" i="6" s="1"/>
  <c r="AF699" i="6"/>
  <c r="AF699" i="6" a="1"/>
  <c r="AE699" i="6" a="1"/>
  <c r="AE699" i="6" s="1"/>
  <c r="AD699" i="6"/>
  <c r="AD699" i="6" a="1"/>
  <c r="AC699" i="6" a="1"/>
  <c r="AC699" i="6" s="1"/>
  <c r="AB699" i="6" a="1"/>
  <c r="AB699" i="6" s="1"/>
  <c r="AA699" i="6" a="1"/>
  <c r="AA699" i="6" s="1"/>
  <c r="Z699" i="6" a="1"/>
  <c r="Z699" i="6" s="1"/>
  <c r="Y699" i="6" a="1"/>
  <c r="Y699" i="6" s="1"/>
  <c r="X699" i="6" a="1"/>
  <c r="X699" i="6" s="1"/>
  <c r="W699" i="6" a="1"/>
  <c r="W699" i="6" s="1"/>
  <c r="V699" i="6"/>
  <c r="V699" i="6" a="1"/>
  <c r="U699" i="6" a="1"/>
  <c r="U699" i="6" s="1"/>
  <c r="T699" i="6"/>
  <c r="T699" i="6" a="1"/>
  <c r="S699" i="6" a="1"/>
  <c r="S699" i="6" s="1"/>
  <c r="R699" i="6" a="1"/>
  <c r="R699" i="6" s="1"/>
  <c r="Q699" i="6" a="1"/>
  <c r="Q699" i="6" s="1"/>
  <c r="P699" i="6" a="1"/>
  <c r="P699" i="6" s="1"/>
  <c r="O699" i="6" a="1"/>
  <c r="O699" i="6" s="1"/>
  <c r="N699" i="6" a="1"/>
  <c r="N699" i="6" s="1"/>
  <c r="M699" i="6" a="1"/>
  <c r="M699" i="6" s="1"/>
  <c r="L699" i="6" a="1"/>
  <c r="L699" i="6" s="1"/>
  <c r="K699" i="6" a="1"/>
  <c r="K699" i="6" s="1"/>
  <c r="AI698" i="6" a="1"/>
  <c r="AI698" i="6" s="1"/>
  <c r="AH698" i="6"/>
  <c r="AH698" i="6" a="1"/>
  <c r="AG698" i="6" a="1"/>
  <c r="AG698" i="6" s="1"/>
  <c r="AF698" i="6"/>
  <c r="AF698" i="6" a="1"/>
  <c r="AE698" i="6" a="1"/>
  <c r="AE698" i="6" s="1"/>
  <c r="AD698" i="6" a="1"/>
  <c r="AD698" i="6" s="1"/>
  <c r="AC698" i="6" a="1"/>
  <c r="AC698" i="6" s="1"/>
  <c r="AB698" i="6"/>
  <c r="AB698" i="6" a="1"/>
  <c r="AA698" i="6" a="1"/>
  <c r="AA698" i="6" s="1"/>
  <c r="Z698" i="6"/>
  <c r="Z698" i="6" a="1"/>
  <c r="Y698" i="6" a="1"/>
  <c r="Y698" i="6" s="1"/>
  <c r="X698" i="6" a="1"/>
  <c r="X698" i="6" s="1"/>
  <c r="W698" i="6" a="1"/>
  <c r="W698" i="6" s="1"/>
  <c r="V698" i="6" a="1"/>
  <c r="V698" i="6" s="1"/>
  <c r="U698" i="6" a="1"/>
  <c r="U698" i="6" s="1"/>
  <c r="T698" i="6" a="1"/>
  <c r="T698" i="6" s="1"/>
  <c r="S698" i="6" a="1"/>
  <c r="S698" i="6" s="1"/>
  <c r="R698" i="6"/>
  <c r="R698" i="6" a="1"/>
  <c r="Q698" i="6" a="1"/>
  <c r="Q698" i="6" s="1"/>
  <c r="P698" i="6"/>
  <c r="P698" i="6" a="1"/>
  <c r="O698" i="6" a="1"/>
  <c r="O698" i="6" s="1"/>
  <c r="N698" i="6" a="1"/>
  <c r="N698" i="6" s="1"/>
  <c r="M698" i="6" a="1"/>
  <c r="M698" i="6" s="1"/>
  <c r="L698" i="6" a="1"/>
  <c r="L698" i="6" s="1"/>
  <c r="K698" i="6" a="1"/>
  <c r="K698" i="6" s="1"/>
  <c r="AI697" i="6" a="1"/>
  <c r="AI697" i="6" s="1"/>
  <c r="AH697" i="6" a="1"/>
  <c r="AH697" i="6" s="1"/>
  <c r="AG697" i="6" a="1"/>
  <c r="AG697" i="6" s="1"/>
  <c r="AF697" i="6" a="1"/>
  <c r="AF697" i="6" s="1"/>
  <c r="AE697" i="6" a="1"/>
  <c r="AE697" i="6" s="1"/>
  <c r="AD697" i="6"/>
  <c r="AD697" i="6" a="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a="1"/>
  <c r="S697" i="6" s="1"/>
  <c r="R697" i="6" a="1"/>
  <c r="R697" i="6" s="1"/>
  <c r="Q697" i="6" a="1"/>
  <c r="Q697" i="6" s="1"/>
  <c r="P697" i="6" a="1"/>
  <c r="P697" i="6" s="1"/>
  <c r="O697" i="6" a="1"/>
  <c r="O697" i="6" s="1"/>
  <c r="N697" i="6"/>
  <c r="N697" i="6" a="1"/>
  <c r="M697" i="6" a="1"/>
  <c r="M697" i="6" s="1"/>
  <c r="L697" i="6" a="1"/>
  <c r="L697" i="6" s="1"/>
  <c r="K697" i="6" a="1"/>
  <c r="K697" i="6" s="1"/>
  <c r="AI696" i="6" a="1"/>
  <c r="AI696" i="6" s="1"/>
  <c r="AH696" i="6" a="1"/>
  <c r="AH696" i="6" s="1"/>
  <c r="AG696" i="6" a="1"/>
  <c r="AG696" i="6" s="1"/>
  <c r="AF696" i="6" a="1"/>
  <c r="AF696" i="6" s="1"/>
  <c r="AE696" i="6" a="1"/>
  <c r="AE696" i="6" s="1"/>
  <c r="AD696" i="6" a="1"/>
  <c r="AD696" i="6" s="1"/>
  <c r="AC696" i="6" a="1"/>
  <c r="AC696" i="6" s="1"/>
  <c r="AB696" i="6" a="1"/>
  <c r="AB696" i="6" s="1"/>
  <c r="AA696" i="6" a="1"/>
  <c r="AA696" i="6" s="1"/>
  <c r="Z696" i="6"/>
  <c r="Z696" i="6" a="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a="1"/>
  <c r="K696" i="6" s="1"/>
  <c r="AI695" i="6" a="1"/>
  <c r="AI695" i="6" s="1"/>
  <c r="AH695" i="6" a="1"/>
  <c r="AH695" i="6" s="1"/>
  <c r="AG695" i="6" a="1"/>
  <c r="AG695" i="6" s="1"/>
  <c r="AF695" i="6" a="1"/>
  <c r="AF695" i="6" s="1"/>
  <c r="AE695" i="6" a="1"/>
  <c r="AE695" i="6" s="1"/>
  <c r="AD695" i="6" a="1"/>
  <c r="AD695" i="6" s="1"/>
  <c r="AC695" i="6" a="1"/>
  <c r="AC695" i="6" s="1"/>
  <c r="AB695" i="6"/>
  <c r="AB695" i="6" a="1"/>
  <c r="AA695" i="6" a="1"/>
  <c r="AA695" i="6" s="1"/>
  <c r="Z695" i="6" a="1"/>
  <c r="Z695" i="6" s="1"/>
  <c r="Y695" i="6" a="1"/>
  <c r="Y695" i="6" s="1"/>
  <c r="X695" i="6" a="1"/>
  <c r="X695" i="6" s="1"/>
  <c r="W695" i="6" a="1"/>
  <c r="W695" i="6" s="1"/>
  <c r="V695" i="6"/>
  <c r="V695" i="6" a="1"/>
  <c r="U695" i="6" a="1"/>
  <c r="U695" i="6" s="1"/>
  <c r="T695" i="6" a="1"/>
  <c r="T695" i="6" s="1"/>
  <c r="S695" i="6" a="1"/>
  <c r="S695" i="6" s="1"/>
  <c r="R695" i="6" a="1"/>
  <c r="R695" i="6" s="1"/>
  <c r="Q695" i="6" a="1"/>
  <c r="Q695" i="6" s="1"/>
  <c r="P695" i="6" a="1"/>
  <c r="P695" i="6" s="1"/>
  <c r="O695" i="6" a="1"/>
  <c r="O695" i="6" s="1"/>
  <c r="N695" i="6"/>
  <c r="N695" i="6" a="1"/>
  <c r="M695" i="6" a="1"/>
  <c r="M695" i="6" s="1"/>
  <c r="L695" i="6"/>
  <c r="L695" i="6" a="1"/>
  <c r="K695" i="6" a="1"/>
  <c r="K695" i="6" s="1"/>
  <c r="AI694" i="6" a="1"/>
  <c r="AI694" i="6" s="1"/>
  <c r="AH694" i="6"/>
  <c r="AH694" i="6" a="1"/>
  <c r="AG694" i="6" a="1"/>
  <c r="AG694" i="6" s="1"/>
  <c r="AF694" i="6" a="1"/>
  <c r="AF694" i="6" s="1"/>
  <c r="AE694" i="6" a="1"/>
  <c r="AE694" i="6" s="1"/>
  <c r="AD694" i="6" a="1"/>
  <c r="AD694" i="6" s="1"/>
  <c r="AC694" i="6" a="1"/>
  <c r="AC694" i="6" s="1"/>
  <c r="AB694" i="6" a="1"/>
  <c r="AB694" i="6" s="1"/>
  <c r="AA694" i="6" a="1"/>
  <c r="AA694" i="6" s="1"/>
  <c r="Z694" i="6" a="1"/>
  <c r="Z694" i="6" s="1"/>
  <c r="Y694" i="6" a="1"/>
  <c r="Y694" i="6" s="1"/>
  <c r="X694" i="6"/>
  <c r="X694" i="6" a="1"/>
  <c r="W694" i="6" a="1"/>
  <c r="W694" i="6" s="1"/>
  <c r="V694" i="6" a="1"/>
  <c r="V694" i="6" s="1"/>
  <c r="U694" i="6" a="1"/>
  <c r="U694" i="6" s="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a="1"/>
  <c r="AE693" i="6" s="1"/>
  <c r="AD693" i="6" a="1"/>
  <c r="AD693" i="6" s="1"/>
  <c r="AC693" i="6" a="1"/>
  <c r="AC693" i="6" s="1"/>
  <c r="AB693" i="6" a="1"/>
  <c r="AB693" i="6" s="1"/>
  <c r="AA693" i="6" a="1"/>
  <c r="AA693" i="6" s="1"/>
  <c r="Z693" i="6" a="1"/>
  <c r="Z693" i="6" s="1"/>
  <c r="Y693" i="6" a="1"/>
  <c r="Y693" i="6" s="1"/>
  <c r="X693" i="6" a="1"/>
  <c r="X693" i="6" s="1"/>
  <c r="W693" i="6" a="1"/>
  <c r="W693" i="6" s="1"/>
  <c r="V693" i="6"/>
  <c r="V693" i="6" a="1"/>
  <c r="U693" i="6" a="1"/>
  <c r="U693" i="6" s="1"/>
  <c r="T693" i="6" a="1"/>
  <c r="T693" i="6" s="1"/>
  <c r="S693" i="6" a="1"/>
  <c r="S693" i="6" s="1"/>
  <c r="R693" i="6" a="1"/>
  <c r="R693" i="6" s="1"/>
  <c r="Q693" i="6" a="1"/>
  <c r="Q693" i="6" s="1"/>
  <c r="P693" i="6" a="1"/>
  <c r="P693" i="6" s="1"/>
  <c r="O693" i="6" a="1"/>
  <c r="O693" i="6" s="1"/>
  <c r="N693" i="6" a="1"/>
  <c r="N693" i="6" s="1"/>
  <c r="M693" i="6" a="1"/>
  <c r="M693" i="6" s="1"/>
  <c r="L693" i="6"/>
  <c r="L693" i="6" a="1"/>
  <c r="K693" i="6" a="1"/>
  <c r="K693" i="6" s="1"/>
  <c r="AI692" i="6" a="1"/>
  <c r="AI692" i="6" s="1"/>
  <c r="AH692" i="6"/>
  <c r="AH692" i="6" a="1"/>
  <c r="AG692" i="6" a="1"/>
  <c r="AG692" i="6" s="1"/>
  <c r="AF692" i="6"/>
  <c r="AF692" i="6" a="1"/>
  <c r="AE692" i="6" a="1"/>
  <c r="AE692" i="6" s="1"/>
  <c r="AD692" i="6" a="1"/>
  <c r="AD692" i="6" s="1"/>
  <c r="AC692" i="6" a="1"/>
  <c r="AC692" i="6" s="1"/>
  <c r="AB692" i="6" a="1"/>
  <c r="AB692" i="6" s="1"/>
  <c r="AA692" i="6" a="1"/>
  <c r="AA692" i="6" s="1"/>
  <c r="Z692" i="6" a="1"/>
  <c r="Z692" i="6" s="1"/>
  <c r="Y692" i="6" a="1"/>
  <c r="Y692" i="6" s="1"/>
  <c r="X692" i="6" a="1"/>
  <c r="X692" i="6" s="1"/>
  <c r="W692" i="6" a="1"/>
  <c r="W692" i="6" s="1"/>
  <c r="V692" i="6" a="1"/>
  <c r="V692" i="6" s="1"/>
  <c r="U692" i="6" a="1"/>
  <c r="U692" i="6" s="1"/>
  <c r="T692" i="6" a="1"/>
  <c r="T692" i="6" s="1"/>
  <c r="S692" i="6" a="1"/>
  <c r="S692" i="6" s="1"/>
  <c r="R692" i="6"/>
  <c r="R692" i="6" a="1"/>
  <c r="Q692" i="6" a="1"/>
  <c r="Q692" i="6" s="1"/>
  <c r="P692" i="6" a="1"/>
  <c r="P692" i="6" s="1"/>
  <c r="O692" i="6" a="1"/>
  <c r="O692" i="6" s="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a="1"/>
  <c r="AA691" i="6" s="1"/>
  <c r="Z691" i="6" a="1"/>
  <c r="Z691" i="6" s="1"/>
  <c r="Y691" i="6" a="1"/>
  <c r="Y691" i="6" s="1"/>
  <c r="X691" i="6" a="1"/>
  <c r="X691" i="6" s="1"/>
  <c r="W691" i="6" a="1"/>
  <c r="W691" i="6" s="1"/>
  <c r="V691" i="6"/>
  <c r="V691" i="6" a="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c r="Z690" i="6" a="1"/>
  <c r="Y690" i="6" a="1"/>
  <c r="Y690" i="6" s="1"/>
  <c r="X690" i="6" a="1"/>
  <c r="X690" i="6" s="1"/>
  <c r="W690" i="6" a="1"/>
  <c r="W690" i="6" s="1"/>
  <c r="V690" i="6" a="1"/>
  <c r="V690" i="6" s="1"/>
  <c r="U690" i="6" a="1"/>
  <c r="U690" i="6" s="1"/>
  <c r="T690" i="6" a="1"/>
  <c r="T690" i="6" s="1"/>
  <c r="S690" i="6" a="1"/>
  <c r="S690" i="6" s="1"/>
  <c r="R690" i="6" a="1"/>
  <c r="R690" i="6" s="1"/>
  <c r="Q690" i="6" a="1"/>
  <c r="Q690" i="6" s="1"/>
  <c r="P690" i="6"/>
  <c r="P690" i="6" a="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c r="AD689" i="6" a="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c r="N689" i="6" a="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a="1"/>
  <c r="AA688" i="6" s="1"/>
  <c r="Z688" i="6" a="1"/>
  <c r="Z688" i="6" s="1"/>
  <c r="Y688" i="6" a="1"/>
  <c r="Y688" i="6" s="1"/>
  <c r="X688" i="6" a="1"/>
  <c r="X688" i="6" s="1"/>
  <c r="W688" i="6" a="1"/>
  <c r="W688" i="6" s="1"/>
  <c r="V688" i="6" a="1"/>
  <c r="V688" i="6" s="1"/>
  <c r="U688" i="6" a="1"/>
  <c r="U688" i="6" s="1"/>
  <c r="T688" i="6" a="1"/>
  <c r="T688" i="6" s="1"/>
  <c r="S688" i="6" a="1"/>
  <c r="S688" i="6" s="1"/>
  <c r="R688" i="6"/>
  <c r="R688" i="6" a="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c r="AF687" i="6" a="1"/>
  <c r="AE687" i="6" a="1"/>
  <c r="AE687" i="6" s="1"/>
  <c r="AD687" i="6" a="1"/>
  <c r="AD687" i="6" s="1"/>
  <c r="AC687" i="6" a="1"/>
  <c r="AC687" i="6" s="1"/>
  <c r="AB687" i="6" a="1"/>
  <c r="AB687" i="6" s="1"/>
  <c r="AA687" i="6" a="1"/>
  <c r="AA687" i="6" s="1"/>
  <c r="Z687" i="6" a="1"/>
  <c r="Z687" i="6" s="1"/>
  <c r="Y687" i="6" a="1"/>
  <c r="Y687" i="6" s="1"/>
  <c r="X687" i="6"/>
  <c r="X687" i="6" a="1"/>
  <c r="W687" i="6" a="1"/>
  <c r="W687" i="6" s="1"/>
  <c r="V687" i="6" a="1"/>
  <c r="V687" i="6" s="1"/>
  <c r="U687" i="6" a="1"/>
  <c r="U687" i="6" s="1"/>
  <c r="T687" i="6" a="1"/>
  <c r="T687" i="6" s="1"/>
  <c r="S687" i="6" a="1"/>
  <c r="S687" i="6" s="1"/>
  <c r="R687" i="6" a="1"/>
  <c r="R687" i="6" s="1"/>
  <c r="Q687" i="6" a="1"/>
  <c r="Q687" i="6" s="1"/>
  <c r="P687" i="6" a="1"/>
  <c r="P687" i="6" s="1"/>
  <c r="O687" i="6" a="1"/>
  <c r="O687" i="6" s="1"/>
  <c r="N687" i="6"/>
  <c r="N687" i="6" a="1"/>
  <c r="M687" i="6" a="1"/>
  <c r="M687" i="6" s="1"/>
  <c r="L687" i="6" a="1"/>
  <c r="L687" i="6" s="1"/>
  <c r="K687" i="6" a="1"/>
  <c r="K687" i="6" s="1"/>
  <c r="AI686" i="6" a="1"/>
  <c r="AI686" i="6" s="1"/>
  <c r="AH686" i="6" a="1"/>
  <c r="AH686" i="6" s="1"/>
  <c r="AG686" i="6" a="1"/>
  <c r="AG686" i="6" s="1"/>
  <c r="AF686" i="6"/>
  <c r="AF686" i="6" a="1"/>
  <c r="AE686" i="6" a="1"/>
  <c r="AE686" i="6" s="1"/>
  <c r="AD686" i="6" a="1"/>
  <c r="AD686" i="6" s="1"/>
  <c r="AC686" i="6" a="1"/>
  <c r="AC686" i="6" s="1"/>
  <c r="AB686" i="6" a="1"/>
  <c r="AB686" i="6" s="1"/>
  <c r="AA686" i="6" a="1"/>
  <c r="AA686" i="6" s="1"/>
  <c r="Z686" i="6"/>
  <c r="Z686" i="6" a="1"/>
  <c r="Y686" i="6" a="1"/>
  <c r="Y686" i="6" s="1"/>
  <c r="X686" i="6" a="1"/>
  <c r="X686" i="6" s="1"/>
  <c r="W686" i="6" a="1"/>
  <c r="W686" i="6" s="1"/>
  <c r="V686" i="6" a="1"/>
  <c r="V686" i="6" s="1"/>
  <c r="U686" i="6" a="1"/>
  <c r="U686" i="6" s="1"/>
  <c r="T686" i="6"/>
  <c r="T686" i="6" a="1"/>
  <c r="S686" i="6" a="1"/>
  <c r="S686" i="6" s="1"/>
  <c r="R686" i="6" a="1"/>
  <c r="R686" i="6" s="1"/>
  <c r="Q686" i="6" a="1"/>
  <c r="Q686" i="6" s="1"/>
  <c r="P686" i="6" a="1"/>
  <c r="P686" i="6" s="1"/>
  <c r="O686" i="6" a="1"/>
  <c r="O686" i="6" s="1"/>
  <c r="N686" i="6" a="1"/>
  <c r="N686" i="6" s="1"/>
  <c r="M686" i="6" a="1"/>
  <c r="M686" i="6" s="1"/>
  <c r="L686" i="6" a="1"/>
  <c r="L686" i="6" s="1"/>
  <c r="K686" i="6" a="1"/>
  <c r="K686" i="6" s="1"/>
  <c r="AI685" i="6" a="1"/>
  <c r="AI685" i="6" s="1"/>
  <c r="AH685" i="6" a="1"/>
  <c r="AH685" i="6" s="1"/>
  <c r="AG685" i="6" a="1"/>
  <c r="AG685" i="6" s="1"/>
  <c r="AF685" i="6" a="1"/>
  <c r="AF685" i="6" s="1"/>
  <c r="AE685" i="6" a="1"/>
  <c r="AE685" i="6" s="1"/>
  <c r="AD685" i="6"/>
  <c r="AD685" i="6" a="1"/>
  <c r="AC685" i="6" a="1"/>
  <c r="AC685" i="6" s="1"/>
  <c r="AB685" i="6" a="1"/>
  <c r="AB685" i="6" s="1"/>
  <c r="AA685" i="6" a="1"/>
  <c r="AA685" i="6" s="1"/>
  <c r="Z685" i="6" a="1"/>
  <c r="Z685" i="6" s="1"/>
  <c r="Y685" i="6" a="1"/>
  <c r="Y685" i="6" s="1"/>
  <c r="X685" i="6" a="1"/>
  <c r="X685" i="6" s="1"/>
  <c r="W685" i="6" a="1"/>
  <c r="W685" i="6" s="1"/>
  <c r="V685" i="6" a="1"/>
  <c r="V685" i="6" s="1"/>
  <c r="U685" i="6" a="1"/>
  <c r="U685" i="6" s="1"/>
  <c r="T685" i="6"/>
  <c r="T685" i="6" a="1"/>
  <c r="S685" i="6" a="1"/>
  <c r="S685" i="6" s="1"/>
  <c r="R685" i="6" a="1"/>
  <c r="R685" i="6" s="1"/>
  <c r="Q685" i="6" a="1"/>
  <c r="Q685" i="6" s="1"/>
  <c r="P685" i="6" a="1"/>
  <c r="P685" i="6" s="1"/>
  <c r="O685" i="6" a="1"/>
  <c r="O685" i="6" s="1"/>
  <c r="N685" i="6" a="1"/>
  <c r="N685" i="6" s="1"/>
  <c r="M685" i="6" a="1"/>
  <c r="M685" i="6" s="1"/>
  <c r="L685" i="6" a="1"/>
  <c r="L685" i="6" s="1"/>
  <c r="K685" i="6" a="1"/>
  <c r="K685" i="6" s="1"/>
  <c r="AI684" i="6" a="1"/>
  <c r="AI684" i="6" s="1"/>
  <c r="AH684" i="6"/>
  <c r="AH684" i="6" a="1"/>
  <c r="AG684" i="6" a="1"/>
  <c r="AG684" i="6" s="1"/>
  <c r="AF684" i="6" a="1"/>
  <c r="AF684" i="6" s="1"/>
  <c r="AE684" i="6" a="1"/>
  <c r="AE684" i="6" s="1"/>
  <c r="AD684" i="6" a="1"/>
  <c r="AD684" i="6" s="1"/>
  <c r="AC684" i="6" a="1"/>
  <c r="AC684" i="6" s="1"/>
  <c r="AB684" i="6"/>
  <c r="AB684" i="6" a="1"/>
  <c r="AA684" i="6" a="1"/>
  <c r="AA684" i="6" s="1"/>
  <c r="Z684" i="6" a="1"/>
  <c r="Z684" i="6" s="1"/>
  <c r="Y684" i="6" a="1"/>
  <c r="Y684" i="6" s="1"/>
  <c r="X684" i="6" a="1"/>
  <c r="X684" i="6" s="1"/>
  <c r="W684" i="6" a="1"/>
  <c r="W684" i="6" s="1"/>
  <c r="V684" i="6" a="1"/>
  <c r="V684" i="6" s="1"/>
  <c r="U684" i="6" a="1"/>
  <c r="U684" i="6" s="1"/>
  <c r="T684" i="6"/>
  <c r="T684" i="6" a="1"/>
  <c r="S684" i="6" a="1"/>
  <c r="S684" i="6" s="1"/>
  <c r="R684" i="6"/>
  <c r="R684" i="6" a="1"/>
  <c r="Q684" i="6" a="1"/>
  <c r="Q684" i="6" s="1"/>
  <c r="P684" i="6"/>
  <c r="P684" i="6" a="1"/>
  <c r="O684" i="6" a="1"/>
  <c r="O684" i="6" s="1"/>
  <c r="N684" i="6" a="1"/>
  <c r="N684" i="6" s="1"/>
  <c r="M684" i="6" a="1"/>
  <c r="M684" i="6" s="1"/>
  <c r="L684" i="6"/>
  <c r="L684" i="6" a="1"/>
  <c r="K684" i="6" a="1"/>
  <c r="K684" i="6" s="1"/>
  <c r="AI683" i="6" a="1"/>
  <c r="AI683" i="6" s="1"/>
  <c r="AH683" i="6" a="1"/>
  <c r="AH683" i="6" s="1"/>
  <c r="AG683" i="6" a="1"/>
  <c r="AG683" i="6" s="1"/>
  <c r="AF683" i="6" a="1"/>
  <c r="AF683" i="6" s="1"/>
  <c r="AE683" i="6" a="1"/>
  <c r="AE683" i="6" s="1"/>
  <c r="AD683" i="6"/>
  <c r="AD683" i="6" a="1"/>
  <c r="AC683" i="6" a="1"/>
  <c r="AC683" i="6" s="1"/>
  <c r="AB683" i="6"/>
  <c r="AB683" i="6" a="1"/>
  <c r="AA683" i="6" a="1"/>
  <c r="AA683" i="6" s="1"/>
  <c r="Z683" i="6" a="1"/>
  <c r="Z683" i="6" s="1"/>
  <c r="Y683" i="6" a="1"/>
  <c r="Y683" i="6" s="1"/>
  <c r="X683" i="6"/>
  <c r="X683" i="6" a="1"/>
  <c r="W683" i="6" a="1"/>
  <c r="W683" i="6" s="1"/>
  <c r="V683" i="6"/>
  <c r="V683" i="6" a="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a="1"/>
  <c r="AG682" i="6" s="1"/>
  <c r="AF682" i="6" a="1"/>
  <c r="AF682" i="6" s="1"/>
  <c r="AE682" i="6" a="1"/>
  <c r="AE682" i="6" s="1"/>
  <c r="AD682" i="6" a="1"/>
  <c r="AD682" i="6" s="1"/>
  <c r="AC682" i="6" a="1"/>
  <c r="AC682" i="6" s="1"/>
  <c r="AB682" i="6" a="1"/>
  <c r="AB682" i="6" s="1"/>
  <c r="AA682" i="6" a="1"/>
  <c r="AA682" i="6" s="1"/>
  <c r="Z682" i="6"/>
  <c r="Z682" i="6" a="1"/>
  <c r="Y682" i="6" a="1"/>
  <c r="Y682" i="6" s="1"/>
  <c r="X682" i="6" a="1"/>
  <c r="X682" i="6" s="1"/>
  <c r="W682" i="6" a="1"/>
  <c r="W682" i="6" s="1"/>
  <c r="V682" i="6" a="1"/>
  <c r="V682" i="6" s="1"/>
  <c r="U682" i="6" a="1"/>
  <c r="U682" i="6" s="1"/>
  <c r="T682" i="6"/>
  <c r="T682" i="6" a="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a="1"/>
  <c r="AC681" i="6" s="1"/>
  <c r="AB681" i="6" a="1"/>
  <c r="AB681" i="6" s="1"/>
  <c r="AA681" i="6" a="1"/>
  <c r="AA681" i="6" s="1"/>
  <c r="Z681" i="6" a="1"/>
  <c r="Z681" i="6" s="1"/>
  <c r="Y681" i="6" a="1"/>
  <c r="Y681" i="6" s="1"/>
  <c r="X681" i="6" a="1"/>
  <c r="X681" i="6" s="1"/>
  <c r="W681" i="6" a="1"/>
  <c r="W681" i="6" s="1"/>
  <c r="V681" i="6"/>
  <c r="V681" i="6" a="1"/>
  <c r="U681" i="6" a="1"/>
  <c r="U681" i="6" s="1"/>
  <c r="T681" i="6"/>
  <c r="T681" i="6" a="1"/>
  <c r="S681" i="6" a="1"/>
  <c r="S681" i="6" s="1"/>
  <c r="R681" i="6" a="1"/>
  <c r="R681" i="6" s="1"/>
  <c r="Q681" i="6" a="1"/>
  <c r="Q681" i="6" s="1"/>
  <c r="P681" i="6"/>
  <c r="P681" i="6" a="1"/>
  <c r="O681" i="6" a="1"/>
  <c r="O681" i="6" s="1"/>
  <c r="N681" i="6"/>
  <c r="N681" i="6" a="1"/>
  <c r="M681" i="6" a="1"/>
  <c r="M681" i="6" s="1"/>
  <c r="L681" i="6" a="1"/>
  <c r="L681" i="6" s="1"/>
  <c r="K681" i="6" a="1"/>
  <c r="K681" i="6" s="1"/>
  <c r="AI680" i="6" a="1"/>
  <c r="AI680" i="6" s="1"/>
  <c r="AH680" i="6" a="1"/>
  <c r="AH680" i="6" s="1"/>
  <c r="AG680" i="6" a="1"/>
  <c r="AG680" i="6" s="1"/>
  <c r="AF680" i="6"/>
  <c r="AF680" i="6" a="1"/>
  <c r="AE680" i="6" a="1"/>
  <c r="AE680" i="6" s="1"/>
  <c r="AD680" i="6" a="1"/>
  <c r="AD680" i="6" s="1"/>
  <c r="AC680" i="6" a="1"/>
  <c r="AC680" i="6" s="1"/>
  <c r="AB680" i="6" a="1"/>
  <c r="AB680" i="6" s="1"/>
  <c r="AA680" i="6" a="1"/>
  <c r="AA680" i="6" s="1"/>
  <c r="Z680" i="6"/>
  <c r="Z680" i="6" a="1"/>
  <c r="Y680" i="6" a="1"/>
  <c r="Y680" i="6" s="1"/>
  <c r="X680" i="6" a="1"/>
  <c r="X680" i="6" s="1"/>
  <c r="W680" i="6" a="1"/>
  <c r="W680" i="6" s="1"/>
  <c r="V680" i="6" a="1"/>
  <c r="V680" i="6" s="1"/>
  <c r="U680" i="6" a="1"/>
  <c r="U680" i="6" s="1"/>
  <c r="T680" i="6" a="1"/>
  <c r="T680" i="6" s="1"/>
  <c r="S680" i="6" a="1"/>
  <c r="S680" i="6" s="1"/>
  <c r="R680" i="6"/>
  <c r="R680" i="6" a="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c r="AF679" i="6" a="1"/>
  <c r="AE679" i="6" a="1"/>
  <c r="AE679" i="6" s="1"/>
  <c r="AD679" i="6"/>
  <c r="AD679" i="6" a="1"/>
  <c r="AC679" i="6" a="1"/>
  <c r="AC679" i="6" s="1"/>
  <c r="AB679" i="6" a="1"/>
  <c r="AB679" i="6" s="1"/>
  <c r="AA679" i="6" a="1"/>
  <c r="AA679" i="6" s="1"/>
  <c r="Z679" i="6" a="1"/>
  <c r="Z679" i="6" s="1"/>
  <c r="Y679" i="6" a="1"/>
  <c r="Y679" i="6" s="1"/>
  <c r="X679" i="6" a="1"/>
  <c r="X679" i="6" s="1"/>
  <c r="W679" i="6" a="1"/>
  <c r="W679" i="6" s="1"/>
  <c r="V679" i="6"/>
  <c r="V679" i="6" a="1"/>
  <c r="U679" i="6" a="1"/>
  <c r="U679" i="6" s="1"/>
  <c r="T679" i="6"/>
  <c r="T679" i="6" a="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c r="AH678" i="6" a="1"/>
  <c r="AG678" i="6" a="1"/>
  <c r="AG678" i="6" s="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a="1"/>
  <c r="Q678" i="6" s="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c r="AD677" i="6" a="1"/>
  <c r="AC677" i="6" a="1"/>
  <c r="AC677" i="6" s="1"/>
  <c r="AB677" i="6" a="1"/>
  <c r="AB677" i="6" s="1"/>
  <c r="AA677" i="6" a="1"/>
  <c r="AA677" i="6" s="1"/>
  <c r="Z677" i="6" a="1"/>
  <c r="Z677" i="6" s="1"/>
  <c r="Y677" i="6" a="1"/>
  <c r="Y677" i="6" s="1"/>
  <c r="X677" i="6" a="1"/>
  <c r="X677" i="6" s="1"/>
  <c r="W677" i="6" a="1"/>
  <c r="W677" i="6" s="1"/>
  <c r="V677" i="6" a="1"/>
  <c r="V677" i="6" s="1"/>
  <c r="U677" i="6" a="1"/>
  <c r="U677" i="6" s="1"/>
  <c r="T677" i="6"/>
  <c r="T677" i="6" a="1"/>
  <c r="S677" i="6" a="1"/>
  <c r="S677" i="6" s="1"/>
  <c r="R677" i="6" a="1"/>
  <c r="R677" i="6" s="1"/>
  <c r="Q677" i="6" a="1"/>
  <c r="Q677" i="6" s="1"/>
  <c r="P677" i="6" a="1"/>
  <c r="P677" i="6" s="1"/>
  <c r="O677" i="6" a="1"/>
  <c r="O677" i="6" s="1"/>
  <c r="N677" i="6"/>
  <c r="N677" i="6" a="1"/>
  <c r="M677" i="6" a="1"/>
  <c r="M677" i="6" s="1"/>
  <c r="L677" i="6" a="1"/>
  <c r="L677" i="6" s="1"/>
  <c r="K677" i="6" a="1"/>
  <c r="K677" i="6" s="1"/>
  <c r="AI676" i="6" a="1"/>
  <c r="AI676" i="6" s="1"/>
  <c r="AH676" i="6" a="1"/>
  <c r="AH676" i="6" s="1"/>
  <c r="AG676" i="6" a="1"/>
  <c r="AG676" i="6" s="1"/>
  <c r="AF676" i="6"/>
  <c r="AF676" i="6" a="1"/>
  <c r="AE676" i="6" a="1"/>
  <c r="AE676" i="6" s="1"/>
  <c r="AD676" i="6" a="1"/>
  <c r="AD676" i="6" s="1"/>
  <c r="AC676" i="6" a="1"/>
  <c r="AC676" i="6" s="1"/>
  <c r="AB676" i="6" a="1"/>
  <c r="AB676" i="6" s="1"/>
  <c r="AA676" i="6" a="1"/>
  <c r="AA676" i="6" s="1"/>
  <c r="Z676" i="6"/>
  <c r="Z676" i="6" a="1"/>
  <c r="Y676" i="6" a="1"/>
  <c r="Y676" i="6" s="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c r="AF675" i="6" a="1"/>
  <c r="AE675" i="6" a="1"/>
  <c r="AE675" i="6" s="1"/>
  <c r="AD675" i="6" a="1"/>
  <c r="AD675" i="6" s="1"/>
  <c r="AC675" i="6" a="1"/>
  <c r="AC675" i="6" s="1"/>
  <c r="AB675" i="6" a="1"/>
  <c r="AB675" i="6" s="1"/>
  <c r="AA675" i="6" a="1"/>
  <c r="AA675" i="6" s="1"/>
  <c r="Z675" i="6" a="1"/>
  <c r="Z675" i="6" s="1"/>
  <c r="Y675" i="6" a="1"/>
  <c r="Y675" i="6" s="1"/>
  <c r="X675" i="6" a="1"/>
  <c r="X675" i="6" s="1"/>
  <c r="W675" i="6" a="1"/>
  <c r="W675" i="6" s="1"/>
  <c r="V675" i="6"/>
  <c r="V675" i="6" a="1"/>
  <c r="U675" i="6" a="1"/>
  <c r="U675" i="6" s="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a="1"/>
  <c r="AG674" i="6" s="1"/>
  <c r="AF674" i="6" a="1"/>
  <c r="AF674" i="6" s="1"/>
  <c r="AE674" i="6" a="1"/>
  <c r="AE674" i="6" s="1"/>
  <c r="AD674" i="6" a="1"/>
  <c r="AD674" i="6" s="1"/>
  <c r="AC674" i="6" a="1"/>
  <c r="AC674" i="6" s="1"/>
  <c r="AB674" i="6"/>
  <c r="AB674" i="6" a="1"/>
  <c r="AA674" i="6" a="1"/>
  <c r="AA674" i="6" s="1"/>
  <c r="Z674" i="6"/>
  <c r="Z674" i="6" a="1"/>
  <c r="Y674" i="6" a="1"/>
  <c r="Y674" i="6" s="1"/>
  <c r="X674" i="6" a="1"/>
  <c r="X674" i="6" s="1"/>
  <c r="W674" i="6" a="1"/>
  <c r="W674" i="6" s="1"/>
  <c r="V674" i="6" a="1"/>
  <c r="V674" i="6" s="1"/>
  <c r="U674" i="6" a="1"/>
  <c r="U674" i="6" s="1"/>
  <c r="T674" i="6" a="1"/>
  <c r="T674" i="6" s="1"/>
  <c r="S674" i="6" a="1"/>
  <c r="S674" i="6" s="1"/>
  <c r="R674" i="6" a="1"/>
  <c r="R674" i="6" s="1"/>
  <c r="Q674" i="6" a="1"/>
  <c r="Q674" i="6" s="1"/>
  <c r="P674" i="6" a="1"/>
  <c r="P674" i="6" s="1"/>
  <c r="O674" i="6" a="1"/>
  <c r="O674" i="6" s="1"/>
  <c r="N674" i="6" a="1"/>
  <c r="N674" i="6" s="1"/>
  <c r="M674" i="6" a="1"/>
  <c r="M674" i="6" s="1"/>
  <c r="L674" i="6"/>
  <c r="L674" i="6" a="1"/>
  <c r="K674" i="6" a="1"/>
  <c r="K674" i="6" s="1"/>
  <c r="AI673" i="6" a="1"/>
  <c r="AI673" i="6" s="1"/>
  <c r="AH673" i="6" a="1"/>
  <c r="AH673" i="6" s="1"/>
  <c r="AG673" i="6" a="1"/>
  <c r="AG673" i="6" s="1"/>
  <c r="AF673" i="6" a="1"/>
  <c r="AF673" i="6" s="1"/>
  <c r="AE673" i="6" a="1"/>
  <c r="AE673" i="6" s="1"/>
  <c r="AD673" i="6" a="1"/>
  <c r="AD673" i="6" s="1"/>
  <c r="AC673" i="6" a="1"/>
  <c r="AC673" i="6" s="1"/>
  <c r="AB673" i="6" a="1"/>
  <c r="AB673" i="6" s="1"/>
  <c r="AA673" i="6" a="1"/>
  <c r="AA673" i="6" s="1"/>
  <c r="Z673" i="6" a="1"/>
  <c r="Z673" i="6" s="1"/>
  <c r="Y673" i="6" a="1"/>
  <c r="Y673" i="6" s="1"/>
  <c r="X673" i="6" a="1"/>
  <c r="X673" i="6" s="1"/>
  <c r="W673" i="6" a="1"/>
  <c r="W673" i="6" s="1"/>
  <c r="V673" i="6"/>
  <c r="V673" i="6" a="1"/>
  <c r="U673" i="6" a="1"/>
  <c r="U673" i="6" s="1"/>
  <c r="T673" i="6" a="1"/>
  <c r="T673" i="6" s="1"/>
  <c r="S673" i="6" a="1"/>
  <c r="S673" i="6" s="1"/>
  <c r="R673" i="6" a="1"/>
  <c r="R673" i="6" s="1"/>
  <c r="Q673" i="6" a="1"/>
  <c r="Q673" i="6" s="1"/>
  <c r="P673" i="6" a="1"/>
  <c r="P673" i="6" s="1"/>
  <c r="O673" i="6" a="1"/>
  <c r="O673" i="6" s="1"/>
  <c r="N673" i="6" a="1"/>
  <c r="N673" i="6" s="1"/>
  <c r="M673" i="6" a="1"/>
  <c r="M673" i="6" s="1"/>
  <c r="L673" i="6" a="1"/>
  <c r="L673" i="6" s="1"/>
  <c r="K673" i="6" a="1"/>
  <c r="K673" i="6" s="1"/>
  <c r="AI672" i="6" a="1"/>
  <c r="AI672" i="6" s="1"/>
  <c r="AH672" i="6" a="1"/>
  <c r="AH672" i="6" s="1"/>
  <c r="AG672" i="6" a="1"/>
  <c r="AG672" i="6" s="1"/>
  <c r="AF672" i="6" a="1"/>
  <c r="AF672" i="6" s="1"/>
  <c r="AE672" i="6" a="1"/>
  <c r="AE672" i="6" s="1"/>
  <c r="AD672" i="6" a="1"/>
  <c r="AD672" i="6" s="1"/>
  <c r="AC672" i="6" a="1"/>
  <c r="AC672" i="6" s="1"/>
  <c r="AB672" i="6" a="1"/>
  <c r="AB672" i="6" s="1"/>
  <c r="AA672" i="6" a="1"/>
  <c r="AA672" i="6" s="1"/>
  <c r="Z672" i="6" a="1"/>
  <c r="Z672" i="6" s="1"/>
  <c r="Y672" i="6" a="1"/>
  <c r="Y672" i="6" s="1"/>
  <c r="X672" i="6" a="1"/>
  <c r="X672" i="6" s="1"/>
  <c r="W672" i="6" a="1"/>
  <c r="W672" i="6" s="1"/>
  <c r="V672" i="6"/>
  <c r="V672" i="6" a="1"/>
  <c r="U672" i="6" a="1"/>
  <c r="U672" i="6" s="1"/>
  <c r="T672" i="6" a="1"/>
  <c r="T672" i="6" s="1"/>
  <c r="S672" i="6" a="1"/>
  <c r="S672" i="6" s="1"/>
  <c r="R672" i="6" a="1"/>
  <c r="R672" i="6" s="1"/>
  <c r="Q672" i="6" a="1"/>
  <c r="Q672" i="6" s="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a="1"/>
  <c r="AC671" i="6" s="1"/>
  <c r="AB671" i="6" a="1"/>
  <c r="AB671" i="6" s="1"/>
  <c r="AA671" i="6" a="1"/>
  <c r="AA671" i="6" s="1"/>
  <c r="Z671" i="6"/>
  <c r="Z671" i="6" a="1"/>
  <c r="Y671" i="6" a="1"/>
  <c r="Y671" i="6" s="1"/>
  <c r="X671" i="6" a="1"/>
  <c r="X671" i="6" s="1"/>
  <c r="W671" i="6" a="1"/>
  <c r="W671" i="6" s="1"/>
  <c r="V671" i="6" a="1"/>
  <c r="V671" i="6" s="1"/>
  <c r="U671" i="6" a="1"/>
  <c r="U671" i="6" s="1"/>
  <c r="T671" i="6" a="1"/>
  <c r="T671" i="6" s="1"/>
  <c r="S671" i="6" a="1"/>
  <c r="S671" i="6" s="1"/>
  <c r="R671" i="6"/>
  <c r="R671" i="6" a="1"/>
  <c r="Q671" i="6" a="1"/>
  <c r="Q671" i="6" s="1"/>
  <c r="P671" i="6" a="1"/>
  <c r="P671" i="6" s="1"/>
  <c r="O671" i="6" a="1"/>
  <c r="O671" i="6" s="1"/>
  <c r="N671" i="6" a="1"/>
  <c r="N671" i="6" s="1"/>
  <c r="M671" i="6" a="1"/>
  <c r="M671" i="6" s="1"/>
  <c r="L671" i="6" a="1"/>
  <c r="L671" i="6" s="1"/>
  <c r="K671" i="6" a="1"/>
  <c r="K671" i="6" s="1"/>
  <c r="AI670" i="6" a="1"/>
  <c r="AI670" i="6" s="1"/>
  <c r="AH670" i="6" a="1"/>
  <c r="AH670" i="6" s="1"/>
  <c r="AG670" i="6" a="1"/>
  <c r="AG670" i="6" s="1"/>
  <c r="AF670" i="6"/>
  <c r="AF670" i="6" a="1"/>
  <c r="AE670" i="6" a="1"/>
  <c r="AE670" i="6" s="1"/>
  <c r="AD670" i="6" a="1"/>
  <c r="AD670" i="6" s="1"/>
  <c r="AC670" i="6" a="1"/>
  <c r="AC670" i="6" s="1"/>
  <c r="AB670" i="6" a="1"/>
  <c r="AB670" i="6" s="1"/>
  <c r="AA670" i="6" a="1"/>
  <c r="AA670" i="6" s="1"/>
  <c r="Z670" i="6" a="1"/>
  <c r="Z670" i="6" s="1"/>
  <c r="Y670" i="6" a="1"/>
  <c r="Y670" i="6" s="1"/>
  <c r="X670" i="6" a="1"/>
  <c r="X670" i="6" s="1"/>
  <c r="W670" i="6" a="1"/>
  <c r="W670" i="6" s="1"/>
  <c r="V670" i="6" a="1"/>
  <c r="V670" i="6" s="1"/>
  <c r="U670" i="6" a="1"/>
  <c r="U670" i="6" s="1"/>
  <c r="T670" i="6" a="1"/>
  <c r="T670" i="6" s="1"/>
  <c r="S670" i="6" a="1"/>
  <c r="S670" i="6" s="1"/>
  <c r="R670" i="6" a="1"/>
  <c r="R670" i="6" s="1"/>
  <c r="Q670" i="6" a="1"/>
  <c r="Q670" i="6" s="1"/>
  <c r="P670" i="6" a="1"/>
  <c r="P670" i="6" s="1"/>
  <c r="O670" i="6" a="1"/>
  <c r="O670" i="6" s="1"/>
  <c r="N670" i="6"/>
  <c r="N670" i="6" a="1"/>
  <c r="M670" i="6" a="1"/>
  <c r="M670" i="6" s="1"/>
  <c r="L670" i="6" a="1"/>
  <c r="L670" i="6" s="1"/>
  <c r="K670" i="6" a="1"/>
  <c r="K670" i="6" s="1"/>
  <c r="AI669" i="6" a="1"/>
  <c r="AI669" i="6" s="1"/>
  <c r="AH669" i="6"/>
  <c r="AH669" i="6" a="1"/>
  <c r="AG669" i="6" a="1"/>
  <c r="AG669" i="6" s="1"/>
  <c r="AF669" i="6" a="1"/>
  <c r="AF669" i="6" s="1"/>
  <c r="AE669" i="6" a="1"/>
  <c r="AE669" i="6" s="1"/>
  <c r="AD669" i="6" a="1"/>
  <c r="AD669" i="6" s="1"/>
  <c r="AC669" i="6" a="1"/>
  <c r="AC669" i="6" s="1"/>
  <c r="AB669" i="6" a="1"/>
  <c r="AB669" i="6" s="1"/>
  <c r="AA669" i="6" a="1"/>
  <c r="AA669" i="6" s="1"/>
  <c r="Z669" i="6"/>
  <c r="Z669" i="6" a="1"/>
  <c r="Y669" i="6" a="1"/>
  <c r="Y669" i="6" s="1"/>
  <c r="X669" i="6" a="1"/>
  <c r="X669" i="6" s="1"/>
  <c r="W669" i="6" a="1"/>
  <c r="W669" i="6" s="1"/>
  <c r="V669" i="6" a="1"/>
  <c r="V669" i="6" s="1"/>
  <c r="U669" i="6" a="1"/>
  <c r="U669" i="6" s="1"/>
  <c r="T669" i="6"/>
  <c r="T669" i="6" a="1"/>
  <c r="S669" i="6" a="1"/>
  <c r="S669" i="6" s="1"/>
  <c r="R669" i="6" a="1"/>
  <c r="R669" i="6" s="1"/>
  <c r="Q669" i="6" a="1"/>
  <c r="Q669" i="6" s="1"/>
  <c r="P669" i="6"/>
  <c r="P669" i="6" a="1"/>
  <c r="O669" i="6" a="1"/>
  <c r="O669" i="6" s="1"/>
  <c r="N669" i="6"/>
  <c r="N669" i="6" a="1"/>
  <c r="M669" i="6" a="1"/>
  <c r="M669" i="6" s="1"/>
  <c r="L669" i="6" a="1"/>
  <c r="L669" i="6" s="1"/>
  <c r="K669" i="6" a="1"/>
  <c r="K669" i="6" s="1"/>
  <c r="AI668" i="6" a="1"/>
  <c r="AI668" i="6" s="1"/>
  <c r="AH668" i="6" a="1"/>
  <c r="AH668" i="6" s="1"/>
  <c r="AG668" i="6" a="1"/>
  <c r="AG668" i="6" s="1"/>
  <c r="AF668" i="6" a="1"/>
  <c r="AF668" i="6" s="1"/>
  <c r="AE668" i="6" a="1"/>
  <c r="AE668" i="6" s="1"/>
  <c r="AD668" i="6" a="1"/>
  <c r="AD668" i="6" s="1"/>
  <c r="AC668" i="6" a="1"/>
  <c r="AC668" i="6" s="1"/>
  <c r="AB668" i="6" a="1"/>
  <c r="AB668" i="6" s="1"/>
  <c r="AA668" i="6" a="1"/>
  <c r="AA668" i="6" s="1"/>
  <c r="Z668" i="6" a="1"/>
  <c r="Z668" i="6" s="1"/>
  <c r="Y668" i="6"/>
  <c r="Y668" i="6" a="1"/>
  <c r="X668" i="6" a="1"/>
  <c r="X668" i="6" s="1"/>
  <c r="W668" i="6" a="1"/>
  <c r="W668" i="6" s="1"/>
  <c r="V668" i="6" a="1"/>
  <c r="V668" i="6" s="1"/>
  <c r="U668" i="6" a="1"/>
  <c r="U668" i="6" s="1"/>
  <c r="T668" i="6" a="1"/>
  <c r="T668" i="6" s="1"/>
  <c r="S668" i="6" a="1"/>
  <c r="S668" i="6" s="1"/>
  <c r="R668" i="6" a="1"/>
  <c r="R668" i="6" s="1"/>
  <c r="Q668" i="6" a="1"/>
  <c r="Q668" i="6" s="1"/>
  <c r="P668" i="6"/>
  <c r="P668" i="6" a="1"/>
  <c r="O668" i="6" a="1"/>
  <c r="O668" i="6" s="1"/>
  <c r="N668" i="6"/>
  <c r="N668" i="6" a="1"/>
  <c r="M668" i="6" a="1"/>
  <c r="M668" i="6" s="1"/>
  <c r="L668" i="6" a="1"/>
  <c r="L668" i="6" s="1"/>
  <c r="K668" i="6" a="1"/>
  <c r="K668" i="6" s="1"/>
  <c r="AI667" i="6" a="1"/>
  <c r="AI667" i="6" s="1"/>
  <c r="AH667" i="6" a="1"/>
  <c r="AH667" i="6" s="1"/>
  <c r="AG667" i="6"/>
  <c r="AG667" i="6" a="1"/>
  <c r="AF667" i="6" a="1"/>
  <c r="AF667" i="6" s="1"/>
  <c r="AE667" i="6" a="1"/>
  <c r="AE667" i="6" s="1"/>
  <c r="AD667" i="6" a="1"/>
  <c r="AD667" i="6" s="1"/>
  <c r="AC667" i="6"/>
  <c r="AC667" i="6" a="1"/>
  <c r="AB667" i="6" a="1"/>
  <c r="AB667" i="6" s="1"/>
  <c r="AA667" i="6" a="1"/>
  <c r="AA667" i="6" s="1"/>
  <c r="Z667" i="6" a="1"/>
  <c r="Z667" i="6" s="1"/>
  <c r="Y667" i="6"/>
  <c r="Y667" i="6" a="1"/>
  <c r="X667" i="6" a="1"/>
  <c r="X667" i="6" s="1"/>
  <c r="W667" i="6"/>
  <c r="W667" i="6" a="1"/>
  <c r="V667" i="6" a="1"/>
  <c r="V667" i="6" s="1"/>
  <c r="U667" i="6" a="1"/>
  <c r="U667" i="6" s="1"/>
  <c r="T667" i="6" a="1"/>
  <c r="T667" i="6" s="1"/>
  <c r="S667" i="6" a="1"/>
  <c r="S667" i="6" s="1"/>
  <c r="R667" i="6" a="1"/>
  <c r="R667" i="6" s="1"/>
  <c r="Q667" i="6"/>
  <c r="Q667" i="6" a="1"/>
  <c r="P667" i="6" a="1"/>
  <c r="P667" i="6" s="1"/>
  <c r="O667" i="6" a="1"/>
  <c r="O667" i="6" s="1"/>
  <c r="N667" i="6" a="1"/>
  <c r="N667" i="6" s="1"/>
  <c r="M667" i="6"/>
  <c r="M667" i="6" a="1"/>
  <c r="L667" i="6" a="1"/>
  <c r="L667" i="6" s="1"/>
  <c r="K667" i="6" a="1"/>
  <c r="K667" i="6" s="1"/>
  <c r="AI666" i="6" a="1"/>
  <c r="AI666" i="6" s="1"/>
  <c r="AH666" i="6" a="1"/>
  <c r="AH666" i="6" s="1"/>
  <c r="AG666" i="6" a="1"/>
  <c r="AG666" i="6" s="1"/>
  <c r="AF666" i="6" a="1"/>
  <c r="AF666" i="6" s="1"/>
  <c r="AE666" i="6"/>
  <c r="AE666" i="6" a="1"/>
  <c r="AD666" i="6" a="1"/>
  <c r="AD666" i="6" s="1"/>
  <c r="AC666" i="6" a="1"/>
  <c r="AC666" i="6" s="1"/>
  <c r="AB666" i="6" a="1"/>
  <c r="AB666" i="6" s="1"/>
  <c r="AA666" i="6" a="1"/>
  <c r="AA666" i="6" s="1"/>
  <c r="Z666" i="6" a="1"/>
  <c r="Z666" i="6" s="1"/>
  <c r="Y666" i="6" a="1"/>
  <c r="Y666" i="6" s="1"/>
  <c r="X666" i="6" a="1"/>
  <c r="X666" i="6" s="1"/>
  <c r="W666" i="6"/>
  <c r="W666" i="6" a="1"/>
  <c r="V666" i="6" a="1"/>
  <c r="V666" i="6" s="1"/>
  <c r="U666" i="6" a="1"/>
  <c r="U666" i="6" s="1"/>
  <c r="T666" i="6" a="1"/>
  <c r="T666" i="6" s="1"/>
  <c r="S666" i="6" a="1"/>
  <c r="S666" i="6" s="1"/>
  <c r="R666" i="6" a="1"/>
  <c r="R666" i="6" s="1"/>
  <c r="Q666" i="6" a="1"/>
  <c r="Q666" i="6" s="1"/>
  <c r="P666" i="6" a="1"/>
  <c r="P666" i="6" s="1"/>
  <c r="O666" i="6"/>
  <c r="O666" i="6" a="1"/>
  <c r="N666" i="6" a="1"/>
  <c r="N666" i="6" s="1"/>
  <c r="M666" i="6" a="1"/>
  <c r="M666" i="6" s="1"/>
  <c r="L666" i="6" a="1"/>
  <c r="L666" i="6" s="1"/>
  <c r="K666" i="6" a="1"/>
  <c r="K666" i="6" s="1"/>
  <c r="AI665" i="6" a="1"/>
  <c r="AI665" i="6" s="1"/>
  <c r="AH665" i="6" a="1"/>
  <c r="AH665" i="6" s="1"/>
  <c r="AG665" i="6" a="1"/>
  <c r="AG665" i="6" s="1"/>
  <c r="AF665" i="6" a="1"/>
  <c r="AF665" i="6" s="1"/>
  <c r="AE665" i="6"/>
  <c r="AE665" i="6" a="1"/>
  <c r="AD665" i="6" a="1"/>
  <c r="AD665" i="6" s="1"/>
  <c r="AC665" i="6" a="1"/>
  <c r="AC665" i="6" s="1"/>
  <c r="AB665" i="6" a="1"/>
  <c r="AB665" i="6" s="1"/>
  <c r="AA665" i="6"/>
  <c r="AA665" i="6" a="1"/>
  <c r="Z665" i="6" a="1"/>
  <c r="Z665" i="6" s="1"/>
  <c r="Y665" i="6" a="1"/>
  <c r="Y665" i="6" s="1"/>
  <c r="X665" i="6" a="1"/>
  <c r="X665" i="6" s="1"/>
  <c r="W665" i="6"/>
  <c r="W665" i="6" a="1"/>
  <c r="V665" i="6" a="1"/>
  <c r="V665" i="6" s="1"/>
  <c r="U665" i="6"/>
  <c r="U665" i="6" a="1"/>
  <c r="T665" i="6" a="1"/>
  <c r="T665" i="6" s="1"/>
  <c r="S665" i="6" a="1"/>
  <c r="S665" i="6" s="1"/>
  <c r="R665" i="6" a="1"/>
  <c r="R665" i="6" s="1"/>
  <c r="Q665" i="6" a="1"/>
  <c r="Q665" i="6" s="1"/>
  <c r="P665" i="6" a="1"/>
  <c r="P665" i="6" s="1"/>
  <c r="O665" i="6"/>
  <c r="O665" i="6" a="1"/>
  <c r="N665" i="6" a="1"/>
  <c r="N665" i="6" s="1"/>
  <c r="M665" i="6" a="1"/>
  <c r="M665" i="6" s="1"/>
  <c r="L665" i="6" a="1"/>
  <c r="L665" i="6" s="1"/>
  <c r="K665" i="6"/>
  <c r="K665" i="6" a="1"/>
  <c r="AI664" i="6" a="1"/>
  <c r="AI664" i="6" s="1"/>
  <c r="AH664" i="6" a="1"/>
  <c r="AH664" i="6" s="1"/>
  <c r="AG664" i="6"/>
  <c r="AG664" i="6" a="1"/>
  <c r="AF664" i="6" a="1"/>
  <c r="AF664" i="6" s="1"/>
  <c r="AE664" i="6" a="1"/>
  <c r="AE664" i="6" s="1"/>
  <c r="AD664" i="6" a="1"/>
  <c r="AD664" i="6" s="1"/>
  <c r="AC664" i="6" a="1"/>
  <c r="AC664" i="6" s="1"/>
  <c r="AB664" i="6" a="1"/>
  <c r="AB664" i="6" s="1"/>
  <c r="AA664" i="6" a="1"/>
  <c r="AA664" i="6" s="1"/>
  <c r="Z664" i="6" a="1"/>
  <c r="Z664" i="6" s="1"/>
  <c r="Y664" i="6"/>
  <c r="Y664" i="6" a="1"/>
  <c r="X664" i="6" a="1"/>
  <c r="X664" i="6" s="1"/>
  <c r="W664" i="6"/>
  <c r="W664" i="6" a="1"/>
  <c r="V664" i="6" a="1"/>
  <c r="V664" i="6" s="1"/>
  <c r="U664" i="6" a="1"/>
  <c r="U664" i="6" s="1"/>
  <c r="T664" i="6" a="1"/>
  <c r="T664" i="6" s="1"/>
  <c r="S664" i="6" a="1"/>
  <c r="S664" i="6" s="1"/>
  <c r="R664" i="6" a="1"/>
  <c r="R664" i="6" s="1"/>
  <c r="Q664" i="6" a="1"/>
  <c r="Q664" i="6" s="1"/>
  <c r="P664" i="6" a="1"/>
  <c r="P664" i="6" s="1"/>
  <c r="O664" i="6" a="1"/>
  <c r="O664" i="6" s="1"/>
  <c r="N664" i="6" a="1"/>
  <c r="N664" i="6" s="1"/>
  <c r="M664" i="6" a="1"/>
  <c r="M664" i="6" s="1"/>
  <c r="L664" i="6" a="1"/>
  <c r="L664" i="6" s="1"/>
  <c r="K664" i="6" a="1"/>
  <c r="K664" i="6" s="1"/>
  <c r="AI663" i="6" a="1"/>
  <c r="AI663" i="6" s="1"/>
  <c r="AH663" i="6" a="1"/>
  <c r="AH663" i="6" s="1"/>
  <c r="AG663" i="6"/>
  <c r="AG663" i="6" a="1"/>
  <c r="AF663" i="6" a="1"/>
  <c r="AF663" i="6" s="1"/>
  <c r="AE663" i="6" a="1"/>
  <c r="AE663" i="6" s="1"/>
  <c r="AD663" i="6" a="1"/>
  <c r="AD663" i="6" s="1"/>
  <c r="AC663" i="6"/>
  <c r="AC663" i="6" a="1"/>
  <c r="AB663" i="6" a="1"/>
  <c r="AB663" i="6" s="1"/>
  <c r="AA663" i="6"/>
  <c r="AA663" i="6" a="1"/>
  <c r="Z663" i="6" a="1"/>
  <c r="Z663" i="6" s="1"/>
  <c r="Y663" i="6" a="1"/>
  <c r="Y663" i="6" s="1"/>
  <c r="X663" i="6" a="1"/>
  <c r="X663" i="6" s="1"/>
  <c r="W663" i="6" a="1"/>
  <c r="W663" i="6" s="1"/>
  <c r="V663" i="6" a="1"/>
  <c r="V663" i="6" s="1"/>
  <c r="U663" i="6"/>
  <c r="U663" i="6" a="1"/>
  <c r="T663" i="6" a="1"/>
  <c r="T663" i="6" s="1"/>
  <c r="S663" i="6" a="1"/>
  <c r="S663" i="6" s="1"/>
  <c r="R663" i="6" a="1"/>
  <c r="R663" i="6" s="1"/>
  <c r="Q663" i="6"/>
  <c r="Q663" i="6" a="1"/>
  <c r="P663" i="6" a="1"/>
  <c r="P663" i="6" s="1"/>
  <c r="O663" i="6" a="1"/>
  <c r="O663" i="6" s="1"/>
  <c r="N663" i="6" a="1"/>
  <c r="N663" i="6" s="1"/>
  <c r="M663" i="6"/>
  <c r="M663" i="6" a="1"/>
  <c r="L663" i="6" a="1"/>
  <c r="L663" i="6" s="1"/>
  <c r="K663" i="6" a="1"/>
  <c r="K663" i="6" s="1"/>
  <c r="AI662" i="6" a="1"/>
  <c r="AI662" i="6" s="1"/>
  <c r="AH662" i="6" a="1"/>
  <c r="AH662" i="6" s="1"/>
  <c r="AG662" i="6" a="1"/>
  <c r="AG662" i="6" s="1"/>
  <c r="AF662" i="6" a="1"/>
  <c r="AF662" i="6" s="1"/>
  <c r="AE662" i="6"/>
  <c r="AE662" i="6" a="1"/>
  <c r="AD662" i="6" a="1"/>
  <c r="AD662" i="6" s="1"/>
  <c r="AC662" i="6" a="1"/>
  <c r="AC662" i="6" s="1"/>
  <c r="AB662" i="6" a="1"/>
  <c r="AB662" i="6" s="1"/>
  <c r="AA662" i="6" a="1"/>
  <c r="AA662" i="6" s="1"/>
  <c r="Z662" i="6" a="1"/>
  <c r="Z662" i="6" s="1"/>
  <c r="Y662" i="6" a="1"/>
  <c r="Y662" i="6" s="1"/>
  <c r="X662" i="6" a="1"/>
  <c r="X662" i="6" s="1"/>
  <c r="W662" i="6"/>
  <c r="W662" i="6" a="1"/>
  <c r="V662" i="6" a="1"/>
  <c r="V662" i="6" s="1"/>
  <c r="U662" i="6" a="1"/>
  <c r="U662" i="6" s="1"/>
  <c r="T662" i="6" a="1"/>
  <c r="T662" i="6" s="1"/>
  <c r="S662" i="6" a="1"/>
  <c r="S662" i="6" s="1"/>
  <c r="R662" i="6" a="1"/>
  <c r="R662" i="6" s="1"/>
  <c r="Q662" i="6" a="1"/>
  <c r="Q662" i="6" s="1"/>
  <c r="P662" i="6" a="1"/>
  <c r="P662" i="6" s="1"/>
  <c r="O662" i="6"/>
  <c r="O662" i="6" a="1"/>
  <c r="N662" i="6" a="1"/>
  <c r="N662" i="6" s="1"/>
  <c r="M662" i="6" a="1"/>
  <c r="M662" i="6" s="1"/>
  <c r="L662" i="6" a="1"/>
  <c r="L662" i="6" s="1"/>
  <c r="K662" i="6" a="1"/>
  <c r="K662" i="6" s="1"/>
  <c r="AI661" i="6"/>
  <c r="AI661" i="6" a="1"/>
  <c r="AH661" i="6" a="1"/>
  <c r="AH661" i="6" s="1"/>
  <c r="AG661" i="6" a="1"/>
  <c r="AG661" i="6" s="1"/>
  <c r="AF661" i="6" a="1"/>
  <c r="AF661" i="6" s="1"/>
  <c r="AE661" i="6"/>
  <c r="AE661" i="6" a="1"/>
  <c r="AD661" i="6" a="1"/>
  <c r="AD661" i="6" s="1"/>
  <c r="AC661" i="6" a="1"/>
  <c r="AC661" i="6" s="1"/>
  <c r="AB661" i="6" a="1"/>
  <c r="AB661" i="6" s="1"/>
  <c r="AA661" i="6"/>
  <c r="AA661" i="6" a="1"/>
  <c r="Z661" i="6" a="1"/>
  <c r="Z661" i="6" s="1"/>
  <c r="Y661" i="6" a="1"/>
  <c r="Y661" i="6" s="1"/>
  <c r="X661" i="6" a="1"/>
  <c r="X661" i="6" s="1"/>
  <c r="W661" i="6"/>
  <c r="W661" i="6" a="1"/>
  <c r="V661" i="6" a="1"/>
  <c r="V661" i="6" s="1"/>
  <c r="U661" i="6" a="1"/>
  <c r="U661" i="6" s="1"/>
  <c r="T661" i="6" a="1"/>
  <c r="T661" i="6" s="1"/>
  <c r="S661" i="6"/>
  <c r="S661" i="6" a="1"/>
  <c r="R661" i="6" a="1"/>
  <c r="R661" i="6" s="1"/>
  <c r="Q661" i="6" a="1"/>
  <c r="Q661" i="6" s="1"/>
  <c r="P661" i="6" a="1"/>
  <c r="P661" i="6" s="1"/>
  <c r="O661" i="6"/>
  <c r="O661" i="6" a="1"/>
  <c r="N661" i="6" a="1"/>
  <c r="N661" i="6" s="1"/>
  <c r="M661" i="6" a="1"/>
  <c r="M661" i="6" s="1"/>
  <c r="L661" i="6" a="1"/>
  <c r="L661" i="6" s="1"/>
  <c r="K661" i="6"/>
  <c r="K661" i="6" a="1"/>
  <c r="AI660" i="6" a="1"/>
  <c r="AI660" i="6" s="1"/>
  <c r="AH660" i="6" a="1"/>
  <c r="AH660" i="6" s="1"/>
  <c r="AG660" i="6"/>
  <c r="AG660" i="6" a="1"/>
  <c r="AF660" i="6" a="1"/>
  <c r="AF660" i="6" s="1"/>
  <c r="AE660" i="6" a="1"/>
  <c r="AE660" i="6" s="1"/>
  <c r="AD660" i="6" a="1"/>
  <c r="AD660" i="6" s="1"/>
  <c r="AC660" i="6" a="1"/>
  <c r="AC660" i="6" s="1"/>
  <c r="AB660" i="6" a="1"/>
  <c r="AB660" i="6" s="1"/>
  <c r="AA660" i="6" a="1"/>
  <c r="AA660" i="6" s="1"/>
  <c r="Z660" i="6" a="1"/>
  <c r="Z660" i="6" s="1"/>
  <c r="Y660" i="6"/>
  <c r="Y660" i="6" a="1"/>
  <c r="X660" i="6" a="1"/>
  <c r="X660" i="6" s="1"/>
  <c r="W660" i="6" a="1"/>
  <c r="W660" i="6" s="1"/>
  <c r="V660" i="6" a="1"/>
  <c r="V660" i="6" s="1"/>
  <c r="U660" i="6" a="1"/>
  <c r="U660" i="6" s="1"/>
  <c r="T660" i="6" a="1"/>
  <c r="T660" i="6" s="1"/>
  <c r="S660" i="6" a="1"/>
  <c r="S660" i="6" s="1"/>
  <c r="R660" i="6" a="1"/>
  <c r="R660" i="6" s="1"/>
  <c r="Q660" i="6"/>
  <c r="Q660" i="6" a="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c r="AD659" i="6" a="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c r="N659" i="6" a="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c r="V658" i="6" a="1"/>
  <c r="U658" i="6" a="1"/>
  <c r="U658" i="6" s="1"/>
  <c r="T658" i="6" a="1"/>
  <c r="T658" i="6" s="1"/>
  <c r="S658" i="6" a="1"/>
  <c r="S658" i="6" s="1"/>
  <c r="R658" i="6" a="1"/>
  <c r="R658" i="6" s="1"/>
  <c r="Q658" i="6" a="1"/>
  <c r="Q658" i="6" s="1"/>
  <c r="P658" i="6" a="1"/>
  <c r="P658" i="6" s="1"/>
  <c r="O658" i="6" a="1"/>
  <c r="O658" i="6" s="1"/>
  <c r="N658" i="6" a="1"/>
  <c r="N658" i="6" s="1"/>
  <c r="M658" i="6" a="1"/>
  <c r="M658" i="6" s="1"/>
  <c r="L658" i="6" a="1"/>
  <c r="L658" i="6" s="1"/>
  <c r="K658" i="6" a="1"/>
  <c r="K658" i="6" s="1"/>
  <c r="AI657" i="6" a="1"/>
  <c r="AI657" i="6" s="1"/>
  <c r="AH657" i="6" a="1"/>
  <c r="AH657" i="6" s="1"/>
  <c r="AG657" i="6" a="1"/>
  <c r="AG657" i="6" s="1"/>
  <c r="AF657" i="6" a="1"/>
  <c r="AF657" i="6" s="1"/>
  <c r="AE657" i="6" a="1"/>
  <c r="AE657" i="6" s="1"/>
  <c r="AD657" i="6" a="1"/>
  <c r="AD657" i="6" s="1"/>
  <c r="AC657" i="6" a="1"/>
  <c r="AC657" i="6" s="1"/>
  <c r="AB657" i="6" a="1"/>
  <c r="AB657" i="6" s="1"/>
  <c r="AA657" i="6" a="1"/>
  <c r="AA657" i="6" s="1"/>
  <c r="Z657" i="6"/>
  <c r="Z657" i="6" a="1"/>
  <c r="Y657" i="6" a="1"/>
  <c r="Y657" i="6" s="1"/>
  <c r="X657" i="6" a="1"/>
  <c r="X657" i="6" s="1"/>
  <c r="W657" i="6" a="1"/>
  <c r="W657" i="6" s="1"/>
  <c r="V657" i="6" a="1"/>
  <c r="V657" i="6" s="1"/>
  <c r="U657" i="6" a="1"/>
  <c r="U657" i="6" s="1"/>
  <c r="T657" i="6" a="1"/>
  <c r="T657" i="6" s="1"/>
  <c r="S657" i="6" a="1"/>
  <c r="S657" i="6" s="1"/>
  <c r="R657" i="6" a="1"/>
  <c r="R657" i="6" s="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c r="AF656" i="6" a="1"/>
  <c r="AE656" i="6" a="1"/>
  <c r="AE656" i="6" s="1"/>
  <c r="AD656" i="6" a="1"/>
  <c r="AD656" i="6" s="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c r="P656" i="6" a="1"/>
  <c r="O656" i="6" a="1"/>
  <c r="O656" i="6" s="1"/>
  <c r="N656" i="6" a="1"/>
  <c r="N656" i="6" s="1"/>
  <c r="M656" i="6" a="1"/>
  <c r="M656" i="6" s="1"/>
  <c r="L656" i="6" a="1"/>
  <c r="L656" i="6" s="1"/>
  <c r="K656" i="6" a="1"/>
  <c r="K656" i="6" s="1"/>
  <c r="AI655" i="6" a="1"/>
  <c r="AI655" i="6" s="1"/>
  <c r="AH655" i="6" a="1"/>
  <c r="AH655" i="6" s="1"/>
  <c r="AG655" i="6" a="1"/>
  <c r="AG655" i="6" s="1"/>
  <c r="AF655" i="6" a="1"/>
  <c r="AF655" i="6" s="1"/>
  <c r="AE655" i="6" a="1"/>
  <c r="AE655" i="6" s="1"/>
  <c r="AD655" i="6"/>
  <c r="AD655" i="6" a="1"/>
  <c r="AC655" i="6" a="1"/>
  <c r="AC655" i="6" s="1"/>
  <c r="AB655" i="6" a="1"/>
  <c r="AB655" i="6" s="1"/>
  <c r="AA655" i="6" a="1"/>
  <c r="AA655" i="6" s="1"/>
  <c r="Z655" i="6" a="1"/>
  <c r="Z655" i="6" s="1"/>
  <c r="Y655" i="6" a="1"/>
  <c r="Y655" i="6" s="1"/>
  <c r="X655" i="6" a="1"/>
  <c r="X655" i="6" s="1"/>
  <c r="W655" i="6" a="1"/>
  <c r="W655" i="6" s="1"/>
  <c r="V655" i="6" a="1"/>
  <c r="V655" i="6" s="1"/>
  <c r="U655" i="6" a="1"/>
  <c r="U655" i="6" s="1"/>
  <c r="T655" i="6" a="1"/>
  <c r="T655" i="6" s="1"/>
  <c r="S655" i="6" a="1"/>
  <c r="S655" i="6" s="1"/>
  <c r="R655" i="6" a="1"/>
  <c r="R655" i="6" s="1"/>
  <c r="Q655" i="6" a="1"/>
  <c r="Q655" i="6" s="1"/>
  <c r="P655" i="6" a="1"/>
  <c r="P655" i="6" s="1"/>
  <c r="O655" i="6" a="1"/>
  <c r="O655" i="6" s="1"/>
  <c r="N655" i="6"/>
  <c r="N655" i="6" a="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a="1"/>
  <c r="AB654" i="6" s="1"/>
  <c r="AA654" i="6" a="1"/>
  <c r="AA654" i="6" s="1"/>
  <c r="Z654" i="6" a="1"/>
  <c r="Z654" i="6" s="1"/>
  <c r="Y654" i="6" a="1"/>
  <c r="Y654" i="6" s="1"/>
  <c r="X654" i="6" a="1"/>
  <c r="X654" i="6" s="1"/>
  <c r="W654" i="6" a="1"/>
  <c r="W654" i="6" s="1"/>
  <c r="V654" i="6"/>
  <c r="V654" i="6" a="1"/>
  <c r="U654" i="6" a="1"/>
  <c r="U654" i="6" s="1"/>
  <c r="T654" i="6" a="1"/>
  <c r="T654" i="6" s="1"/>
  <c r="S654" i="6" a="1"/>
  <c r="S654" i="6" s="1"/>
  <c r="R654" i="6" a="1"/>
  <c r="R654" i="6" s="1"/>
  <c r="Q654" i="6" a="1"/>
  <c r="Q654" i="6" s="1"/>
  <c r="P654" i="6" a="1"/>
  <c r="P654" i="6" s="1"/>
  <c r="O654" i="6" a="1"/>
  <c r="O654" i="6" s="1"/>
  <c r="N654" i="6" a="1"/>
  <c r="N654" i="6" s="1"/>
  <c r="M654" i="6" a="1"/>
  <c r="M654" i="6" s="1"/>
  <c r="L654" i="6" a="1"/>
  <c r="L654" i="6" s="1"/>
  <c r="K654" i="6" a="1"/>
  <c r="K654" i="6" s="1"/>
  <c r="AI653" i="6" a="1"/>
  <c r="AI653" i="6" s="1"/>
  <c r="AH653" i="6" a="1"/>
  <c r="AH653" i="6" s="1"/>
  <c r="AG653" i="6" a="1"/>
  <c r="AG653" i="6" s="1"/>
  <c r="AF653" i="6" a="1"/>
  <c r="AF653" i="6" s="1"/>
  <c r="AE653" i="6" a="1"/>
  <c r="AE653" i="6" s="1"/>
  <c r="AD653" i="6" a="1"/>
  <c r="AD653" i="6" s="1"/>
  <c r="AC653" i="6" a="1"/>
  <c r="AC653" i="6" s="1"/>
  <c r="AB653" i="6" a="1"/>
  <c r="AB653" i="6" s="1"/>
  <c r="AA653" i="6" a="1"/>
  <c r="AA653" i="6" s="1"/>
  <c r="Z653" i="6"/>
  <c r="Z653" i="6" a="1"/>
  <c r="Y653" i="6" a="1"/>
  <c r="Y653" i="6" s="1"/>
  <c r="X653" i="6" a="1"/>
  <c r="X653" i="6" s="1"/>
  <c r="W653" i="6" a="1"/>
  <c r="W653" i="6" s="1"/>
  <c r="V653" i="6" a="1"/>
  <c r="V653" i="6" s="1"/>
  <c r="U653" i="6" a="1"/>
  <c r="U653" i="6" s="1"/>
  <c r="T653" i="6" a="1"/>
  <c r="T653" i="6" s="1"/>
  <c r="S653" i="6" a="1"/>
  <c r="S653" i="6" s="1"/>
  <c r="R653" i="6" a="1"/>
  <c r="R653" i="6" s="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c r="AF652" i="6" a="1"/>
  <c r="AE652" i="6" a="1"/>
  <c r="AE652" i="6" s="1"/>
  <c r="AD652" i="6" a="1"/>
  <c r="AD652" i="6" s="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c r="P652" i="6" a="1"/>
  <c r="O652" i="6" a="1"/>
  <c r="O652" i="6" s="1"/>
  <c r="N652" i="6" a="1"/>
  <c r="N652" i="6" s="1"/>
  <c r="M652" i="6" a="1"/>
  <c r="M652" i="6" s="1"/>
  <c r="L652" i="6" a="1"/>
  <c r="L652" i="6" s="1"/>
  <c r="K652" i="6" a="1"/>
  <c r="K652" i="6" s="1"/>
  <c r="AI651" i="6" a="1"/>
  <c r="AI651" i="6" s="1"/>
  <c r="AH651" i="6" a="1"/>
  <c r="AH651" i="6" s="1"/>
  <c r="AG651" i="6" a="1"/>
  <c r="AG651" i="6" s="1"/>
  <c r="AF651" i="6" a="1"/>
  <c r="AF651" i="6" s="1"/>
  <c r="AE651" i="6" a="1"/>
  <c r="AE651" i="6" s="1"/>
  <c r="AD651" i="6"/>
  <c r="AD651" i="6" a="1"/>
  <c r="AC651" i="6" a="1"/>
  <c r="AC651" i="6" s="1"/>
  <c r="AB651" i="6" a="1"/>
  <c r="AB651" i="6" s="1"/>
  <c r="AA651" i="6" a="1"/>
  <c r="AA651" i="6" s="1"/>
  <c r="Z651" i="6" a="1"/>
  <c r="Z651" i="6" s="1"/>
  <c r="Y651" i="6" a="1"/>
  <c r="Y651" i="6" s="1"/>
  <c r="X651" i="6" a="1"/>
  <c r="X651" i="6" s="1"/>
  <c r="W651" i="6" a="1"/>
  <c r="W651" i="6" s="1"/>
  <c r="V651" i="6" a="1"/>
  <c r="V651" i="6" s="1"/>
  <c r="U651" i="6" a="1"/>
  <c r="U651" i="6" s="1"/>
  <c r="T651" i="6" a="1"/>
  <c r="T651" i="6" s="1"/>
  <c r="S651" i="6" a="1"/>
  <c r="S651" i="6" s="1"/>
  <c r="R651" i="6" a="1"/>
  <c r="R651" i="6" s="1"/>
  <c r="Q651" i="6" a="1"/>
  <c r="Q651" i="6" s="1"/>
  <c r="P651" i="6" a="1"/>
  <c r="P651" i="6" s="1"/>
  <c r="O651" i="6" a="1"/>
  <c r="O651" i="6" s="1"/>
  <c r="N651" i="6"/>
  <c r="N651" i="6" a="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a="1"/>
  <c r="AB650" i="6" s="1"/>
  <c r="AA650" i="6" a="1"/>
  <c r="AA650" i="6" s="1"/>
  <c r="Z650" i="6" a="1"/>
  <c r="Z650" i="6" s="1"/>
  <c r="Y650" i="6" a="1"/>
  <c r="Y650" i="6" s="1"/>
  <c r="X650" i="6" a="1"/>
  <c r="X650" i="6" s="1"/>
  <c r="W650" i="6" a="1"/>
  <c r="W650" i="6" s="1"/>
  <c r="V650" i="6"/>
  <c r="V650" i="6" a="1"/>
  <c r="U650" i="6" a="1"/>
  <c r="U650" i="6" s="1"/>
  <c r="T650" i="6" a="1"/>
  <c r="T650" i="6" s="1"/>
  <c r="S650" i="6" a="1"/>
  <c r="S650" i="6" s="1"/>
  <c r="R650" i="6" a="1"/>
  <c r="R650" i="6" s="1"/>
  <c r="Q650" i="6" a="1"/>
  <c r="Q650" i="6" s="1"/>
  <c r="P650" i="6" a="1"/>
  <c r="P650" i="6" s="1"/>
  <c r="O650" i="6" a="1"/>
  <c r="O650" i="6" s="1"/>
  <c r="N650" i="6" a="1"/>
  <c r="N650" i="6" s="1"/>
  <c r="M650" i="6" a="1"/>
  <c r="M650" i="6" s="1"/>
  <c r="L650" i="6" a="1"/>
  <c r="L650" i="6" s="1"/>
  <c r="K650" i="6" a="1"/>
  <c r="K650" i="6" s="1"/>
  <c r="AI649" i="6" a="1"/>
  <c r="AI649" i="6" s="1"/>
  <c r="AH649" i="6" a="1"/>
  <c r="AH649" i="6" s="1"/>
  <c r="AG649" i="6" a="1"/>
  <c r="AG649" i="6" s="1"/>
  <c r="AF649" i="6" a="1"/>
  <c r="AF649" i="6" s="1"/>
  <c r="AE649" i="6" a="1"/>
  <c r="AE649" i="6" s="1"/>
  <c r="AD649" i="6" a="1"/>
  <c r="AD649" i="6" s="1"/>
  <c r="AC649" i="6" a="1"/>
  <c r="AC649" i="6" s="1"/>
  <c r="AB649" i="6" a="1"/>
  <c r="AB649" i="6" s="1"/>
  <c r="AA649" i="6" a="1"/>
  <c r="AA649" i="6" s="1"/>
  <c r="Z649" i="6"/>
  <c r="Z649" i="6" a="1"/>
  <c r="Y649" i="6" a="1"/>
  <c r="Y649" i="6" s="1"/>
  <c r="X649" i="6" a="1"/>
  <c r="X649" i="6" s="1"/>
  <c r="W649" i="6" a="1"/>
  <c r="W649" i="6" s="1"/>
  <c r="V649" i="6" a="1"/>
  <c r="V649" i="6" s="1"/>
  <c r="U649" i="6" a="1"/>
  <c r="U649" i="6" s="1"/>
  <c r="T649" i="6" a="1"/>
  <c r="T649" i="6" s="1"/>
  <c r="S649" i="6" a="1"/>
  <c r="S649" i="6" s="1"/>
  <c r="R649" i="6" a="1"/>
  <c r="R649" i="6" s="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a="1"/>
  <c r="AD648" i="6" s="1"/>
  <c r="AC648" i="6" a="1"/>
  <c r="AC648" i="6" s="1"/>
  <c r="AB648" i="6" a="1"/>
  <c r="AB648" i="6" s="1"/>
  <c r="AA648" i="6" a="1"/>
  <c r="AA648" i="6" s="1"/>
  <c r="Z648" i="6" a="1"/>
  <c r="Z648" i="6" s="1"/>
  <c r="Y648" i="6" a="1"/>
  <c r="Y648" i="6" s="1"/>
  <c r="X648" i="6" a="1"/>
  <c r="X648" i="6" s="1"/>
  <c r="W648" i="6" a="1"/>
  <c r="W648" i="6" s="1"/>
  <c r="V648" i="6"/>
  <c r="V648" i="6" a="1"/>
  <c r="U648" i="6" a="1"/>
  <c r="U648" i="6" s="1"/>
  <c r="T648" i="6" a="1"/>
  <c r="T648" i="6" s="1"/>
  <c r="S648" i="6" a="1"/>
  <c r="S648" i="6" s="1"/>
  <c r="R648" i="6" a="1"/>
  <c r="R648" i="6" s="1"/>
  <c r="Q648" i="6" a="1"/>
  <c r="Q648" i="6" s="1"/>
  <c r="P648" i="6" a="1"/>
  <c r="P648" i="6" s="1"/>
  <c r="O648" i="6" a="1"/>
  <c r="O648" i="6" s="1"/>
  <c r="N648" i="6" a="1"/>
  <c r="N648" i="6" s="1"/>
  <c r="M648" i="6" a="1"/>
  <c r="M648" i="6" s="1"/>
  <c r="L648" i="6" a="1"/>
  <c r="L648" i="6" s="1"/>
  <c r="K648" i="6" a="1"/>
  <c r="K648" i="6" s="1"/>
  <c r="AI647" i="6" a="1"/>
  <c r="AI647" i="6" s="1"/>
  <c r="AH647" i="6"/>
  <c r="AH647" i="6" a="1"/>
  <c r="AG647" i="6" a="1"/>
  <c r="AG647" i="6" s="1"/>
  <c r="AF647" i="6" a="1"/>
  <c r="AF647" i="6" s="1"/>
  <c r="AE647" i="6" a="1"/>
  <c r="AE647" i="6" s="1"/>
  <c r="AD647" i="6" a="1"/>
  <c r="AD647" i="6" s="1"/>
  <c r="AC647" i="6" a="1"/>
  <c r="AC647" i="6" s="1"/>
  <c r="AB647" i="6" a="1"/>
  <c r="AB647" i="6" s="1"/>
  <c r="AA647" i="6" a="1"/>
  <c r="AA647" i="6" s="1"/>
  <c r="Z647" i="6" a="1"/>
  <c r="Z647" i="6" s="1"/>
  <c r="Y647" i="6" a="1"/>
  <c r="Y647" i="6" s="1"/>
  <c r="X647" i="6" a="1"/>
  <c r="X647" i="6" s="1"/>
  <c r="W647" i="6" a="1"/>
  <c r="W647" i="6" s="1"/>
  <c r="V647" i="6" a="1"/>
  <c r="V647" i="6" s="1"/>
  <c r="U647" i="6" a="1"/>
  <c r="U647" i="6" s="1"/>
  <c r="T647" i="6" a="1"/>
  <c r="T647" i="6" s="1"/>
  <c r="S647" i="6" a="1"/>
  <c r="S647" i="6" s="1"/>
  <c r="R647" i="6"/>
  <c r="R647" i="6" a="1"/>
  <c r="Q647" i="6" a="1"/>
  <c r="Q647" i="6" s="1"/>
  <c r="P647" i="6" a="1"/>
  <c r="P647" i="6" s="1"/>
  <c r="O647" i="6" a="1"/>
  <c r="O647" i="6" s="1"/>
  <c r="N647" i="6" a="1"/>
  <c r="N647" i="6" s="1"/>
  <c r="M647" i="6" a="1"/>
  <c r="M647" i="6" s="1"/>
  <c r="L647" i="6" a="1"/>
  <c r="L647" i="6" s="1"/>
  <c r="K647" i="6" a="1"/>
  <c r="K647" i="6" s="1"/>
  <c r="AI646" i="6" a="1"/>
  <c r="AI646" i="6" s="1"/>
  <c r="AH646" i="6" a="1"/>
  <c r="AH646" i="6" s="1"/>
  <c r="AG646" i="6" a="1"/>
  <c r="AG646" i="6" s="1"/>
  <c r="AF646" i="6"/>
  <c r="AF646" i="6" a="1"/>
  <c r="AE646" i="6" a="1"/>
  <c r="AE646" i="6" s="1"/>
  <c r="AD646" i="6" a="1"/>
  <c r="AD646" i="6" s="1"/>
  <c r="AC646" i="6" a="1"/>
  <c r="AC646" i="6" s="1"/>
  <c r="AB646" i="6" a="1"/>
  <c r="AB646" i="6" s="1"/>
  <c r="AA646" i="6" a="1"/>
  <c r="AA646" i="6" s="1"/>
  <c r="Z646" i="6" a="1"/>
  <c r="Z646" i="6" s="1"/>
  <c r="Y646" i="6" a="1"/>
  <c r="Y646" i="6" s="1"/>
  <c r="X646" i="6" a="1"/>
  <c r="X646" i="6" s="1"/>
  <c r="W646" i="6" a="1"/>
  <c r="W646" i="6" s="1"/>
  <c r="V646" i="6" a="1"/>
  <c r="V646" i="6" s="1"/>
  <c r="U646" i="6" a="1"/>
  <c r="U646" i="6" s="1"/>
  <c r="T646" i="6" a="1"/>
  <c r="T646" i="6" s="1"/>
  <c r="S646" i="6" a="1"/>
  <c r="S646" i="6" s="1"/>
  <c r="R646" i="6" a="1"/>
  <c r="R646" i="6" s="1"/>
  <c r="Q646" i="6" a="1"/>
  <c r="Q646" i="6" s="1"/>
  <c r="P646" i="6"/>
  <c r="P646" i="6" a="1"/>
  <c r="O646" i="6" a="1"/>
  <c r="O646" i="6" s="1"/>
  <c r="N646" i="6" a="1"/>
  <c r="N646" i="6" s="1"/>
  <c r="M646" i="6" a="1"/>
  <c r="M646" i="6" s="1"/>
  <c r="L646" i="6" a="1"/>
  <c r="L646" i="6" s="1"/>
  <c r="K646" i="6" a="1"/>
  <c r="K646" i="6" s="1"/>
  <c r="AI645" i="6" a="1"/>
  <c r="AI645" i="6" s="1"/>
  <c r="AH645" i="6" a="1"/>
  <c r="AH645" i="6" s="1"/>
  <c r="AG645" i="6" a="1"/>
  <c r="AG645" i="6" s="1"/>
  <c r="AF645" i="6" a="1"/>
  <c r="AF645" i="6" s="1"/>
  <c r="AE645" i="6" a="1"/>
  <c r="AE645" i="6" s="1"/>
  <c r="AD645" i="6" a="1"/>
  <c r="AD645" i="6" s="1"/>
  <c r="AC645" i="6" a="1"/>
  <c r="AC645" i="6" s="1"/>
  <c r="AB645" i="6" a="1"/>
  <c r="AB645" i="6" s="1"/>
  <c r="AA645" i="6" a="1"/>
  <c r="AA645" i="6" s="1"/>
  <c r="Z645" i="6"/>
  <c r="Z645" i="6" a="1"/>
  <c r="Y645" i="6" a="1"/>
  <c r="Y645" i="6" s="1"/>
  <c r="X645" i="6" a="1"/>
  <c r="X645" i="6" s="1"/>
  <c r="W645" i="6" a="1"/>
  <c r="W645" i="6" s="1"/>
  <c r="V645" i="6" a="1"/>
  <c r="V645" i="6" s="1"/>
  <c r="U645" i="6" a="1"/>
  <c r="U645" i="6" s="1"/>
  <c r="T645" i="6" a="1"/>
  <c r="T645" i="6" s="1"/>
  <c r="S645" i="6" a="1"/>
  <c r="S645" i="6" s="1"/>
  <c r="R645" i="6" a="1"/>
  <c r="R645" i="6" s="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c r="V644" i="6" a="1"/>
  <c r="U644" i="6" a="1"/>
  <c r="U644" i="6" s="1"/>
  <c r="T644" i="6" a="1"/>
  <c r="T644" i="6" s="1"/>
  <c r="S644" i="6" a="1"/>
  <c r="S644" i="6" s="1"/>
  <c r="R644" i="6" a="1"/>
  <c r="R644" i="6" s="1"/>
  <c r="Q644" i="6" a="1"/>
  <c r="Q644" i="6" s="1"/>
  <c r="P644" i="6" a="1"/>
  <c r="P644" i="6" s="1"/>
  <c r="O644" i="6" a="1"/>
  <c r="O644" i="6" s="1"/>
  <c r="N644" i="6" a="1"/>
  <c r="N644" i="6" s="1"/>
  <c r="M644" i="6" a="1"/>
  <c r="M644" i="6" s="1"/>
  <c r="L644" i="6" a="1"/>
  <c r="L644" i="6" s="1"/>
  <c r="K644" i="6" a="1"/>
  <c r="K644" i="6" s="1"/>
  <c r="AI643" i="6" a="1"/>
  <c r="AI643" i="6" s="1"/>
  <c r="AH643" i="6"/>
  <c r="AH643" i="6" a="1"/>
  <c r="AG643" i="6" a="1"/>
  <c r="AG643" i="6" s="1"/>
  <c r="AF643" i="6" a="1"/>
  <c r="AF643" i="6" s="1"/>
  <c r="AE643" i="6" a="1"/>
  <c r="AE643" i="6" s="1"/>
  <c r="AD643" i="6" a="1"/>
  <c r="AD643" i="6" s="1"/>
  <c r="AC643" i="6" a="1"/>
  <c r="AC643" i="6" s="1"/>
  <c r="AB643" i="6" a="1"/>
  <c r="AB643" i="6" s="1"/>
  <c r="AA643" i="6" a="1"/>
  <c r="AA643" i="6" s="1"/>
  <c r="Z643" i="6" a="1"/>
  <c r="Z643" i="6" s="1"/>
  <c r="Y643" i="6" a="1"/>
  <c r="Y643" i="6" s="1"/>
  <c r="X643" i="6" a="1"/>
  <c r="X643" i="6" s="1"/>
  <c r="W643" i="6" a="1"/>
  <c r="W643" i="6" s="1"/>
  <c r="V643" i="6" a="1"/>
  <c r="V643" i="6" s="1"/>
  <c r="U643" i="6" a="1"/>
  <c r="U643" i="6" s="1"/>
  <c r="T643" i="6" a="1"/>
  <c r="T643" i="6" s="1"/>
  <c r="S643" i="6" a="1"/>
  <c r="S643" i="6" s="1"/>
  <c r="R643" i="6"/>
  <c r="R643" i="6" a="1"/>
  <c r="Q643" i="6" a="1"/>
  <c r="Q643" i="6" s="1"/>
  <c r="P643" i="6" a="1"/>
  <c r="P643" i="6" s="1"/>
  <c r="O643" i="6" a="1"/>
  <c r="O643" i="6" s="1"/>
  <c r="N643" i="6" a="1"/>
  <c r="N643" i="6" s="1"/>
  <c r="M643" i="6" a="1"/>
  <c r="M643" i="6" s="1"/>
  <c r="L643" i="6" a="1"/>
  <c r="L643" i="6" s="1"/>
  <c r="K643" i="6" a="1"/>
  <c r="K643" i="6" s="1"/>
  <c r="AI642" i="6" a="1"/>
  <c r="AI642" i="6" s="1"/>
  <c r="AH642" i="6" a="1"/>
  <c r="AH642" i="6" s="1"/>
  <c r="AG642" i="6" a="1"/>
  <c r="AG642" i="6" s="1"/>
  <c r="AF642" i="6"/>
  <c r="AF642" i="6" a="1"/>
  <c r="AE642" i="6" a="1"/>
  <c r="AE642" i="6" s="1"/>
  <c r="AD642" i="6" a="1"/>
  <c r="AD642" i="6" s="1"/>
  <c r="AC642" i="6" a="1"/>
  <c r="AC642" i="6" s="1"/>
  <c r="AB642" i="6" a="1"/>
  <c r="AB642" i="6" s="1"/>
  <c r="AA642" i="6" a="1"/>
  <c r="AA642" i="6" s="1"/>
  <c r="Z642" i="6" a="1"/>
  <c r="Z642" i="6" s="1"/>
  <c r="Y642" i="6" a="1"/>
  <c r="Y642" i="6" s="1"/>
  <c r="X642" i="6" a="1"/>
  <c r="X642" i="6" s="1"/>
  <c r="W642" i="6" a="1"/>
  <c r="W642" i="6" s="1"/>
  <c r="V642" i="6" a="1"/>
  <c r="V642" i="6" s="1"/>
  <c r="U642" i="6" a="1"/>
  <c r="U642" i="6" s="1"/>
  <c r="T642" i="6" a="1"/>
  <c r="T642" i="6" s="1"/>
  <c r="S642" i="6" a="1"/>
  <c r="S642" i="6" s="1"/>
  <c r="R642" i="6" a="1"/>
  <c r="R642" i="6" s="1"/>
  <c r="Q642" i="6" a="1"/>
  <c r="Q642" i="6" s="1"/>
  <c r="P642" i="6"/>
  <c r="P642" i="6" a="1"/>
  <c r="O642" i="6" a="1"/>
  <c r="O642" i="6" s="1"/>
  <c r="N642" i="6" a="1"/>
  <c r="N642" i="6" s="1"/>
  <c r="M642" i="6" a="1"/>
  <c r="M642" i="6" s="1"/>
  <c r="L642" i="6" a="1"/>
  <c r="L642" i="6" s="1"/>
  <c r="K642" i="6" a="1"/>
  <c r="K642" i="6" s="1"/>
  <c r="AI641" i="6" a="1"/>
  <c r="AI641" i="6" s="1"/>
  <c r="AH641" i="6" a="1"/>
  <c r="AH641" i="6" s="1"/>
  <c r="AG641" i="6" a="1"/>
  <c r="AG641" i="6" s="1"/>
  <c r="AF641" i="6" a="1"/>
  <c r="AF641" i="6" s="1"/>
  <c r="AE641" i="6" a="1"/>
  <c r="AE641" i="6" s="1"/>
  <c r="AD641" i="6" a="1"/>
  <c r="AD641" i="6" s="1"/>
  <c r="AC641" i="6" a="1"/>
  <c r="AC641" i="6" s="1"/>
  <c r="AB641" i="6" a="1"/>
  <c r="AB641" i="6" s="1"/>
  <c r="AA641" i="6" a="1"/>
  <c r="AA641" i="6" s="1"/>
  <c r="Z641" i="6"/>
  <c r="Z641" i="6" a="1"/>
  <c r="Y641" i="6" a="1"/>
  <c r="Y641" i="6" s="1"/>
  <c r="X641" i="6" a="1"/>
  <c r="X641" i="6" s="1"/>
  <c r="W641" i="6" a="1"/>
  <c r="W641" i="6" s="1"/>
  <c r="V641" i="6" a="1"/>
  <c r="V641" i="6" s="1"/>
  <c r="U641" i="6" a="1"/>
  <c r="U641" i="6" s="1"/>
  <c r="T641" i="6" a="1"/>
  <c r="T641" i="6" s="1"/>
  <c r="S641" i="6" a="1"/>
  <c r="S641" i="6" s="1"/>
  <c r="R641" i="6" a="1"/>
  <c r="R641" i="6" s="1"/>
  <c r="Q641" i="6" a="1"/>
  <c r="Q641" i="6" s="1"/>
  <c r="P641" i="6" a="1"/>
  <c r="P641" i="6" s="1"/>
  <c r="O641" i="6" a="1"/>
  <c r="O641" i="6" s="1"/>
  <c r="N641" i="6" a="1"/>
  <c r="N641" i="6" s="1"/>
  <c r="M641" i="6" a="1"/>
  <c r="M641" i="6" s="1"/>
  <c r="L641" i="6" a="1"/>
  <c r="L641" i="6" s="1"/>
  <c r="K641" i="6" a="1"/>
  <c r="K641" i="6" s="1"/>
  <c r="AI640" i="6" a="1"/>
  <c r="AI640" i="6" s="1"/>
  <c r="AH640" i="6" a="1"/>
  <c r="AH640" i="6" s="1"/>
  <c r="AG640" i="6" a="1"/>
  <c r="AG640" i="6" s="1"/>
  <c r="AF640" i="6" a="1"/>
  <c r="AF640" i="6" s="1"/>
  <c r="AE640" i="6" a="1"/>
  <c r="AE640" i="6" s="1"/>
  <c r="AD640" i="6" a="1"/>
  <c r="AD640" i="6" s="1"/>
  <c r="AC640" i="6" a="1"/>
  <c r="AC640" i="6" s="1"/>
  <c r="AB640" i="6" a="1"/>
  <c r="AB640" i="6" s="1"/>
  <c r="AA640" i="6" a="1"/>
  <c r="AA640" i="6" s="1"/>
  <c r="Z640" i="6" a="1"/>
  <c r="Z640" i="6" s="1"/>
  <c r="Y640" i="6" a="1"/>
  <c r="Y640" i="6" s="1"/>
  <c r="X640" i="6" a="1"/>
  <c r="X640" i="6" s="1"/>
  <c r="W640" i="6" a="1"/>
  <c r="W640" i="6" s="1"/>
  <c r="V640" i="6"/>
  <c r="V640" i="6" a="1"/>
  <c r="U640" i="6" a="1"/>
  <c r="U640" i="6" s="1"/>
  <c r="T640" i="6" a="1"/>
  <c r="T640" i="6" s="1"/>
  <c r="S640" i="6" a="1"/>
  <c r="S640" i="6" s="1"/>
  <c r="R640" i="6" a="1"/>
  <c r="R640" i="6" s="1"/>
  <c r="Q640" i="6" a="1"/>
  <c r="Q640" i="6" s="1"/>
  <c r="P640" i="6" a="1"/>
  <c r="P640" i="6" s="1"/>
  <c r="O640" i="6" a="1"/>
  <c r="O640" i="6" s="1"/>
  <c r="N640" i="6" a="1"/>
  <c r="N640" i="6" s="1"/>
  <c r="M640" i="6" a="1"/>
  <c r="M640" i="6" s="1"/>
  <c r="L640" i="6" a="1"/>
  <c r="L640" i="6" s="1"/>
  <c r="K640" i="6" a="1"/>
  <c r="K640" i="6" s="1"/>
  <c r="AI639" i="6" a="1"/>
  <c r="AI639" i="6" s="1"/>
  <c r="AH639" i="6"/>
  <c r="AH639" i="6" a="1"/>
  <c r="AG639" i="6" a="1"/>
  <c r="AG639" i="6" s="1"/>
  <c r="AF639" i="6" a="1"/>
  <c r="AF639" i="6" s="1"/>
  <c r="AE639" i="6" a="1"/>
  <c r="AE639" i="6" s="1"/>
  <c r="AD639" i="6" a="1"/>
  <c r="AD639" i="6" s="1"/>
  <c r="AC639" i="6" a="1"/>
  <c r="AC639" i="6" s="1"/>
  <c r="AB639" i="6" a="1"/>
  <c r="AB639" i="6" s="1"/>
  <c r="AA639" i="6" a="1"/>
  <c r="AA639" i="6" s="1"/>
  <c r="Z639" i="6" a="1"/>
  <c r="Z639" i="6" s="1"/>
  <c r="Y639" i="6" a="1"/>
  <c r="Y639" i="6" s="1"/>
  <c r="X639" i="6" a="1"/>
  <c r="X639" i="6" s="1"/>
  <c r="W639" i="6" a="1"/>
  <c r="W639" i="6" s="1"/>
  <c r="V639" i="6" a="1"/>
  <c r="V639" i="6" s="1"/>
  <c r="U639" i="6" a="1"/>
  <c r="U639" i="6" s="1"/>
  <c r="T639" i="6" a="1"/>
  <c r="T639" i="6" s="1"/>
  <c r="S639" i="6" a="1"/>
  <c r="S639" i="6" s="1"/>
  <c r="R639" i="6"/>
  <c r="R639" i="6" a="1"/>
  <c r="Q639" i="6" a="1"/>
  <c r="Q639" i="6" s="1"/>
  <c r="P639" i="6" a="1"/>
  <c r="P639" i="6" s="1"/>
  <c r="O639" i="6" a="1"/>
  <c r="O639" i="6" s="1"/>
  <c r="N639" i="6" a="1"/>
  <c r="N639" i="6" s="1"/>
  <c r="M639" i="6" a="1"/>
  <c r="M639" i="6" s="1"/>
  <c r="L639" i="6" a="1"/>
  <c r="L639" i="6" s="1"/>
  <c r="K639" i="6" a="1"/>
  <c r="K639" i="6" s="1"/>
  <c r="AI638" i="6" a="1"/>
  <c r="AI638" i="6" s="1"/>
  <c r="AH638" i="6" a="1"/>
  <c r="AH638" i="6" s="1"/>
  <c r="AG638" i="6" a="1"/>
  <c r="AG638" i="6" s="1"/>
  <c r="AF638" i="6"/>
  <c r="AF638" i="6" a="1"/>
  <c r="AE638" i="6" a="1"/>
  <c r="AE638" i="6" s="1"/>
  <c r="AD638" i="6" a="1"/>
  <c r="AD638" i="6" s="1"/>
  <c r="AC638" i="6" a="1"/>
  <c r="AC638" i="6" s="1"/>
  <c r="AB638" i="6" a="1"/>
  <c r="AB638" i="6" s="1"/>
  <c r="AA638" i="6" a="1"/>
  <c r="AA638" i="6" s="1"/>
  <c r="Z638" i="6" a="1"/>
  <c r="Z638" i="6" s="1"/>
  <c r="Y638" i="6" a="1"/>
  <c r="Y638" i="6" s="1"/>
  <c r="X638" i="6" a="1"/>
  <c r="X638" i="6" s="1"/>
  <c r="W638" i="6" a="1"/>
  <c r="W638" i="6" s="1"/>
  <c r="V638" i="6" a="1"/>
  <c r="V638" i="6" s="1"/>
  <c r="U638" i="6" a="1"/>
  <c r="U638" i="6" s="1"/>
  <c r="T638" i="6" a="1"/>
  <c r="T638" i="6" s="1"/>
  <c r="S638" i="6" a="1"/>
  <c r="S638" i="6" s="1"/>
  <c r="R638" i="6" a="1"/>
  <c r="R638" i="6" s="1"/>
  <c r="Q638" i="6" a="1"/>
  <c r="Q638" i="6" s="1"/>
  <c r="P638" i="6"/>
  <c r="P638" i="6" a="1"/>
  <c r="O638" i="6" a="1"/>
  <c r="O638" i="6" s="1"/>
  <c r="N638" i="6" a="1"/>
  <c r="N638" i="6" s="1"/>
  <c r="M638" i="6" a="1"/>
  <c r="M638" i="6" s="1"/>
  <c r="L638" i="6" a="1"/>
  <c r="L638" i="6" s="1"/>
  <c r="K638" i="6" a="1"/>
  <c r="K638" i="6" s="1"/>
  <c r="AI637" i="6" a="1"/>
  <c r="AI637" i="6" s="1"/>
  <c r="AH637" i="6" a="1"/>
  <c r="AH637" i="6" s="1"/>
  <c r="AG637" i="6" a="1"/>
  <c r="AG637" i="6" s="1"/>
  <c r="AF637" i="6" a="1"/>
  <c r="AF637" i="6" s="1"/>
  <c r="AE637" i="6" a="1"/>
  <c r="AE637" i="6" s="1"/>
  <c r="AD637" i="6" a="1"/>
  <c r="AD637" i="6" s="1"/>
  <c r="AC637" i="6" a="1"/>
  <c r="AC637" i="6" s="1"/>
  <c r="AB637" i="6" a="1"/>
  <c r="AB637" i="6" s="1"/>
  <c r="AA637" i="6" a="1"/>
  <c r="AA637" i="6" s="1"/>
  <c r="Z637" i="6"/>
  <c r="Z637" i="6" a="1"/>
  <c r="Y637" i="6" a="1"/>
  <c r="Y637" i="6" s="1"/>
  <c r="X637" i="6" a="1"/>
  <c r="X637" i="6" s="1"/>
  <c r="W637" i="6" a="1"/>
  <c r="W637" i="6" s="1"/>
  <c r="V637" i="6" a="1"/>
  <c r="V637" i="6" s="1"/>
  <c r="U637" i="6" a="1"/>
  <c r="U637" i="6" s="1"/>
  <c r="T637" i="6" a="1"/>
  <c r="T637" i="6" s="1"/>
  <c r="S637" i="6" a="1"/>
  <c r="S637" i="6" s="1"/>
  <c r="R637" i="6" a="1"/>
  <c r="R637" i="6" s="1"/>
  <c r="Q637" i="6" a="1"/>
  <c r="Q637" i="6" s="1"/>
  <c r="P637" i="6" a="1"/>
  <c r="P637" i="6" s="1"/>
  <c r="O637" i="6" a="1"/>
  <c r="O637" i="6" s="1"/>
  <c r="N637" i="6" a="1"/>
  <c r="N637" i="6" s="1"/>
  <c r="M637" i="6" a="1"/>
  <c r="M637" i="6" s="1"/>
  <c r="L637" i="6" a="1"/>
  <c r="L637" i="6" s="1"/>
  <c r="K637" i="6" a="1"/>
  <c r="K637" i="6" s="1"/>
  <c r="AI636" i="6" a="1"/>
  <c r="AI636" i="6" s="1"/>
  <c r="AH636" i="6" a="1"/>
  <c r="AH636" i="6" s="1"/>
  <c r="AG636" i="6" a="1"/>
  <c r="AG636" i="6" s="1"/>
  <c r="AF636" i="6" a="1"/>
  <c r="AF636" i="6" s="1"/>
  <c r="AE636" i="6" a="1"/>
  <c r="AE636" i="6" s="1"/>
  <c r="AD636" i="6" a="1"/>
  <c r="AD636" i="6" s="1"/>
  <c r="AC636" i="6" a="1"/>
  <c r="AC636" i="6" s="1"/>
  <c r="AB636" i="6" a="1"/>
  <c r="AB636" i="6" s="1"/>
  <c r="AA636" i="6" a="1"/>
  <c r="AA636" i="6" s="1"/>
  <c r="Z636" i="6" a="1"/>
  <c r="Z636" i="6" s="1"/>
  <c r="Y636" i="6" a="1"/>
  <c r="Y636" i="6" s="1"/>
  <c r="X636" i="6" a="1"/>
  <c r="X636" i="6" s="1"/>
  <c r="W636" i="6" a="1"/>
  <c r="W636" i="6" s="1"/>
  <c r="V636" i="6"/>
  <c r="V636" i="6" a="1"/>
  <c r="U636" i="6" a="1"/>
  <c r="U636" i="6" s="1"/>
  <c r="T636" i="6" a="1"/>
  <c r="T636" i="6" s="1"/>
  <c r="S636" i="6" a="1"/>
  <c r="S636" i="6" s="1"/>
  <c r="R636" i="6" a="1"/>
  <c r="R636" i="6" s="1"/>
  <c r="Q636" i="6" a="1"/>
  <c r="Q636" i="6" s="1"/>
  <c r="P636" i="6" a="1"/>
  <c r="P636" i="6" s="1"/>
  <c r="O636" i="6" a="1"/>
  <c r="O636" i="6" s="1"/>
  <c r="N636" i="6" a="1"/>
  <c r="N636" i="6" s="1"/>
  <c r="M636" i="6" a="1"/>
  <c r="M636" i="6" s="1"/>
  <c r="L636" i="6" a="1"/>
  <c r="L636" i="6" s="1"/>
  <c r="K636" i="6" a="1"/>
  <c r="K636" i="6" s="1"/>
  <c r="AI635" i="6" a="1"/>
  <c r="AI635" i="6" s="1"/>
  <c r="AH635" i="6"/>
  <c r="AH635" i="6" a="1"/>
  <c r="AG635" i="6" a="1"/>
  <c r="AG635" i="6" s="1"/>
  <c r="AF635" i="6" a="1"/>
  <c r="AF635" i="6" s="1"/>
  <c r="AE635" i="6" a="1"/>
  <c r="AE635" i="6" s="1"/>
  <c r="AD635" i="6" a="1"/>
  <c r="AD635" i="6" s="1"/>
  <c r="AC635" i="6" a="1"/>
  <c r="AC635" i="6" s="1"/>
  <c r="AB635" i="6" a="1"/>
  <c r="AB635" i="6" s="1"/>
  <c r="AA635" i="6" a="1"/>
  <c r="AA635" i="6" s="1"/>
  <c r="Z635" i="6" a="1"/>
  <c r="Z635" i="6" s="1"/>
  <c r="Y635" i="6" a="1"/>
  <c r="Y635" i="6" s="1"/>
  <c r="X635" i="6" a="1"/>
  <c r="X635" i="6" s="1"/>
  <c r="W635" i="6" a="1"/>
  <c r="W635" i="6" s="1"/>
  <c r="V635" i="6" a="1"/>
  <c r="V635" i="6" s="1"/>
  <c r="U635" i="6" a="1"/>
  <c r="U635" i="6" s="1"/>
  <c r="T635" i="6" a="1"/>
  <c r="T635" i="6" s="1"/>
  <c r="S635" i="6" a="1"/>
  <c r="S635" i="6" s="1"/>
  <c r="R635" i="6"/>
  <c r="R635" i="6" a="1"/>
  <c r="Q635" i="6" a="1"/>
  <c r="Q635" i="6" s="1"/>
  <c r="P635" i="6" a="1"/>
  <c r="P635" i="6" s="1"/>
  <c r="O635" i="6" a="1"/>
  <c r="O635" i="6" s="1"/>
  <c r="N635" i="6" a="1"/>
  <c r="N635" i="6" s="1"/>
  <c r="M635" i="6" a="1"/>
  <c r="M635" i="6" s="1"/>
  <c r="L635" i="6" a="1"/>
  <c r="L635" i="6" s="1"/>
  <c r="K635" i="6" a="1"/>
  <c r="K635" i="6" s="1"/>
  <c r="AI634" i="6" a="1"/>
  <c r="AI634" i="6" s="1"/>
  <c r="AH634" i="6" a="1"/>
  <c r="AH634" i="6" s="1"/>
  <c r="AG634" i="6" a="1"/>
  <c r="AG634" i="6" s="1"/>
  <c r="AF634" i="6"/>
  <c r="AF634" i="6" a="1"/>
  <c r="AE634" i="6" a="1"/>
  <c r="AE634" i="6" s="1"/>
  <c r="AD634" i="6" a="1"/>
  <c r="AD634" i="6" s="1"/>
  <c r="AC634" i="6" a="1"/>
  <c r="AC634" i="6" s="1"/>
  <c r="AB634" i="6" a="1"/>
  <c r="AB634" i="6" s="1"/>
  <c r="AA634" i="6" a="1"/>
  <c r="AA634" i="6" s="1"/>
  <c r="Z634" i="6" a="1"/>
  <c r="Z634" i="6" s="1"/>
  <c r="Y634" i="6" a="1"/>
  <c r="Y634" i="6" s="1"/>
  <c r="X634" i="6" a="1"/>
  <c r="X634" i="6" s="1"/>
  <c r="W634" i="6" a="1"/>
  <c r="W634" i="6" s="1"/>
  <c r="V634" i="6" a="1"/>
  <c r="V634" i="6" s="1"/>
  <c r="U634" i="6" a="1"/>
  <c r="U634" i="6" s="1"/>
  <c r="T634" i="6" a="1"/>
  <c r="T634" i="6" s="1"/>
  <c r="S634" i="6" a="1"/>
  <c r="S634" i="6" s="1"/>
  <c r="R634" i="6" a="1"/>
  <c r="R634" i="6" s="1"/>
  <c r="Q634" i="6" a="1"/>
  <c r="Q634" i="6" s="1"/>
  <c r="P634" i="6"/>
  <c r="P634" i="6" a="1"/>
  <c r="O634" i="6" a="1"/>
  <c r="O634" i="6" s="1"/>
  <c r="N634" i="6" a="1"/>
  <c r="N634" i="6" s="1"/>
  <c r="M634" i="6" a="1"/>
  <c r="M634" i="6" s="1"/>
  <c r="L634" i="6" a="1"/>
  <c r="L634" i="6" s="1"/>
  <c r="K634" i="6" a="1"/>
  <c r="K634" i="6" s="1"/>
  <c r="AI633" i="6" a="1"/>
  <c r="AI633" i="6" s="1"/>
  <c r="AH633" i="6" a="1"/>
  <c r="AH633" i="6" s="1"/>
  <c r="AG633" i="6" a="1"/>
  <c r="AG633" i="6" s="1"/>
  <c r="AF633" i="6" a="1"/>
  <c r="AF633" i="6" s="1"/>
  <c r="AE633" i="6" a="1"/>
  <c r="AE633" i="6" s="1"/>
  <c r="AD633" i="6" a="1"/>
  <c r="AD633" i="6" s="1"/>
  <c r="AC633" i="6" a="1"/>
  <c r="AC633" i="6" s="1"/>
  <c r="AB633" i="6" a="1"/>
  <c r="AB633" i="6" s="1"/>
  <c r="AA633" i="6" a="1"/>
  <c r="AA633" i="6" s="1"/>
  <c r="Z633" i="6"/>
  <c r="Z633" i="6" a="1"/>
  <c r="Y633" i="6" a="1"/>
  <c r="Y633" i="6" s="1"/>
  <c r="X633" i="6" a="1"/>
  <c r="X633" i="6" s="1"/>
  <c r="W633" i="6" a="1"/>
  <c r="W633" i="6" s="1"/>
  <c r="V633" i="6" a="1"/>
  <c r="V633" i="6" s="1"/>
  <c r="U633" i="6" a="1"/>
  <c r="U633" i="6" s="1"/>
  <c r="T633" i="6" a="1"/>
  <c r="T633" i="6" s="1"/>
  <c r="S633" i="6" a="1"/>
  <c r="S633" i="6" s="1"/>
  <c r="R633" i="6" a="1"/>
  <c r="R633" i="6" s="1"/>
  <c r="Q633" i="6" a="1"/>
  <c r="Q633" i="6" s="1"/>
  <c r="P633" i="6" a="1"/>
  <c r="P633" i="6" s="1"/>
  <c r="O633" i="6" a="1"/>
  <c r="O633" i="6" s="1"/>
  <c r="N633" i="6" a="1"/>
  <c r="N633" i="6" s="1"/>
  <c r="M633" i="6" a="1"/>
  <c r="M633" i="6" s="1"/>
  <c r="L633" i="6" a="1"/>
  <c r="L633" i="6" s="1"/>
  <c r="K633" i="6" a="1"/>
  <c r="K633" i="6" s="1"/>
  <c r="AI632" i="6" a="1"/>
  <c r="AI632" i="6" s="1"/>
  <c r="AH632" i="6" a="1"/>
  <c r="AH632" i="6" s="1"/>
  <c r="AG632" i="6" a="1"/>
  <c r="AG632" i="6" s="1"/>
  <c r="AF632" i="6" a="1"/>
  <c r="AF632" i="6" s="1"/>
  <c r="AE632" i="6" a="1"/>
  <c r="AE632" i="6" s="1"/>
  <c r="AD632" i="6" a="1"/>
  <c r="AD632" i="6" s="1"/>
  <c r="AC632" i="6" a="1"/>
  <c r="AC632" i="6" s="1"/>
  <c r="AB632" i="6" a="1"/>
  <c r="AB632" i="6" s="1"/>
  <c r="AA632" i="6" a="1"/>
  <c r="AA632" i="6" s="1"/>
  <c r="Z632" i="6" a="1"/>
  <c r="Z632" i="6" s="1"/>
  <c r="Y632" i="6" a="1"/>
  <c r="Y632" i="6" s="1"/>
  <c r="X632" i="6" a="1"/>
  <c r="X632" i="6" s="1"/>
  <c r="W632" i="6" a="1"/>
  <c r="W632" i="6" s="1"/>
  <c r="V632" i="6" a="1"/>
  <c r="V632" i="6" s="1"/>
  <c r="U632" i="6" a="1"/>
  <c r="U632" i="6" s="1"/>
  <c r="T632" i="6" a="1"/>
  <c r="T632" i="6" s="1"/>
  <c r="S632" i="6" a="1"/>
  <c r="S632" i="6" s="1"/>
  <c r="R632" i="6" a="1"/>
  <c r="R632" i="6" s="1"/>
  <c r="Q632" i="6" a="1"/>
  <c r="Q632" i="6" s="1"/>
  <c r="P632" i="6" a="1"/>
  <c r="P632" i="6" s="1"/>
  <c r="O632" i="6" a="1"/>
  <c r="O632" i="6" s="1"/>
  <c r="N632" i="6" a="1"/>
  <c r="N632" i="6" s="1"/>
  <c r="M632" i="6" a="1"/>
  <c r="M632" i="6" s="1"/>
  <c r="L632" i="6" a="1"/>
  <c r="L632" i="6" s="1"/>
  <c r="K632" i="6" a="1"/>
  <c r="K632" i="6" s="1"/>
  <c r="AI631" i="6" a="1"/>
  <c r="AI631" i="6" s="1"/>
  <c r="AH631" i="6" a="1"/>
  <c r="AH631" i="6" s="1"/>
  <c r="AG631" i="6" a="1"/>
  <c r="AG631" i="6" s="1"/>
  <c r="AF631" i="6" a="1"/>
  <c r="AF631" i="6" s="1"/>
  <c r="AE631" i="6" a="1"/>
  <c r="AE631" i="6" s="1"/>
  <c r="AD631" i="6" a="1"/>
  <c r="AD631" i="6" s="1"/>
  <c r="AC631" i="6" a="1"/>
  <c r="AC631" i="6" s="1"/>
  <c r="AB631" i="6" a="1"/>
  <c r="AB631" i="6" s="1"/>
  <c r="AA631" i="6" a="1"/>
  <c r="AA631" i="6" s="1"/>
  <c r="Z631" i="6" a="1"/>
  <c r="Z631" i="6" s="1"/>
  <c r="Y631" i="6" a="1"/>
  <c r="Y631" i="6" s="1"/>
  <c r="X631" i="6" a="1"/>
  <c r="X631" i="6" s="1"/>
  <c r="W631" i="6" a="1"/>
  <c r="W631" i="6" s="1"/>
  <c r="V631" i="6" a="1"/>
  <c r="V631" i="6" s="1"/>
  <c r="U631" i="6" a="1"/>
  <c r="U631" i="6" s="1"/>
  <c r="T631" i="6"/>
  <c r="T631" i="6" a="1"/>
  <c r="S631" i="6" a="1"/>
  <c r="S631" i="6" s="1"/>
  <c r="R631" i="6" a="1"/>
  <c r="R631" i="6" s="1"/>
  <c r="Q631" i="6" a="1"/>
  <c r="Q631" i="6" s="1"/>
  <c r="P631" i="6" a="1"/>
  <c r="P631" i="6" s="1"/>
  <c r="O631" i="6" a="1"/>
  <c r="O631" i="6" s="1"/>
  <c r="N631" i="6" a="1"/>
  <c r="N631" i="6" s="1"/>
  <c r="M631" i="6" a="1"/>
  <c r="M631" i="6" s="1"/>
  <c r="L631" i="6" a="1"/>
  <c r="L631" i="6" s="1"/>
  <c r="K631" i="6" a="1"/>
  <c r="K631" i="6" s="1"/>
  <c r="AI630" i="6" a="1"/>
  <c r="AI630" i="6" s="1"/>
  <c r="AH630" i="6" a="1"/>
  <c r="AH630" i="6" s="1"/>
  <c r="AG630" i="6" a="1"/>
  <c r="AG630" i="6" s="1"/>
  <c r="AF630" i="6" a="1"/>
  <c r="AF630" i="6" s="1"/>
  <c r="AE630" i="6" a="1"/>
  <c r="AE630" i="6" s="1"/>
  <c r="AD630" i="6" a="1"/>
  <c r="AD630" i="6" s="1"/>
  <c r="AC630" i="6" a="1"/>
  <c r="AC630" i="6" s="1"/>
  <c r="AB630" i="6" a="1"/>
  <c r="AB630" i="6" s="1"/>
  <c r="AA630" i="6" a="1"/>
  <c r="AA630" i="6" s="1"/>
  <c r="Z630" i="6" a="1"/>
  <c r="Z630" i="6" s="1"/>
  <c r="Y630" i="6" a="1"/>
  <c r="Y630" i="6" s="1"/>
  <c r="X630" i="6" a="1"/>
  <c r="X630" i="6" s="1"/>
  <c r="W630" i="6" a="1"/>
  <c r="W630" i="6" s="1"/>
  <c r="V630" i="6" a="1"/>
  <c r="V630" i="6" s="1"/>
  <c r="U630" i="6" a="1"/>
  <c r="U630" i="6" s="1"/>
  <c r="T630" i="6" a="1"/>
  <c r="T630" i="6" s="1"/>
  <c r="S630" i="6" a="1"/>
  <c r="S630" i="6" s="1"/>
  <c r="R630" i="6" a="1"/>
  <c r="R630" i="6" s="1"/>
  <c r="Q630" i="6" a="1"/>
  <c r="Q630" i="6" s="1"/>
  <c r="P630" i="6"/>
  <c r="P630" i="6" a="1"/>
  <c r="O630" i="6" a="1"/>
  <c r="O630" i="6" s="1"/>
  <c r="N630" i="6" a="1"/>
  <c r="N630" i="6" s="1"/>
  <c r="M630" i="6" a="1"/>
  <c r="M630" i="6" s="1"/>
  <c r="L630" i="6" a="1"/>
  <c r="L630" i="6" s="1"/>
  <c r="K630" i="6" a="1"/>
  <c r="K630" i="6" s="1"/>
  <c r="AI629" i="6" a="1"/>
  <c r="AI629" i="6" s="1"/>
  <c r="AH629" i="6" a="1"/>
  <c r="AH629" i="6" s="1"/>
  <c r="AG629" i="6" a="1"/>
  <c r="AG629" i="6" s="1"/>
  <c r="AF629" i="6" a="1"/>
  <c r="AF629" i="6" s="1"/>
  <c r="AE629" i="6" a="1"/>
  <c r="AE629" i="6" s="1"/>
  <c r="AD629" i="6" a="1"/>
  <c r="AD629" i="6" s="1"/>
  <c r="AC629" i="6" a="1"/>
  <c r="AC629" i="6" s="1"/>
  <c r="AB629" i="6" a="1"/>
  <c r="AB629" i="6" s="1"/>
  <c r="AA629" i="6" a="1"/>
  <c r="AA629" i="6" s="1"/>
  <c r="Z629" i="6"/>
  <c r="Z629" i="6" a="1"/>
  <c r="Y629" i="6" a="1"/>
  <c r="Y629" i="6" s="1"/>
  <c r="X629" i="6" a="1"/>
  <c r="X629" i="6" s="1"/>
  <c r="W629" i="6" a="1"/>
  <c r="W629" i="6" s="1"/>
  <c r="V629" i="6" a="1"/>
  <c r="V629" i="6" s="1"/>
  <c r="U629" i="6" a="1"/>
  <c r="U629" i="6" s="1"/>
  <c r="T629" i="6" a="1"/>
  <c r="T629" i="6" s="1"/>
  <c r="S629" i="6" a="1"/>
  <c r="S629" i="6" s="1"/>
  <c r="R629" i="6" a="1"/>
  <c r="R629" i="6" s="1"/>
  <c r="Q629" i="6" a="1"/>
  <c r="Q629" i="6" s="1"/>
  <c r="P629" i="6" a="1"/>
  <c r="P629" i="6" s="1"/>
  <c r="O629" i="6" a="1"/>
  <c r="O629" i="6" s="1"/>
  <c r="N629" i="6"/>
  <c r="N629" i="6" a="1"/>
  <c r="M629" i="6" a="1"/>
  <c r="M629" i="6" s="1"/>
  <c r="L629" i="6" a="1"/>
  <c r="L629" i="6" s="1"/>
  <c r="K629" i="6" a="1"/>
  <c r="K629" i="6" s="1"/>
  <c r="AI628" i="6" a="1"/>
  <c r="AI628" i="6" s="1"/>
  <c r="AH628" i="6" a="1"/>
  <c r="AH628" i="6" s="1"/>
  <c r="AG628" i="6" a="1"/>
  <c r="AG628" i="6" s="1"/>
  <c r="AF628" i="6" a="1"/>
  <c r="AF628" i="6" s="1"/>
  <c r="AE628" i="6" a="1"/>
  <c r="AE628" i="6" s="1"/>
  <c r="AD628" i="6" a="1"/>
  <c r="AD628" i="6" s="1"/>
  <c r="AC628" i="6" a="1"/>
  <c r="AC628" i="6" s="1"/>
  <c r="AB628" i="6" a="1"/>
  <c r="AB628" i="6" s="1"/>
  <c r="AA628" i="6" a="1"/>
  <c r="AA628" i="6" s="1"/>
  <c r="Z628" i="6" a="1"/>
  <c r="Z628" i="6" s="1"/>
  <c r="Y628" i="6" a="1"/>
  <c r="Y628" i="6" s="1"/>
  <c r="X628" i="6" a="1"/>
  <c r="X628" i="6" s="1"/>
  <c r="W628" i="6" a="1"/>
  <c r="W628" i="6" s="1"/>
  <c r="V628" i="6"/>
  <c r="V628" i="6" a="1"/>
  <c r="U628" i="6" a="1"/>
  <c r="U628" i="6" s="1"/>
  <c r="T628" i="6" a="1"/>
  <c r="T628" i="6" s="1"/>
  <c r="S628" i="6" a="1"/>
  <c r="S628" i="6" s="1"/>
  <c r="R628" i="6" a="1"/>
  <c r="R628" i="6" s="1"/>
  <c r="Q628" i="6" a="1"/>
  <c r="Q628" i="6" s="1"/>
  <c r="P628" i="6" a="1"/>
  <c r="P628" i="6" s="1"/>
  <c r="O628" i="6" a="1"/>
  <c r="O628" i="6" s="1"/>
  <c r="N628" i="6"/>
  <c r="N628" i="6" a="1"/>
  <c r="M628" i="6" a="1"/>
  <c r="M628" i="6" s="1"/>
  <c r="L628" i="6" a="1"/>
  <c r="L628" i="6" s="1"/>
  <c r="K628" i="6" a="1"/>
  <c r="K628" i="6" s="1"/>
  <c r="AI627" i="6" a="1"/>
  <c r="AI627" i="6" s="1"/>
  <c r="AH627" i="6" a="1"/>
  <c r="AH627" i="6" s="1"/>
  <c r="AG627" i="6" a="1"/>
  <c r="AG627" i="6" s="1"/>
  <c r="AF627" i="6" a="1"/>
  <c r="AF627" i="6" s="1"/>
  <c r="AE627" i="6" a="1"/>
  <c r="AE627" i="6" s="1"/>
  <c r="AD627" i="6" a="1"/>
  <c r="AD627" i="6" s="1"/>
  <c r="AC627" i="6" a="1"/>
  <c r="AC627" i="6" s="1"/>
  <c r="AB627" i="6" a="1"/>
  <c r="AB627" i="6" s="1"/>
  <c r="AA627" i="6" a="1"/>
  <c r="AA627" i="6" s="1"/>
  <c r="Z627" i="6" a="1"/>
  <c r="Z627" i="6" s="1"/>
  <c r="Y627" i="6" a="1"/>
  <c r="Y627" i="6" s="1"/>
  <c r="X627" i="6" a="1"/>
  <c r="X627" i="6" s="1"/>
  <c r="W627" i="6" a="1"/>
  <c r="W627" i="6" s="1"/>
  <c r="V627" i="6" a="1"/>
  <c r="V627" i="6" s="1"/>
  <c r="U627" i="6" a="1"/>
  <c r="U627" i="6" s="1"/>
  <c r="T627" i="6" a="1"/>
  <c r="T627" i="6" s="1"/>
  <c r="S627" i="6" a="1"/>
  <c r="S627" i="6" s="1"/>
  <c r="R627" i="6"/>
  <c r="R627" i="6" a="1"/>
  <c r="Q627" i="6" a="1"/>
  <c r="Q627" i="6" s="1"/>
  <c r="P627" i="6" a="1"/>
  <c r="P627" i="6" s="1"/>
  <c r="O627" i="6" a="1"/>
  <c r="O627" i="6" s="1"/>
  <c r="N627" i="6" a="1"/>
  <c r="N627" i="6" s="1"/>
  <c r="M627" i="6" a="1"/>
  <c r="M627" i="6" s="1"/>
  <c r="L627" i="6"/>
  <c r="L627" i="6" a="1"/>
  <c r="K627" i="6" a="1"/>
  <c r="K627" i="6" s="1"/>
  <c r="AI626" i="6" a="1"/>
  <c r="AI626" i="6" s="1"/>
  <c r="AH626" i="6"/>
  <c r="AH626" i="6" a="1"/>
  <c r="AG626" i="6" a="1"/>
  <c r="AG626" i="6" s="1"/>
  <c r="AF626" i="6" a="1"/>
  <c r="AF626" i="6" s="1"/>
  <c r="AE626" i="6" a="1"/>
  <c r="AE626" i="6" s="1"/>
  <c r="AD626" i="6" a="1"/>
  <c r="AD626" i="6" s="1"/>
  <c r="AC626" i="6" a="1"/>
  <c r="AC626" i="6" s="1"/>
  <c r="AB626" i="6" a="1"/>
  <c r="AB626" i="6" s="1"/>
  <c r="AA626" i="6" a="1"/>
  <c r="AA626" i="6" s="1"/>
  <c r="Z626" i="6" a="1"/>
  <c r="Z626" i="6" s="1"/>
  <c r="Y626" i="6" a="1"/>
  <c r="Y626" i="6" s="1"/>
  <c r="X626" i="6" a="1"/>
  <c r="X626" i="6" s="1"/>
  <c r="W626" i="6" a="1"/>
  <c r="W626" i="6" s="1"/>
  <c r="V626" i="6" a="1"/>
  <c r="V626" i="6" s="1"/>
  <c r="U626" i="6" a="1"/>
  <c r="U626" i="6" s="1"/>
  <c r="T626" i="6" a="1"/>
  <c r="T626" i="6" s="1"/>
  <c r="S626" i="6" a="1"/>
  <c r="S626" i="6" s="1"/>
  <c r="R626" i="6" a="1"/>
  <c r="R626" i="6" s="1"/>
  <c r="Q626" i="6" a="1"/>
  <c r="Q626" i="6" s="1"/>
  <c r="P626" i="6"/>
  <c r="P626" i="6" a="1"/>
  <c r="O626" i="6" a="1"/>
  <c r="O626" i="6" s="1"/>
  <c r="N626" i="6" a="1"/>
  <c r="N626" i="6" s="1"/>
  <c r="M626" i="6" a="1"/>
  <c r="M626" i="6" s="1"/>
  <c r="L626" i="6" a="1"/>
  <c r="L626" i="6" s="1"/>
  <c r="K626" i="6" a="1"/>
  <c r="K626" i="6" s="1"/>
  <c r="AI625" i="6" a="1"/>
  <c r="AI625" i="6" s="1"/>
  <c r="AH625" i="6" a="1"/>
  <c r="AH625" i="6" s="1"/>
  <c r="AG625" i="6" a="1"/>
  <c r="AG625" i="6" s="1"/>
  <c r="AF625" i="6" a="1"/>
  <c r="AF625" i="6" s="1"/>
  <c r="AE625" i="6" a="1"/>
  <c r="AE625" i="6" s="1"/>
  <c r="AD625" i="6" a="1"/>
  <c r="AD625" i="6" s="1"/>
  <c r="AC625" i="6" a="1"/>
  <c r="AC625" i="6" s="1"/>
  <c r="AB625" i="6" a="1"/>
  <c r="AB625" i="6" s="1"/>
  <c r="AA625" i="6" a="1"/>
  <c r="AA625" i="6" s="1"/>
  <c r="Z625" i="6"/>
  <c r="Z625" i="6" a="1"/>
  <c r="Y625" i="6" a="1"/>
  <c r="Y625" i="6" s="1"/>
  <c r="X625" i="6" a="1"/>
  <c r="X625" i="6" s="1"/>
  <c r="W625" i="6" a="1"/>
  <c r="W625" i="6" s="1"/>
  <c r="V625" i="6" a="1"/>
  <c r="V625" i="6" s="1"/>
  <c r="U625" i="6" a="1"/>
  <c r="U625" i="6" s="1"/>
  <c r="T625" i="6" a="1"/>
  <c r="T625" i="6" s="1"/>
  <c r="S625" i="6" a="1"/>
  <c r="S625" i="6" s="1"/>
  <c r="R625" i="6" a="1"/>
  <c r="R625" i="6" s="1"/>
  <c r="Q625" i="6" a="1"/>
  <c r="Q625" i="6" s="1"/>
  <c r="P625" i="6" a="1"/>
  <c r="P625" i="6" s="1"/>
  <c r="O625" i="6" a="1"/>
  <c r="O625" i="6" s="1"/>
  <c r="N625" i="6"/>
  <c r="N625" i="6" a="1"/>
  <c r="M625" i="6" a="1"/>
  <c r="M625" i="6" s="1"/>
  <c r="L625" i="6" a="1"/>
  <c r="L625" i="6" s="1"/>
  <c r="K625" i="6" a="1"/>
  <c r="K625" i="6" s="1"/>
  <c r="AI624" i="6" a="1"/>
  <c r="AI624" i="6" s="1"/>
  <c r="AH624" i="6" a="1"/>
  <c r="AH624" i="6" s="1"/>
  <c r="AG624" i="6" a="1"/>
  <c r="AG624" i="6" s="1"/>
  <c r="AF624" i="6" a="1"/>
  <c r="AF624" i="6" s="1"/>
  <c r="AE624" i="6" a="1"/>
  <c r="AE624" i="6" s="1"/>
  <c r="AD624" i="6" a="1"/>
  <c r="AD624" i="6" s="1"/>
  <c r="AC624" i="6" a="1"/>
  <c r="AC624" i="6" s="1"/>
  <c r="AB624" i="6" a="1"/>
  <c r="AB624" i="6" s="1"/>
  <c r="AA624" i="6" a="1"/>
  <c r="AA624" i="6" s="1"/>
  <c r="Z624" i="6" a="1"/>
  <c r="Z624" i="6" s="1"/>
  <c r="Y624" i="6" a="1"/>
  <c r="Y624" i="6" s="1"/>
  <c r="X624" i="6" a="1"/>
  <c r="X624" i="6" s="1"/>
  <c r="W624" i="6" a="1"/>
  <c r="W624" i="6" s="1"/>
  <c r="V624" i="6"/>
  <c r="V624" i="6" a="1"/>
  <c r="U624" i="6" a="1"/>
  <c r="U624" i="6" s="1"/>
  <c r="T624" i="6" a="1"/>
  <c r="T624" i="6" s="1"/>
  <c r="S624" i="6" a="1"/>
  <c r="S624" i="6" s="1"/>
  <c r="R624" i="6" a="1"/>
  <c r="R624" i="6" s="1"/>
  <c r="Q624" i="6" a="1"/>
  <c r="Q624" i="6" s="1"/>
  <c r="P624" i="6" a="1"/>
  <c r="P624" i="6" s="1"/>
  <c r="O624" i="6" a="1"/>
  <c r="O624" i="6" s="1"/>
  <c r="N624" i="6" a="1"/>
  <c r="N624" i="6" s="1"/>
  <c r="M624" i="6" a="1"/>
  <c r="M624" i="6" s="1"/>
  <c r="L624" i="6" a="1"/>
  <c r="L624" i="6" s="1"/>
  <c r="K624" i="6" a="1"/>
  <c r="K624" i="6" s="1"/>
  <c r="AI623" i="6" a="1"/>
  <c r="AI623" i="6" s="1"/>
  <c r="AH623" i="6" a="1"/>
  <c r="AH623" i="6" s="1"/>
  <c r="AG623" i="6" a="1"/>
  <c r="AG623" i="6" s="1"/>
  <c r="AF623" i="6" a="1"/>
  <c r="AF623" i="6" s="1"/>
  <c r="AE623" i="6" a="1"/>
  <c r="AE623" i="6" s="1"/>
  <c r="AD623" i="6" a="1"/>
  <c r="AD623" i="6" s="1"/>
  <c r="AC623" i="6" a="1"/>
  <c r="AC623" i="6" s="1"/>
  <c r="AB623" i="6" a="1"/>
  <c r="AB623" i="6" s="1"/>
  <c r="AA623" i="6" a="1"/>
  <c r="AA623" i="6" s="1"/>
  <c r="Z623" i="6" a="1"/>
  <c r="Z623" i="6" s="1"/>
  <c r="Y623" i="6" a="1"/>
  <c r="Y623" i="6" s="1"/>
  <c r="X623" i="6" a="1"/>
  <c r="X623" i="6" s="1"/>
  <c r="W623" i="6" a="1"/>
  <c r="W623" i="6" s="1"/>
  <c r="V623" i="6" a="1"/>
  <c r="V623" i="6" s="1"/>
  <c r="U623" i="6" a="1"/>
  <c r="U623" i="6" s="1"/>
  <c r="T623" i="6"/>
  <c r="T623" i="6" a="1"/>
  <c r="S623" i="6" a="1"/>
  <c r="S623" i="6" s="1"/>
  <c r="R623" i="6" a="1"/>
  <c r="R623" i="6" s="1"/>
  <c r="Q623" i="6" a="1"/>
  <c r="Q623" i="6" s="1"/>
  <c r="P623" i="6" a="1"/>
  <c r="P623" i="6" s="1"/>
  <c r="O623" i="6" a="1"/>
  <c r="O623" i="6" s="1"/>
  <c r="N623" i="6" a="1"/>
  <c r="N623" i="6" s="1"/>
  <c r="M623" i="6" a="1"/>
  <c r="M623" i="6" s="1"/>
  <c r="L623" i="6" a="1"/>
  <c r="L623" i="6" s="1"/>
  <c r="K623" i="6" a="1"/>
  <c r="K623" i="6" s="1"/>
  <c r="AI622" i="6" a="1"/>
  <c r="AI622" i="6" s="1"/>
  <c r="AH622" i="6" a="1"/>
  <c r="AH622" i="6" s="1"/>
  <c r="AG622" i="6" a="1"/>
  <c r="AG622" i="6" s="1"/>
  <c r="AF622" i="6" a="1"/>
  <c r="AF622" i="6" s="1"/>
  <c r="AE622" i="6" a="1"/>
  <c r="AE622" i="6" s="1"/>
  <c r="AD622" i="6" a="1"/>
  <c r="AD622" i="6" s="1"/>
  <c r="AC622" i="6" a="1"/>
  <c r="AC622" i="6" s="1"/>
  <c r="AB622" i="6" a="1"/>
  <c r="AB622" i="6" s="1"/>
  <c r="AA622" i="6" a="1"/>
  <c r="AA622" i="6" s="1"/>
  <c r="Z622" i="6" a="1"/>
  <c r="Z622" i="6" s="1"/>
  <c r="Y622" i="6" a="1"/>
  <c r="Y622" i="6" s="1"/>
  <c r="X622" i="6" a="1"/>
  <c r="X622" i="6" s="1"/>
  <c r="W622" i="6" a="1"/>
  <c r="W622" i="6" s="1"/>
  <c r="V622" i="6" a="1"/>
  <c r="V622" i="6" s="1"/>
  <c r="U622" i="6" a="1"/>
  <c r="U622" i="6" s="1"/>
  <c r="T622" i="6" a="1"/>
  <c r="T622" i="6" s="1"/>
  <c r="S622" i="6" a="1"/>
  <c r="S622" i="6" s="1"/>
  <c r="R622" i="6" a="1"/>
  <c r="R622" i="6" s="1"/>
  <c r="Q622" i="6" a="1"/>
  <c r="Q622" i="6" s="1"/>
  <c r="P622" i="6"/>
  <c r="P622" i="6" a="1"/>
  <c r="O622" i="6" a="1"/>
  <c r="O622" i="6" s="1"/>
  <c r="N622" i="6" a="1"/>
  <c r="N622" i="6" s="1"/>
  <c r="M622" i="6" a="1"/>
  <c r="M622" i="6" s="1"/>
  <c r="L622" i="6" a="1"/>
  <c r="L622" i="6" s="1"/>
  <c r="K622" i="6" a="1"/>
  <c r="K622" i="6" s="1"/>
  <c r="AI621" i="6" a="1"/>
  <c r="AI621" i="6" s="1"/>
  <c r="AH621" i="6" a="1"/>
  <c r="AH621" i="6" s="1"/>
  <c r="AG621" i="6" a="1"/>
  <c r="AG621" i="6" s="1"/>
  <c r="AF621" i="6" a="1"/>
  <c r="AF621" i="6" s="1"/>
  <c r="AE621" i="6" a="1"/>
  <c r="AE621" i="6" s="1"/>
  <c r="AD621" i="6" a="1"/>
  <c r="AD621" i="6" s="1"/>
  <c r="AC621" i="6" a="1"/>
  <c r="AC621" i="6" s="1"/>
  <c r="AB621" i="6"/>
  <c r="AB621" i="6" a="1"/>
  <c r="AA621" i="6" a="1"/>
  <c r="AA621" i="6" s="1"/>
  <c r="Z621" i="6" a="1"/>
  <c r="Z621" i="6" s="1"/>
  <c r="Y621" i="6" a="1"/>
  <c r="Y621" i="6" s="1"/>
  <c r="X621" i="6" a="1"/>
  <c r="X621" i="6" s="1"/>
  <c r="W621" i="6" a="1"/>
  <c r="W621" i="6" s="1"/>
  <c r="V621" i="6"/>
  <c r="V621" i="6" a="1"/>
  <c r="U621" i="6" a="1"/>
  <c r="U621" i="6" s="1"/>
  <c r="T621" i="6" a="1"/>
  <c r="T621" i="6" s="1"/>
  <c r="S621" i="6" a="1"/>
  <c r="S621" i="6" s="1"/>
  <c r="R621" i="6" a="1"/>
  <c r="R621" i="6" s="1"/>
  <c r="Q621" i="6" a="1"/>
  <c r="Q621" i="6" s="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a="1"/>
  <c r="AC620" i="6" s="1"/>
  <c r="AB620" i="6" a="1"/>
  <c r="AB620" i="6" s="1"/>
  <c r="AA620" i="6" a="1"/>
  <c r="AA620" i="6" s="1"/>
  <c r="Z620" i="6"/>
  <c r="Z620" i="6" a="1"/>
  <c r="Y620" i="6" a="1"/>
  <c r="Y620" i="6" s="1"/>
  <c r="X620" i="6" a="1"/>
  <c r="X620" i="6" s="1"/>
  <c r="W620" i="6" a="1"/>
  <c r="W620" i="6" s="1"/>
  <c r="V620" i="6" a="1"/>
  <c r="V620" i="6" s="1"/>
  <c r="U620" i="6" a="1"/>
  <c r="U620" i="6" s="1"/>
  <c r="T620" i="6" a="1"/>
  <c r="T620" i="6" s="1"/>
  <c r="S620" i="6" a="1"/>
  <c r="S620" i="6" s="1"/>
  <c r="R620" i="6" a="1"/>
  <c r="R620" i="6" s="1"/>
  <c r="Q620" i="6" a="1"/>
  <c r="Q620" i="6" s="1"/>
  <c r="P620" i="6" a="1"/>
  <c r="P620" i="6" s="1"/>
  <c r="O620" i="6" a="1"/>
  <c r="O620" i="6" s="1"/>
  <c r="N620" i="6" a="1"/>
  <c r="N620" i="6" s="1"/>
  <c r="M620" i="6" a="1"/>
  <c r="M620" i="6" s="1"/>
  <c r="L620" i="6" a="1"/>
  <c r="L620" i="6" s="1"/>
  <c r="K620" i="6" a="1"/>
  <c r="K620" i="6" s="1"/>
  <c r="AI619" i="6" a="1"/>
  <c r="AI619" i="6" s="1"/>
  <c r="AH619" i="6" a="1"/>
  <c r="AH619" i="6" s="1"/>
  <c r="AG619" i="6" a="1"/>
  <c r="AG619" i="6" s="1"/>
  <c r="AF619" i="6" a="1"/>
  <c r="AF619" i="6" s="1"/>
  <c r="AE619" i="6" a="1"/>
  <c r="AE619" i="6" s="1"/>
  <c r="AD619" i="6" a="1"/>
  <c r="AD619" i="6" s="1"/>
  <c r="AC619" i="6" a="1"/>
  <c r="AC619" i="6" s="1"/>
  <c r="AB619" i="6"/>
  <c r="AB619" i="6" a="1"/>
  <c r="AA619" i="6" a="1"/>
  <c r="AA619" i="6" s="1"/>
  <c r="Z619" i="6" a="1"/>
  <c r="Z619" i="6" s="1"/>
  <c r="Y619" i="6" a="1"/>
  <c r="Y619" i="6" s="1"/>
  <c r="X619" i="6" a="1"/>
  <c r="X619" i="6" s="1"/>
  <c r="W619" i="6" a="1"/>
  <c r="W619" i="6" s="1"/>
  <c r="V619" i="6" a="1"/>
  <c r="V619" i="6" s="1"/>
  <c r="U619" i="6" a="1"/>
  <c r="U619" i="6" s="1"/>
  <c r="T619" i="6" a="1"/>
  <c r="T619" i="6" s="1"/>
  <c r="S619" i="6" a="1"/>
  <c r="S619" i="6" s="1"/>
  <c r="R619" i="6" a="1"/>
  <c r="R619" i="6" s="1"/>
  <c r="Q619" i="6" a="1"/>
  <c r="Q619" i="6" s="1"/>
  <c r="P619" i="6" a="1"/>
  <c r="P619" i="6" s="1"/>
  <c r="O619" i="6" a="1"/>
  <c r="O619" i="6" s="1"/>
  <c r="N619" i="6" a="1"/>
  <c r="N619" i="6" s="1"/>
  <c r="M619" i="6" a="1"/>
  <c r="M619" i="6" s="1"/>
  <c r="L619" i="6" a="1"/>
  <c r="L619" i="6" s="1"/>
  <c r="K619" i="6" a="1"/>
  <c r="K619" i="6" s="1"/>
  <c r="AI618" i="6" a="1"/>
  <c r="AI618" i="6" s="1"/>
  <c r="AH618" i="6" a="1"/>
  <c r="AH618" i="6" s="1"/>
  <c r="AG618" i="6" a="1"/>
  <c r="AG618" i="6" s="1"/>
  <c r="AF618" i="6"/>
  <c r="AF618" i="6" a="1"/>
  <c r="AE618" i="6" a="1"/>
  <c r="AE618" i="6" s="1"/>
  <c r="AD618" i="6" a="1"/>
  <c r="AD618" i="6" s="1"/>
  <c r="AC618" i="6" a="1"/>
  <c r="AC618" i="6" s="1"/>
  <c r="AB618" i="6" a="1"/>
  <c r="AB618" i="6" s="1"/>
  <c r="AA618" i="6" a="1"/>
  <c r="AA618" i="6" s="1"/>
  <c r="Z618" i="6" a="1"/>
  <c r="Z618" i="6" s="1"/>
  <c r="Y618" i="6" a="1"/>
  <c r="Y618" i="6" s="1"/>
  <c r="X618" i="6" a="1"/>
  <c r="X618" i="6" s="1"/>
  <c r="W618" i="6" a="1"/>
  <c r="W618" i="6" s="1"/>
  <c r="V618" i="6" a="1"/>
  <c r="V618" i="6" s="1"/>
  <c r="U618" i="6" a="1"/>
  <c r="U618" i="6" s="1"/>
  <c r="T618" i="6" a="1"/>
  <c r="T618" i="6" s="1"/>
  <c r="S618" i="6" a="1"/>
  <c r="S618" i="6" s="1"/>
  <c r="R618" i="6"/>
  <c r="R618" i="6" a="1"/>
  <c r="Q618" i="6" a="1"/>
  <c r="Q618" i="6" s="1"/>
  <c r="P618" i="6" a="1"/>
  <c r="P618" i="6" s="1"/>
  <c r="O618" i="6" a="1"/>
  <c r="O618" i="6" s="1"/>
  <c r="N618" i="6" a="1"/>
  <c r="N618" i="6" s="1"/>
  <c r="M618" i="6" a="1"/>
  <c r="M618" i="6" s="1"/>
  <c r="L618" i="6" a="1"/>
  <c r="L618" i="6" s="1"/>
  <c r="K618" i="6" a="1"/>
  <c r="K618" i="6" s="1"/>
  <c r="AI617" i="6" a="1"/>
  <c r="AI617" i="6" s="1"/>
  <c r="AH617" i="6" a="1"/>
  <c r="AH617" i="6" s="1"/>
  <c r="AG617" i="6" a="1"/>
  <c r="AG617" i="6" s="1"/>
  <c r="AF617" i="6" a="1"/>
  <c r="AF617" i="6" s="1"/>
  <c r="AE617" i="6" a="1"/>
  <c r="AE617" i="6" s="1"/>
  <c r="AD617" i="6" a="1"/>
  <c r="AD617" i="6" s="1"/>
  <c r="AC617" i="6" a="1"/>
  <c r="AC617" i="6" s="1"/>
  <c r="AB617" i="6" a="1"/>
  <c r="AB617" i="6" s="1"/>
  <c r="AA617" i="6" a="1"/>
  <c r="AA617" i="6" s="1"/>
  <c r="Z617" i="6" a="1"/>
  <c r="Z617" i="6" s="1"/>
  <c r="Y617" i="6" a="1"/>
  <c r="Y617" i="6" s="1"/>
  <c r="X617" i="6" a="1"/>
  <c r="X617" i="6" s="1"/>
  <c r="W617" i="6" a="1"/>
  <c r="W617" i="6" s="1"/>
  <c r="V617" i="6"/>
  <c r="V617" i="6" a="1"/>
  <c r="U617" i="6" a="1"/>
  <c r="U617" i="6" s="1"/>
  <c r="T617" i="6" a="1"/>
  <c r="T617" i="6" s="1"/>
  <c r="S617" i="6" a="1"/>
  <c r="S617" i="6" s="1"/>
  <c r="R617" i="6" a="1"/>
  <c r="R617" i="6" s="1"/>
  <c r="Q617" i="6" a="1"/>
  <c r="Q617" i="6" s="1"/>
  <c r="P617" i="6" a="1"/>
  <c r="P617" i="6" s="1"/>
  <c r="O617" i="6" a="1"/>
  <c r="O617" i="6" s="1"/>
  <c r="N617" i="6" a="1"/>
  <c r="N617" i="6" s="1"/>
  <c r="M617" i="6" a="1"/>
  <c r="M617" i="6" s="1"/>
  <c r="L617" i="6" a="1"/>
  <c r="L617" i="6" s="1"/>
  <c r="K617" i="6" a="1"/>
  <c r="K617" i="6" s="1"/>
  <c r="AI616" i="6" a="1"/>
  <c r="AI616" i="6" s="1"/>
  <c r="AH616" i="6" a="1"/>
  <c r="AH616" i="6" s="1"/>
  <c r="AG616" i="6" a="1"/>
  <c r="AG616" i="6" s="1"/>
  <c r="AF616" i="6"/>
  <c r="AF616" i="6" a="1"/>
  <c r="AE616" i="6" a="1"/>
  <c r="AE616" i="6" s="1"/>
  <c r="AD616" i="6" a="1"/>
  <c r="AD616" i="6" s="1"/>
  <c r="AC616" i="6" a="1"/>
  <c r="AC616" i="6" s="1"/>
  <c r="AB616" i="6" a="1"/>
  <c r="AB616" i="6" s="1"/>
  <c r="AA616" i="6" a="1"/>
  <c r="AA616" i="6" s="1"/>
  <c r="Z616" i="6" a="1"/>
  <c r="Z616" i="6" s="1"/>
  <c r="Y616" i="6" a="1"/>
  <c r="Y616" i="6" s="1"/>
  <c r="X616" i="6" a="1"/>
  <c r="X616" i="6" s="1"/>
  <c r="W616" i="6" a="1"/>
  <c r="W616" i="6" s="1"/>
  <c r="V616" i="6" a="1"/>
  <c r="V616" i="6" s="1"/>
  <c r="U616" i="6" a="1"/>
  <c r="U616" i="6" s="1"/>
  <c r="T616" i="6" a="1"/>
  <c r="T616" i="6" s="1"/>
  <c r="S616" i="6" a="1"/>
  <c r="S616" i="6" s="1"/>
  <c r="R616" i="6" a="1"/>
  <c r="R616" i="6" s="1"/>
  <c r="Q616" i="6" a="1"/>
  <c r="Q616" i="6" s="1"/>
  <c r="P616" i="6" a="1"/>
  <c r="P616" i="6" s="1"/>
  <c r="O616" i="6" a="1"/>
  <c r="O616" i="6" s="1"/>
  <c r="N616" i="6" a="1"/>
  <c r="N616" i="6" s="1"/>
  <c r="M616" i="6" a="1"/>
  <c r="M616" i="6" s="1"/>
  <c r="L616" i="6" a="1"/>
  <c r="L616" i="6" s="1"/>
  <c r="K616" i="6" a="1"/>
  <c r="K616" i="6" s="1"/>
  <c r="AI615" i="6" a="1"/>
  <c r="AI615" i="6" s="1"/>
  <c r="AH615" i="6" a="1"/>
  <c r="AH615" i="6" s="1"/>
  <c r="AG615" i="6" a="1"/>
  <c r="AG615" i="6" s="1"/>
  <c r="AF615" i="6" a="1"/>
  <c r="AF615" i="6" s="1"/>
  <c r="AE615" i="6" a="1"/>
  <c r="AE615" i="6" s="1"/>
  <c r="AD615" i="6" a="1"/>
  <c r="AD615" i="6" s="1"/>
  <c r="AC615" i="6" a="1"/>
  <c r="AC615" i="6" s="1"/>
  <c r="AB615" i="6" a="1"/>
  <c r="AB615" i="6" s="1"/>
  <c r="AA615" i="6" a="1"/>
  <c r="AA615" i="6" s="1"/>
  <c r="Z615" i="6" a="1"/>
  <c r="Z615" i="6" s="1"/>
  <c r="Y615" i="6" a="1"/>
  <c r="Y615" i="6" s="1"/>
  <c r="X615" i="6" a="1"/>
  <c r="X615" i="6" s="1"/>
  <c r="W615" i="6" a="1"/>
  <c r="W615" i="6" s="1"/>
  <c r="V615" i="6" a="1"/>
  <c r="V615" i="6" s="1"/>
  <c r="U615" i="6" a="1"/>
  <c r="U615" i="6" s="1"/>
  <c r="T615" i="6" a="1"/>
  <c r="T615" i="6" s="1"/>
  <c r="S615" i="6" a="1"/>
  <c r="S615" i="6" s="1"/>
  <c r="R615" i="6" a="1"/>
  <c r="R615" i="6" s="1"/>
  <c r="Q615" i="6" a="1"/>
  <c r="Q615" i="6" s="1"/>
  <c r="P615" i="6" a="1"/>
  <c r="P615" i="6" s="1"/>
  <c r="O615" i="6" a="1"/>
  <c r="O615" i="6" s="1"/>
  <c r="N615" i="6" a="1"/>
  <c r="N615" i="6" s="1"/>
  <c r="M615" i="6" a="1"/>
  <c r="M615" i="6" s="1"/>
  <c r="L615" i="6" a="1"/>
  <c r="L615" i="6" s="1"/>
  <c r="K615" i="6" a="1"/>
  <c r="K615" i="6" s="1"/>
  <c r="AI614" i="6" a="1"/>
  <c r="AI614" i="6" s="1"/>
  <c r="AH614" i="6" a="1"/>
  <c r="AH614" i="6" s="1"/>
  <c r="AG614" i="6" a="1"/>
  <c r="AG614" i="6" s="1"/>
  <c r="AF614" i="6" a="1"/>
  <c r="AF614" i="6" s="1"/>
  <c r="AE614" i="6" a="1"/>
  <c r="AE614" i="6" s="1"/>
  <c r="AD614" i="6" a="1"/>
  <c r="AD614" i="6" s="1"/>
  <c r="AC614" i="6" a="1"/>
  <c r="AC614" i="6" s="1"/>
  <c r="AB614" i="6" a="1"/>
  <c r="AB614" i="6" s="1"/>
  <c r="AA614" i="6" a="1"/>
  <c r="AA614" i="6" s="1"/>
  <c r="Z614" i="6" a="1"/>
  <c r="Z614" i="6" s="1"/>
  <c r="Y614" i="6" a="1"/>
  <c r="Y614" i="6" s="1"/>
  <c r="X614" i="6"/>
  <c r="X614" i="6" a="1"/>
  <c r="W614" i="6" a="1"/>
  <c r="W614" i="6" s="1"/>
  <c r="V614" i="6" a="1"/>
  <c r="V614" i="6" s="1"/>
  <c r="U614" i="6" a="1"/>
  <c r="U614" i="6" s="1"/>
  <c r="T614" i="6" a="1"/>
  <c r="T614" i="6" s="1"/>
  <c r="S614" i="6" a="1"/>
  <c r="S614" i="6" s="1"/>
  <c r="R614" i="6" a="1"/>
  <c r="R614" i="6" s="1"/>
  <c r="Q614" i="6" a="1"/>
  <c r="Q614" i="6" s="1"/>
  <c r="P614" i="6" a="1"/>
  <c r="P614" i="6" s="1"/>
  <c r="O614" i="6" a="1"/>
  <c r="O614" i="6" s="1"/>
  <c r="N614" i="6" a="1"/>
  <c r="N614" i="6" s="1"/>
  <c r="M614" i="6" a="1"/>
  <c r="M614" i="6" s="1"/>
  <c r="L614" i="6" a="1"/>
  <c r="L614" i="6" s="1"/>
  <c r="K614" i="6" a="1"/>
  <c r="K614" i="6" s="1"/>
  <c r="AI613" i="6" a="1"/>
  <c r="AI613" i="6" s="1"/>
  <c r="AH613" i="6" a="1"/>
  <c r="AH613" i="6" s="1"/>
  <c r="AG613" i="6" a="1"/>
  <c r="AG613" i="6" s="1"/>
  <c r="AF613" i="6" a="1"/>
  <c r="AF613" i="6" s="1"/>
  <c r="AE613" i="6" a="1"/>
  <c r="AE613" i="6" s="1"/>
  <c r="AD613" i="6" a="1"/>
  <c r="AD613" i="6" s="1"/>
  <c r="AC613" i="6" a="1"/>
  <c r="AC613" i="6" s="1"/>
  <c r="AB613" i="6"/>
  <c r="AB613" i="6" a="1"/>
  <c r="AA613" i="6" a="1"/>
  <c r="AA613" i="6" s="1"/>
  <c r="Z613" i="6" a="1"/>
  <c r="Z613" i="6" s="1"/>
  <c r="Y613" i="6" a="1"/>
  <c r="Y613" i="6" s="1"/>
  <c r="X613" i="6" a="1"/>
  <c r="X613" i="6" s="1"/>
  <c r="W613" i="6" a="1"/>
  <c r="W613" i="6" s="1"/>
  <c r="V613" i="6" a="1"/>
  <c r="V613" i="6" s="1"/>
  <c r="U613" i="6" a="1"/>
  <c r="U613" i="6" s="1"/>
  <c r="T613" i="6" a="1"/>
  <c r="T613" i="6" s="1"/>
  <c r="S613" i="6" a="1"/>
  <c r="S613" i="6" s="1"/>
  <c r="R613" i="6" a="1"/>
  <c r="R613" i="6" s="1"/>
  <c r="Q613" i="6" a="1"/>
  <c r="Q613" i="6" s="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a="1"/>
  <c r="AC612" i="6" s="1"/>
  <c r="AB612" i="6" a="1"/>
  <c r="AB612" i="6" s="1"/>
  <c r="AA612" i="6" a="1"/>
  <c r="AA612" i="6" s="1"/>
  <c r="Z612" i="6"/>
  <c r="Z612" i="6" a="1"/>
  <c r="Y612" i="6" a="1"/>
  <c r="Y612" i="6" s="1"/>
  <c r="X612" i="6" a="1"/>
  <c r="X612" i="6" s="1"/>
  <c r="W612" i="6" a="1"/>
  <c r="W612" i="6" s="1"/>
  <c r="V612" i="6" a="1"/>
  <c r="V612" i="6" s="1"/>
  <c r="U612" i="6" a="1"/>
  <c r="U612" i="6" s="1"/>
  <c r="T612" i="6" a="1"/>
  <c r="T612" i="6" s="1"/>
  <c r="S612" i="6" a="1"/>
  <c r="S612" i="6" s="1"/>
  <c r="R612" i="6" a="1"/>
  <c r="R612" i="6" s="1"/>
  <c r="Q612" i="6" a="1"/>
  <c r="Q612" i="6" s="1"/>
  <c r="P612" i="6" a="1"/>
  <c r="P612" i="6" s="1"/>
  <c r="O612" i="6" a="1"/>
  <c r="O612" i="6" s="1"/>
  <c r="N612" i="6" a="1"/>
  <c r="N612" i="6" s="1"/>
  <c r="M612" i="6" a="1"/>
  <c r="M612" i="6" s="1"/>
  <c r="L612" i="6" a="1"/>
  <c r="L612" i="6" s="1"/>
  <c r="K612" i="6" a="1"/>
  <c r="K612" i="6" s="1"/>
  <c r="AI611" i="6" a="1"/>
  <c r="AI611" i="6" s="1"/>
  <c r="AH611" i="6" a="1"/>
  <c r="AH611" i="6" s="1"/>
  <c r="AG611" i="6" a="1"/>
  <c r="AG611" i="6" s="1"/>
  <c r="AF611" i="6" a="1"/>
  <c r="AF611" i="6" s="1"/>
  <c r="AE611" i="6" a="1"/>
  <c r="AE611" i="6" s="1"/>
  <c r="AD611" i="6" a="1"/>
  <c r="AD611" i="6" s="1"/>
  <c r="AC611" i="6" a="1"/>
  <c r="AC611" i="6" s="1"/>
  <c r="AB611" i="6" a="1"/>
  <c r="AB611" i="6" s="1"/>
  <c r="AA611" i="6" a="1"/>
  <c r="AA611" i="6" s="1"/>
  <c r="Z611" i="6" a="1"/>
  <c r="Z611" i="6" s="1"/>
  <c r="Y611" i="6" a="1"/>
  <c r="Y611" i="6" s="1"/>
  <c r="X611" i="6" a="1"/>
  <c r="X611" i="6" s="1"/>
  <c r="W611" i="6" a="1"/>
  <c r="W611" i="6" s="1"/>
  <c r="V611" i="6"/>
  <c r="V611" i="6" a="1"/>
  <c r="U611" i="6" a="1"/>
  <c r="U611" i="6" s="1"/>
  <c r="T611" i="6" a="1"/>
  <c r="T611" i="6" s="1"/>
  <c r="S611" i="6" a="1"/>
  <c r="S611" i="6" s="1"/>
  <c r="R611" i="6" a="1"/>
  <c r="R611" i="6" s="1"/>
  <c r="Q611" i="6" a="1"/>
  <c r="Q611" i="6" s="1"/>
  <c r="P611" i="6" a="1"/>
  <c r="P611" i="6" s="1"/>
  <c r="O611" i="6" a="1"/>
  <c r="O611" i="6" s="1"/>
  <c r="N611" i="6" a="1"/>
  <c r="N611" i="6" s="1"/>
  <c r="M611" i="6" a="1"/>
  <c r="M611" i="6" s="1"/>
  <c r="L611" i="6"/>
  <c r="L611" i="6" a="1"/>
  <c r="K611" i="6" a="1"/>
  <c r="K611" i="6" s="1"/>
  <c r="AI610" i="6" a="1"/>
  <c r="AI610" i="6" s="1"/>
  <c r="AH610" i="6"/>
  <c r="AH610" i="6" a="1"/>
  <c r="AG610" i="6" a="1"/>
  <c r="AG610" i="6" s="1"/>
  <c r="AF610" i="6" a="1"/>
  <c r="AF610" i="6" s="1"/>
  <c r="AE610" i="6" a="1"/>
  <c r="AE610" i="6" s="1"/>
  <c r="AD610" i="6" a="1"/>
  <c r="AD610" i="6" s="1"/>
  <c r="AC610" i="6" a="1"/>
  <c r="AC610" i="6" s="1"/>
  <c r="AB610" i="6" a="1"/>
  <c r="AB610" i="6" s="1"/>
  <c r="AA610" i="6" a="1"/>
  <c r="AA610" i="6" s="1"/>
  <c r="Z610" i="6" a="1"/>
  <c r="Z610" i="6" s="1"/>
  <c r="Y610" i="6" a="1"/>
  <c r="Y610" i="6" s="1"/>
  <c r="X610" i="6"/>
  <c r="X610" i="6" a="1"/>
  <c r="W610" i="6" a="1"/>
  <c r="W610" i="6" s="1"/>
  <c r="V610" i="6" a="1"/>
  <c r="V610" i="6" s="1"/>
  <c r="U610" i="6" a="1"/>
  <c r="U610" i="6" s="1"/>
  <c r="T610" i="6" a="1"/>
  <c r="T610" i="6" s="1"/>
  <c r="S610" i="6" a="1"/>
  <c r="S610" i="6" s="1"/>
  <c r="R610" i="6" a="1"/>
  <c r="R610" i="6" s="1"/>
  <c r="Q610" i="6" a="1"/>
  <c r="Q610" i="6" s="1"/>
  <c r="P610" i="6" a="1"/>
  <c r="P610" i="6" s="1"/>
  <c r="O610" i="6" a="1"/>
  <c r="O610" i="6" s="1"/>
  <c r="N610" i="6" a="1"/>
  <c r="N610" i="6" s="1"/>
  <c r="M610" i="6" a="1"/>
  <c r="M610" i="6" s="1"/>
  <c r="L610" i="6" a="1"/>
  <c r="L610" i="6" s="1"/>
  <c r="K610" i="6" a="1"/>
  <c r="K610" i="6" s="1"/>
  <c r="AI609" i="6" a="1"/>
  <c r="AI609" i="6" s="1"/>
  <c r="AH609" i="6" a="1"/>
  <c r="AH609" i="6" s="1"/>
  <c r="AG609" i="6" a="1"/>
  <c r="AG609" i="6" s="1"/>
  <c r="AF609" i="6" a="1"/>
  <c r="AF609" i="6" s="1"/>
  <c r="AE609" i="6" a="1"/>
  <c r="AE609" i="6" s="1"/>
  <c r="AD609" i="6" a="1"/>
  <c r="AD609" i="6" s="1"/>
  <c r="AC609" i="6" a="1"/>
  <c r="AC609" i="6" s="1"/>
  <c r="AB609" i="6"/>
  <c r="AB609" i="6" a="1"/>
  <c r="AA609" i="6" a="1"/>
  <c r="AA609" i="6" s="1"/>
  <c r="Z609" i="6" a="1"/>
  <c r="Z609" i="6" s="1"/>
  <c r="Y609" i="6" a="1"/>
  <c r="Y609" i="6" s="1"/>
  <c r="X609" i="6" a="1"/>
  <c r="X609" i="6" s="1"/>
  <c r="W609" i="6" a="1"/>
  <c r="W609" i="6" s="1"/>
  <c r="V609" i="6" a="1"/>
  <c r="V609" i="6" s="1"/>
  <c r="U609" i="6" a="1"/>
  <c r="U609" i="6" s="1"/>
  <c r="T609" i="6" a="1"/>
  <c r="T609" i="6" s="1"/>
  <c r="S609" i="6" a="1"/>
  <c r="S609" i="6" s="1"/>
  <c r="R609" i="6" a="1"/>
  <c r="R609" i="6" s="1"/>
  <c r="Q609" i="6" a="1"/>
  <c r="Q609" i="6" s="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a="1"/>
  <c r="AC608" i="6" s="1"/>
  <c r="AB608" i="6" a="1"/>
  <c r="AB608" i="6" s="1"/>
  <c r="AA608" i="6" a="1"/>
  <c r="AA608" i="6" s="1"/>
  <c r="Z608" i="6" a="1"/>
  <c r="Z608" i="6" s="1"/>
  <c r="Y608" i="6" a="1"/>
  <c r="Y608" i="6" s="1"/>
  <c r="X608" i="6" a="1"/>
  <c r="X608" i="6" s="1"/>
  <c r="W608" i="6" a="1"/>
  <c r="W608" i="6" s="1"/>
  <c r="V608" i="6" a="1"/>
  <c r="V608" i="6" s="1"/>
  <c r="U608" i="6" a="1"/>
  <c r="U608" i="6" s="1"/>
  <c r="T608" i="6" a="1"/>
  <c r="T608" i="6" s="1"/>
  <c r="S608" i="6" a="1"/>
  <c r="S608" i="6" s="1"/>
  <c r="R608" i="6" a="1"/>
  <c r="R608" i="6" s="1"/>
  <c r="Q608" i="6" a="1"/>
  <c r="Q608" i="6" s="1"/>
  <c r="P608" i="6" a="1"/>
  <c r="P608" i="6" s="1"/>
  <c r="O608" i="6" a="1"/>
  <c r="O608" i="6" s="1"/>
  <c r="N608" i="6" a="1"/>
  <c r="N608" i="6" s="1"/>
  <c r="M608" i="6" a="1"/>
  <c r="M608" i="6" s="1"/>
  <c r="L608" i="6" a="1"/>
  <c r="L608" i="6" s="1"/>
  <c r="K608" i="6" a="1"/>
  <c r="K608" i="6" s="1"/>
  <c r="AI607" i="6" a="1"/>
  <c r="AI607" i="6" s="1"/>
  <c r="AH607" i="6" a="1"/>
  <c r="AH607" i="6" s="1"/>
  <c r="AG607" i="6" a="1"/>
  <c r="AG607" i="6" s="1"/>
  <c r="AF607" i="6" a="1"/>
  <c r="AF607" i="6" s="1"/>
  <c r="AE607" i="6" a="1"/>
  <c r="AE607" i="6" s="1"/>
  <c r="AD607" i="6" a="1"/>
  <c r="AD607" i="6" s="1"/>
  <c r="AC607" i="6" a="1"/>
  <c r="AC607" i="6" s="1"/>
  <c r="AB607" i="6" a="1"/>
  <c r="AB607" i="6" s="1"/>
  <c r="AA607" i="6" a="1"/>
  <c r="AA607" i="6" s="1"/>
  <c r="Z607" i="6" a="1"/>
  <c r="Z607" i="6" s="1"/>
  <c r="Y607" i="6" a="1"/>
  <c r="Y607" i="6" s="1"/>
  <c r="X607" i="6" a="1"/>
  <c r="X607" i="6" s="1"/>
  <c r="W607" i="6" a="1"/>
  <c r="W607" i="6" s="1"/>
  <c r="V607" i="6" a="1"/>
  <c r="V607" i="6" s="1"/>
  <c r="U607" i="6" a="1"/>
  <c r="U607" i="6" s="1"/>
  <c r="T607" i="6" a="1"/>
  <c r="T607" i="6" s="1"/>
  <c r="S607" i="6" a="1"/>
  <c r="S607" i="6" s="1"/>
  <c r="R607" i="6" a="1"/>
  <c r="R607" i="6" s="1"/>
  <c r="Q607" i="6" a="1"/>
  <c r="Q607" i="6" s="1"/>
  <c r="P607" i="6" a="1"/>
  <c r="P607" i="6" s="1"/>
  <c r="O607" i="6" a="1"/>
  <c r="O607" i="6" s="1"/>
  <c r="N607" i="6" a="1"/>
  <c r="N607" i="6" s="1"/>
  <c r="M607" i="6" a="1"/>
  <c r="M607" i="6" s="1"/>
  <c r="L607" i="6"/>
  <c r="L607" i="6" a="1"/>
  <c r="K607" i="6" a="1"/>
  <c r="K607" i="6" s="1"/>
  <c r="AI606" i="6" a="1"/>
  <c r="AI606" i="6" s="1"/>
  <c r="AH606" i="6"/>
  <c r="AH606" i="6" a="1"/>
  <c r="AG606" i="6" a="1"/>
  <c r="AG606" i="6" s="1"/>
  <c r="AF606" i="6" a="1"/>
  <c r="AF606" i="6" s="1"/>
  <c r="AE606" i="6" a="1"/>
  <c r="AE606" i="6" s="1"/>
  <c r="AD606" i="6" a="1"/>
  <c r="AD606" i="6" s="1"/>
  <c r="AC606" i="6" a="1"/>
  <c r="AC606" i="6" s="1"/>
  <c r="AB606" i="6" a="1"/>
  <c r="AB606" i="6" s="1"/>
  <c r="AA606" i="6" a="1"/>
  <c r="AA606" i="6" s="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a="1"/>
  <c r="K606" i="6" s="1"/>
  <c r="AI605" i="6" a="1"/>
  <c r="AI605" i="6" s="1"/>
  <c r="AH605" i="6" a="1"/>
  <c r="AH605" i="6" s="1"/>
  <c r="AG605" i="6" a="1"/>
  <c r="AG605" i="6" s="1"/>
  <c r="AF605" i="6" a="1"/>
  <c r="AF605" i="6" s="1"/>
  <c r="AE605" i="6" a="1"/>
  <c r="AE605" i="6" s="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c r="T605" i="6" a="1"/>
  <c r="S605" i="6" a="1"/>
  <c r="S605" i="6" s="1"/>
  <c r="R605" i="6" a="1"/>
  <c r="R605" i="6" s="1"/>
  <c r="Q605" i="6" a="1"/>
  <c r="Q605" i="6" s="1"/>
  <c r="P605" i="6" a="1"/>
  <c r="P605" i="6" s="1"/>
  <c r="O605" i="6" a="1"/>
  <c r="O605" i="6" s="1"/>
  <c r="N605" i="6" a="1"/>
  <c r="N605" i="6" s="1"/>
  <c r="M605" i="6" a="1"/>
  <c r="M605" i="6" s="1"/>
  <c r="L605" i="6" a="1"/>
  <c r="L605" i="6" s="1"/>
  <c r="K605" i="6" a="1"/>
  <c r="K605" i="6" s="1"/>
  <c r="AI604" i="6" a="1"/>
  <c r="AI604" i="6" s="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a="1"/>
  <c r="S604" i="6" s="1"/>
  <c r="R604" i="6" a="1"/>
  <c r="R604" i="6" s="1"/>
  <c r="Q604" i="6" a="1"/>
  <c r="Q604" i="6" s="1"/>
  <c r="P604" i="6"/>
  <c r="P604" i="6" a="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c r="AD603" i="6" a="1"/>
  <c r="AC603" i="6" a="1"/>
  <c r="AC603" i="6" s="1"/>
  <c r="AB603" i="6" a="1"/>
  <c r="AB603" i="6" s="1"/>
  <c r="AA603" i="6" a="1"/>
  <c r="AA603" i="6" s="1"/>
  <c r="Z603" i="6" a="1"/>
  <c r="Z603" i="6" s="1"/>
  <c r="Y603" i="6" a="1"/>
  <c r="Y603" i="6" s="1"/>
  <c r="X603" i="6" a="1"/>
  <c r="X603" i="6" s="1"/>
  <c r="W603" i="6" a="1"/>
  <c r="W603" i="6" s="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c r="L603" i="6" a="1"/>
  <c r="K603" i="6" a="1"/>
  <c r="K603" i="6" s="1"/>
  <c r="AI602" i="6" a="1"/>
  <c r="AI602" i="6" s="1"/>
  <c r="AH602" i="6"/>
  <c r="AH602" i="6" a="1"/>
  <c r="AG602" i="6" a="1"/>
  <c r="AG602" i="6" s="1"/>
  <c r="AF602" i="6" a="1"/>
  <c r="AF602" i="6" s="1"/>
  <c r="AE602" i="6" a="1"/>
  <c r="AE602" i="6" s="1"/>
  <c r="AD602" i="6" a="1"/>
  <c r="AD602" i="6" s="1"/>
  <c r="AC602" i="6" a="1"/>
  <c r="AC602" i="6" s="1"/>
  <c r="AB602" i="6" a="1"/>
  <c r="AB602" i="6" s="1"/>
  <c r="AA602" i="6" a="1"/>
  <c r="AA602" i="6" s="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a="1"/>
  <c r="K602" i="6" s="1"/>
  <c r="AI601" i="6" a="1"/>
  <c r="AI601" i="6" s="1"/>
  <c r="AH601" i="6" a="1"/>
  <c r="AH601" i="6" s="1"/>
  <c r="AG601" i="6" a="1"/>
  <c r="AG601" i="6" s="1"/>
  <c r="AF601" i="6" a="1"/>
  <c r="AF601" i="6" s="1"/>
  <c r="AE601" i="6" a="1"/>
  <c r="AE601" i="6" s="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a="1"/>
  <c r="O601" i="6" s="1"/>
  <c r="N601" i="6" a="1"/>
  <c r="N601" i="6" s="1"/>
  <c r="M601" i="6" a="1"/>
  <c r="M601" i="6" s="1"/>
  <c r="L601" i="6" a="1"/>
  <c r="L601" i="6" s="1"/>
  <c r="K601" i="6" a="1"/>
  <c r="K601" i="6" s="1"/>
  <c r="AI600" i="6" a="1"/>
  <c r="AI600" i="6" s="1"/>
  <c r="AH600" i="6" a="1"/>
  <c r="AH600" i="6" s="1"/>
  <c r="AG600" i="6" a="1"/>
  <c r="AG600" i="6" s="1"/>
  <c r="AF600" i="6" a="1"/>
  <c r="AF600" i="6" s="1"/>
  <c r="AE600" i="6" a="1"/>
  <c r="AE600" i="6" s="1"/>
  <c r="AD600" i="6" a="1"/>
  <c r="AD600" i="6" s="1"/>
  <c r="AC600" i="6" a="1"/>
  <c r="AC600" i="6" s="1"/>
  <c r="AB600" i="6" a="1"/>
  <c r="AB600" i="6" s="1"/>
  <c r="AA600" i="6" a="1"/>
  <c r="AA600" i="6" s="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c r="N600" i="6" a="1"/>
  <c r="M600" i="6" a="1"/>
  <c r="M600" i="6" s="1"/>
  <c r="L600" i="6" a="1"/>
  <c r="L600" i="6" s="1"/>
  <c r="K600" i="6" a="1"/>
  <c r="K600" i="6" s="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a="1"/>
  <c r="O599" i="6" s="1"/>
  <c r="N599" i="6"/>
  <c r="N599" i="6" a="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a="1"/>
  <c r="S598" i="6" s="1"/>
  <c r="R598" i="6"/>
  <c r="R598" i="6" a="1"/>
  <c r="Q598" i="6" a="1"/>
  <c r="Q598" i="6" s="1"/>
  <c r="P598" i="6" a="1"/>
  <c r="P598" i="6" s="1"/>
  <c r="O598" i="6" a="1"/>
  <c r="O598" i="6" s="1"/>
  <c r="N598" i="6" a="1"/>
  <c r="N598" i="6" s="1"/>
  <c r="M598" i="6" a="1"/>
  <c r="M598" i="6" s="1"/>
  <c r="L598" i="6" a="1"/>
  <c r="L598" i="6" s="1"/>
  <c r="K598" i="6" a="1"/>
  <c r="K598" i="6" s="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a="1"/>
  <c r="W597" i="6" s="1"/>
  <c r="V597" i="6" a="1"/>
  <c r="V597" i="6" s="1"/>
  <c r="U597" i="6" a="1"/>
  <c r="U597" i="6" s="1"/>
  <c r="T597" i="6" a="1"/>
  <c r="T597" i="6" s="1"/>
  <c r="S597" i="6" a="1"/>
  <c r="S597" i="6" s="1"/>
  <c r="R597" i="6"/>
  <c r="R597" i="6" a="1"/>
  <c r="Q597" i="6" a="1"/>
  <c r="Q597" i="6" s="1"/>
  <c r="P597" i="6" a="1"/>
  <c r="P597" i="6" s="1"/>
  <c r="O597" i="6" a="1"/>
  <c r="O597" i="6" s="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a="1"/>
  <c r="AA596" i="6" s="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a="1"/>
  <c r="AE595" i="6" s="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a="1"/>
  <c r="AI594" i="6" s="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c r="N594" i="6" a="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c r="T593" i="6" a="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c r="Z592" i="6" a="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a="1"/>
  <c r="K592" i="6" s="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a="1"/>
  <c r="O591" i="6" s="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a="1"/>
  <c r="S590" i="6" s="1"/>
  <c r="R590" i="6" a="1"/>
  <c r="R590" i="6" s="1"/>
  <c r="Q590" i="6" a="1"/>
  <c r="Q590" i="6" s="1"/>
  <c r="P590" i="6" a="1"/>
  <c r="P590" i="6" s="1"/>
  <c r="O590" i="6" a="1"/>
  <c r="O590" i="6" s="1"/>
  <c r="N590" i="6" a="1"/>
  <c r="N590" i="6" s="1"/>
  <c r="M590" i="6" a="1"/>
  <c r="M590" i="6" s="1"/>
  <c r="L590" i="6" a="1"/>
  <c r="L590" i="6" s="1"/>
  <c r="K590" i="6" a="1"/>
  <c r="K590" i="6" s="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a="1"/>
  <c r="W589" i="6" s="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a="1"/>
  <c r="AA588" i="6" s="1"/>
  <c r="Z588" i="6" a="1"/>
  <c r="Z588" i="6" s="1"/>
  <c r="Y588" i="6" a="1"/>
  <c r="Y588" i="6" s="1"/>
  <c r="X588" i="6" a="1"/>
  <c r="X588" i="6" s="1"/>
  <c r="W588" i="6" a="1"/>
  <c r="W588" i="6" s="1"/>
  <c r="V588" i="6"/>
  <c r="V588" i="6" a="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a="1"/>
  <c r="K588" i="6" s="1"/>
  <c r="AI587" i="6" a="1"/>
  <c r="AI587" i="6" s="1"/>
  <c r="AH587" i="6" a="1"/>
  <c r="AH587" i="6" s="1"/>
  <c r="AG587" i="6" a="1"/>
  <c r="AG587" i="6" s="1"/>
  <c r="AF587" i="6" a="1"/>
  <c r="AF587" i="6" s="1"/>
  <c r="AE587" i="6" a="1"/>
  <c r="AE587" i="6" s="1"/>
  <c r="AD587" i="6" a="1"/>
  <c r="AD587" i="6" s="1"/>
  <c r="AC587" i="6" a="1"/>
  <c r="AC587" i="6" s="1"/>
  <c r="AB587" i="6" a="1"/>
  <c r="AB587" i="6" s="1"/>
  <c r="AA587" i="6" a="1"/>
  <c r="AA587" i="6" s="1"/>
  <c r="Z587" i="6"/>
  <c r="Z587" i="6" a="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a="1"/>
  <c r="AI586" i="6" s="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c r="T585" i="6" a="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a="1"/>
  <c r="AG584" i="6" s="1"/>
  <c r="AF584" i="6"/>
  <c r="AF584" i="6" a="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a="1"/>
  <c r="S584" i="6" s="1"/>
  <c r="R584" i="6" a="1"/>
  <c r="R584" i="6" s="1"/>
  <c r="Q584" i="6" a="1"/>
  <c r="Q584" i="6" s="1"/>
  <c r="P584" i="6" a="1"/>
  <c r="P584" i="6" s="1"/>
  <c r="O584" i="6" a="1"/>
  <c r="O584" i="6" s="1"/>
  <c r="N584" i="6" a="1"/>
  <c r="N584" i="6" s="1"/>
  <c r="M584" i="6" a="1"/>
  <c r="M584" i="6" s="1"/>
  <c r="L584" i="6" a="1"/>
  <c r="L584" i="6" s="1"/>
  <c r="K584" i="6" a="1"/>
  <c r="K584" i="6" s="1"/>
  <c r="AI583" i="6" a="1"/>
  <c r="AI583" i="6" s="1"/>
  <c r="AH583" i="6"/>
  <c r="AH583" i="6" a="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a="1"/>
  <c r="U582" i="6" s="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a="1"/>
  <c r="AE581" i="6" s="1"/>
  <c r="AD581" i="6" a="1"/>
  <c r="AD581" i="6" s="1"/>
  <c r="AC581" i="6" a="1"/>
  <c r="AC581" i="6" s="1"/>
  <c r="AB581" i="6" a="1"/>
  <c r="AB581" i="6" s="1"/>
  <c r="AA581" i="6" a="1"/>
  <c r="AA581" i="6" s="1"/>
  <c r="Z581" i="6" a="1"/>
  <c r="Z581" i="6" s="1"/>
  <c r="Y581" i="6" a="1"/>
  <c r="Y581" i="6" s="1"/>
  <c r="X581" i="6" a="1"/>
  <c r="X581" i="6" s="1"/>
  <c r="W581" i="6" a="1"/>
  <c r="W581" i="6" s="1"/>
  <c r="V581" i="6" a="1"/>
  <c r="V581" i="6" s="1"/>
  <c r="U581" i="6" a="1"/>
  <c r="U581" i="6" s="1"/>
  <c r="T581" i="6"/>
  <c r="T581" i="6" a="1"/>
  <c r="S581" i="6" a="1"/>
  <c r="S581" i="6" s="1"/>
  <c r="R581" i="6" a="1"/>
  <c r="R581" i="6" s="1"/>
  <c r="Q581" i="6" a="1"/>
  <c r="Q581" i="6" s="1"/>
  <c r="P581" i="6" a="1"/>
  <c r="P581" i="6" s="1"/>
  <c r="O581" i="6" a="1"/>
  <c r="O581" i="6" s="1"/>
  <c r="N581" i="6" a="1"/>
  <c r="N581" i="6" s="1"/>
  <c r="M581" i="6" a="1"/>
  <c r="M581" i="6" s="1"/>
  <c r="L581" i="6" a="1"/>
  <c r="L581" i="6" s="1"/>
  <c r="K581" i="6" a="1"/>
  <c r="K581" i="6" s="1"/>
  <c r="AI580" i="6" a="1"/>
  <c r="AI580" i="6" s="1"/>
  <c r="AH580" i="6" a="1"/>
  <c r="AH580" i="6" s="1"/>
  <c r="AG580" i="6" a="1"/>
  <c r="AG580" i="6" s="1"/>
  <c r="AF580" i="6"/>
  <c r="AF580" i="6" a="1"/>
  <c r="AE580" i="6" a="1"/>
  <c r="AE580" i="6" s="1"/>
  <c r="AD580" i="6" a="1"/>
  <c r="AD580" i="6" s="1"/>
  <c r="AC580" i="6" a="1"/>
  <c r="AC580" i="6" s="1"/>
  <c r="AB580" i="6" a="1"/>
  <c r="AB580" i="6" s="1"/>
  <c r="AA580" i="6" a="1"/>
  <c r="AA580" i="6" s="1"/>
  <c r="Z580" i="6" a="1"/>
  <c r="Z580" i="6" s="1"/>
  <c r="Y580" i="6" a="1"/>
  <c r="Y580" i="6" s="1"/>
  <c r="X580" i="6" a="1"/>
  <c r="X580" i="6" s="1"/>
  <c r="W580" i="6" a="1"/>
  <c r="W580" i="6" s="1"/>
  <c r="V580" i="6"/>
  <c r="V580" i="6" a="1"/>
  <c r="U580" i="6" a="1"/>
  <c r="U580" i="6" s="1"/>
  <c r="T580" i="6" a="1"/>
  <c r="T580" i="6" s="1"/>
  <c r="S580" i="6" a="1"/>
  <c r="S580" i="6" s="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a="1"/>
  <c r="AE579" i="6" s="1"/>
  <c r="AD579" i="6" a="1"/>
  <c r="AD579" i="6" s="1"/>
  <c r="AC579" i="6" a="1"/>
  <c r="AC579" i="6" s="1"/>
  <c r="AB579" i="6"/>
  <c r="AB579" i="6" a="1"/>
  <c r="AA579" i="6" a="1"/>
  <c r="AA579" i="6" s="1"/>
  <c r="Z579" i="6" a="1"/>
  <c r="Z579" i="6" s="1"/>
  <c r="Y579" i="6" a="1"/>
  <c r="Y579" i="6" s="1"/>
  <c r="X579" i="6" a="1"/>
  <c r="X579" i="6" s="1"/>
  <c r="W579" i="6" a="1"/>
  <c r="W579" i="6" s="1"/>
  <c r="V579" i="6" a="1"/>
  <c r="V579" i="6" s="1"/>
  <c r="U579" i="6" a="1"/>
  <c r="U579" i="6" s="1"/>
  <c r="T579" i="6" a="1"/>
  <c r="T579" i="6" s="1"/>
  <c r="S579" i="6" a="1"/>
  <c r="S579" i="6" s="1"/>
  <c r="R579" i="6" a="1"/>
  <c r="R579" i="6" s="1"/>
  <c r="Q579" i="6" a="1"/>
  <c r="Q579" i="6" s="1"/>
  <c r="P579" i="6" a="1"/>
  <c r="P579" i="6" s="1"/>
  <c r="O579" i="6" a="1"/>
  <c r="O579" i="6" s="1"/>
  <c r="N579" i="6" a="1"/>
  <c r="N579" i="6" s="1"/>
  <c r="M579" i="6" a="1"/>
  <c r="M579" i="6" s="1"/>
  <c r="L579" i="6"/>
  <c r="L579" i="6" a="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a="1"/>
  <c r="S578" i="6" s="1"/>
  <c r="R578" i="6" a="1"/>
  <c r="R578" i="6" s="1"/>
  <c r="Q578" i="6" a="1"/>
  <c r="Q578" i="6" s="1"/>
  <c r="P578" i="6"/>
  <c r="P578" i="6" a="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c r="T577" i="6" a="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c r="AF576" i="6" a="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a="1"/>
  <c r="S576" i="6" s="1"/>
  <c r="R576" i="6" a="1"/>
  <c r="R576" i="6" s="1"/>
  <c r="Q576" i="6" a="1"/>
  <c r="Q576" i="6" s="1"/>
  <c r="P576" i="6" a="1"/>
  <c r="P576" i="6" s="1"/>
  <c r="O576" i="6" a="1"/>
  <c r="O576" i="6" s="1"/>
  <c r="N576" i="6" a="1"/>
  <c r="N576" i="6" s="1"/>
  <c r="M576" i="6" a="1"/>
  <c r="M576" i="6" s="1"/>
  <c r="L576" i="6" a="1"/>
  <c r="L576" i="6" s="1"/>
  <c r="K576" i="6" a="1"/>
  <c r="K576" i="6" s="1"/>
  <c r="AI575" i="6" a="1"/>
  <c r="AI575" i="6" s="1"/>
  <c r="AH575" i="6"/>
  <c r="AH575" i="6" a="1"/>
  <c r="AG575" i="6" a="1"/>
  <c r="AG575" i="6" s="1"/>
  <c r="AF575" i="6" a="1"/>
  <c r="AF575" i="6" s="1"/>
  <c r="AE575" i="6" a="1"/>
  <c r="AE575" i="6" s="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a="1"/>
  <c r="AG574" i="6" s="1"/>
  <c r="AF574" i="6" a="1"/>
  <c r="AF574" i="6" s="1"/>
  <c r="AE574" i="6" a="1"/>
  <c r="AE574" i="6" s="1"/>
  <c r="AD574" i="6" a="1"/>
  <c r="AD574" i="6" s="1"/>
  <c r="AC574" i="6" a="1"/>
  <c r="AC574" i="6" s="1"/>
  <c r="AB574" i="6" a="1"/>
  <c r="AB574" i="6" s="1"/>
  <c r="AA574" i="6" a="1"/>
  <c r="AA574" i="6" s="1"/>
  <c r="Z574" i="6" a="1"/>
  <c r="Z574" i="6" s="1"/>
  <c r="Y574" i="6" a="1"/>
  <c r="Y574" i="6" s="1"/>
  <c r="X574" i="6" a="1"/>
  <c r="X574" i="6" s="1"/>
  <c r="W574" i="6" a="1"/>
  <c r="W574" i="6" s="1"/>
  <c r="V574" i="6" a="1"/>
  <c r="V574" i="6" s="1"/>
  <c r="U574" i="6" a="1"/>
  <c r="U574" i="6" s="1"/>
  <c r="T574" i="6" a="1"/>
  <c r="T574" i="6" s="1"/>
  <c r="S574" i="6" a="1"/>
  <c r="S574" i="6" s="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a="1"/>
  <c r="AE573" i="6" s="1"/>
  <c r="AD573" i="6" a="1"/>
  <c r="AD573" i="6" s="1"/>
  <c r="AC573" i="6" a="1"/>
  <c r="AC573" i="6" s="1"/>
  <c r="AB573" i="6" a="1"/>
  <c r="AB573" i="6" s="1"/>
  <c r="AA573" i="6" a="1"/>
  <c r="AA573" i="6" s="1"/>
  <c r="Z573" i="6" a="1"/>
  <c r="Z573" i="6" s="1"/>
  <c r="Y573" i="6" a="1"/>
  <c r="Y573" i="6" s="1"/>
  <c r="X573" i="6" a="1"/>
  <c r="X573" i="6" s="1"/>
  <c r="W573" i="6" a="1"/>
  <c r="W573" i="6" s="1"/>
  <c r="V573" i="6" a="1"/>
  <c r="V573" i="6" s="1"/>
  <c r="U573" i="6" a="1"/>
  <c r="U573" i="6" s="1"/>
  <c r="T573" i="6"/>
  <c r="T573" i="6" a="1"/>
  <c r="S573" i="6" a="1"/>
  <c r="S573" i="6" s="1"/>
  <c r="R573" i="6" a="1"/>
  <c r="R573" i="6" s="1"/>
  <c r="Q573" i="6" a="1"/>
  <c r="Q573" i="6" s="1"/>
  <c r="P573" i="6" a="1"/>
  <c r="P573" i="6" s="1"/>
  <c r="O573" i="6" a="1"/>
  <c r="O573" i="6" s="1"/>
  <c r="N573" i="6" a="1"/>
  <c r="N573" i="6" s="1"/>
  <c r="M573" i="6" a="1"/>
  <c r="M573" i="6" s="1"/>
  <c r="L573" i="6" a="1"/>
  <c r="L573" i="6" s="1"/>
  <c r="K573" i="6" a="1"/>
  <c r="K573" i="6" s="1"/>
  <c r="AI572" i="6" a="1"/>
  <c r="AI572" i="6" s="1"/>
  <c r="AH572" i="6" a="1"/>
  <c r="AH572" i="6" s="1"/>
  <c r="AG572" i="6" a="1"/>
  <c r="AG572" i="6" s="1"/>
  <c r="AF572" i="6"/>
  <c r="AF572" i="6" a="1"/>
  <c r="AE572" i="6" a="1"/>
  <c r="AE572" i="6" s="1"/>
  <c r="AD572" i="6" a="1"/>
  <c r="AD572" i="6" s="1"/>
  <c r="AC572" i="6" a="1"/>
  <c r="AC572" i="6" s="1"/>
  <c r="AB572" i="6" a="1"/>
  <c r="AB572" i="6" s="1"/>
  <c r="AA572" i="6" a="1"/>
  <c r="AA572" i="6" s="1"/>
  <c r="Z572" i="6" a="1"/>
  <c r="Z572" i="6" s="1"/>
  <c r="Y572" i="6" a="1"/>
  <c r="Y572" i="6" s="1"/>
  <c r="X572" i="6" a="1"/>
  <c r="X572" i="6" s="1"/>
  <c r="W572" i="6" a="1"/>
  <c r="W572" i="6" s="1"/>
  <c r="V572" i="6"/>
  <c r="V572" i="6" a="1"/>
  <c r="U572" i="6" a="1"/>
  <c r="U572" i="6" s="1"/>
  <c r="T572" i="6" a="1"/>
  <c r="T572" i="6" s="1"/>
  <c r="S572" i="6" a="1"/>
  <c r="S572" i="6" s="1"/>
  <c r="R572" i="6" a="1"/>
  <c r="R572" i="6" s="1"/>
  <c r="Q572" i="6" a="1"/>
  <c r="Q572" i="6" s="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a="1"/>
  <c r="AE571" i="6" s="1"/>
  <c r="AD571" i="6" a="1"/>
  <c r="AD571" i="6" s="1"/>
  <c r="AC571" i="6" a="1"/>
  <c r="AC571" i="6" s="1"/>
  <c r="AB571" i="6"/>
  <c r="AB571" i="6" a="1"/>
  <c r="AA571" i="6" a="1"/>
  <c r="AA571" i="6" s="1"/>
  <c r="Z571" i="6" a="1"/>
  <c r="Z571" i="6" s="1"/>
  <c r="Y571" i="6" a="1"/>
  <c r="Y571" i="6" s="1"/>
  <c r="X571" i="6" a="1"/>
  <c r="X571" i="6" s="1"/>
  <c r="W571" i="6" a="1"/>
  <c r="W571" i="6" s="1"/>
  <c r="V571" i="6" a="1"/>
  <c r="V571" i="6" s="1"/>
  <c r="U571" i="6" a="1"/>
  <c r="U571" i="6" s="1"/>
  <c r="T571" i="6" a="1"/>
  <c r="T571" i="6" s="1"/>
  <c r="S571" i="6" a="1"/>
  <c r="S571" i="6" s="1"/>
  <c r="R571" i="6" a="1"/>
  <c r="R571" i="6" s="1"/>
  <c r="Q571" i="6" a="1"/>
  <c r="Q571" i="6" s="1"/>
  <c r="P571" i="6" a="1"/>
  <c r="P571" i="6" s="1"/>
  <c r="O571" i="6" a="1"/>
  <c r="O571" i="6" s="1"/>
  <c r="N571" i="6" a="1"/>
  <c r="N571" i="6" s="1"/>
  <c r="M571" i="6" a="1"/>
  <c r="M571" i="6" s="1"/>
  <c r="L571" i="6"/>
  <c r="L571" i="6" a="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a="1"/>
  <c r="S570" i="6" s="1"/>
  <c r="R570" i="6" a="1"/>
  <c r="R570" i="6" s="1"/>
  <c r="Q570" i="6" a="1"/>
  <c r="Q570" i="6" s="1"/>
  <c r="P570" i="6"/>
  <c r="P570" i="6" a="1"/>
  <c r="O570" i="6" a="1"/>
  <c r="O570" i="6" s="1"/>
  <c r="N570" i="6" a="1"/>
  <c r="N570" i="6" s="1"/>
  <c r="M570" i="6" a="1"/>
  <c r="M570" i="6" s="1"/>
  <c r="L570" i="6" a="1"/>
  <c r="L570" i="6" s="1"/>
  <c r="K570" i="6" a="1"/>
  <c r="K570" i="6" s="1"/>
  <c r="AI569" i="6" a="1"/>
  <c r="AI569" i="6" s="1"/>
  <c r="AH569" i="6" a="1"/>
  <c r="AH569" i="6" s="1"/>
  <c r="AG569" i="6" a="1"/>
  <c r="AG569" i="6" s="1"/>
  <c r="AF569" i="6" a="1"/>
  <c r="AF569" i="6" s="1"/>
  <c r="AE569" i="6" a="1"/>
  <c r="AE569" i="6" s="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c r="T569" i="6" a="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c r="AF568" i="6" a="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a="1"/>
  <c r="S568" i="6" s="1"/>
  <c r="R568" i="6" a="1"/>
  <c r="R568" i="6" s="1"/>
  <c r="Q568" i="6" a="1"/>
  <c r="Q568" i="6" s="1"/>
  <c r="P568" i="6" a="1"/>
  <c r="P568" i="6" s="1"/>
  <c r="O568" i="6" a="1"/>
  <c r="O568" i="6" s="1"/>
  <c r="N568" i="6" a="1"/>
  <c r="N568" i="6" s="1"/>
  <c r="M568" i="6" a="1"/>
  <c r="M568" i="6" s="1"/>
  <c r="L568" i="6" a="1"/>
  <c r="L568" i="6" s="1"/>
  <c r="K568" i="6" a="1"/>
  <c r="K568" i="6" s="1"/>
  <c r="AI567" i="6" a="1"/>
  <c r="AI567" i="6" s="1"/>
  <c r="AH567" i="6"/>
  <c r="AH567" i="6" a="1"/>
  <c r="AG567" i="6" a="1"/>
  <c r="AG567" i="6" s="1"/>
  <c r="AF567" i="6" a="1"/>
  <c r="AF567" i="6" s="1"/>
  <c r="AE567" i="6" a="1"/>
  <c r="AE567" i="6" s="1"/>
  <c r="AD567" i="6" a="1"/>
  <c r="AD567" i="6" s="1"/>
  <c r="AC567" i="6" a="1"/>
  <c r="AC567" i="6" s="1"/>
  <c r="AB567" i="6" a="1"/>
  <c r="AB567" i="6" s="1"/>
  <c r="AA567" i="6" a="1"/>
  <c r="AA567" i="6" s="1"/>
  <c r="Z567" i="6" a="1"/>
  <c r="Z567" i="6" s="1"/>
  <c r="Y567" i="6" a="1"/>
  <c r="Y567" i="6" s="1"/>
  <c r="X567" i="6" a="1"/>
  <c r="X567" i="6" s="1"/>
  <c r="W567" i="6" a="1"/>
  <c r="W567" i="6" s="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a="1"/>
  <c r="AI566" i="6" s="1"/>
  <c r="AH566" i="6" a="1"/>
  <c r="AH566" i="6" s="1"/>
  <c r="AG566" i="6" a="1"/>
  <c r="AG566" i="6" s="1"/>
  <c r="AF566" i="6" a="1"/>
  <c r="AF566" i="6" s="1"/>
  <c r="AE566" i="6" a="1"/>
  <c r="AE566" i="6" s="1"/>
  <c r="AD566" i="6"/>
  <c r="AD566" i="6" a="1"/>
  <c r="AC566" i="6" a="1"/>
  <c r="AC566" i="6" s="1"/>
  <c r="AB566" i="6" a="1"/>
  <c r="AB566" i="6" s="1"/>
  <c r="AA566" i="6" a="1"/>
  <c r="AA566" i="6" s="1"/>
  <c r="Z566" i="6" a="1"/>
  <c r="Z566" i="6" s="1"/>
  <c r="Y566" i="6" a="1"/>
  <c r="Y566" i="6" s="1"/>
  <c r="X566" i="6" a="1"/>
  <c r="X566" i="6" s="1"/>
  <c r="W566" i="6" a="1"/>
  <c r="W566" i="6" s="1"/>
  <c r="V566" i="6"/>
  <c r="V566" i="6" a="1"/>
  <c r="U566" i="6" a="1"/>
  <c r="U566" i="6" s="1"/>
  <c r="T566" i="6" a="1"/>
  <c r="T566" i="6" s="1"/>
  <c r="S566" i="6" a="1"/>
  <c r="S566" i="6" s="1"/>
  <c r="R566" i="6" a="1"/>
  <c r="R566" i="6" s="1"/>
  <c r="Q566" i="6" a="1"/>
  <c r="Q566" i="6" s="1"/>
  <c r="P566" i="6" a="1"/>
  <c r="P566" i="6" s="1"/>
  <c r="O566" i="6" a="1"/>
  <c r="O566" i="6" s="1"/>
  <c r="N566" i="6"/>
  <c r="N566" i="6" a="1"/>
  <c r="M566" i="6" a="1"/>
  <c r="M566" i="6" s="1"/>
  <c r="L566" i="6" a="1"/>
  <c r="L566" i="6" s="1"/>
  <c r="K566" i="6" a="1"/>
  <c r="K566" i="6" s="1"/>
  <c r="AI565" i="6" a="1"/>
  <c r="AI565" i="6" s="1"/>
  <c r="AH565" i="6" a="1"/>
  <c r="AH565" i="6" s="1"/>
  <c r="AG565" i="6" a="1"/>
  <c r="AG565" i="6" s="1"/>
  <c r="AF565" i="6" a="1"/>
  <c r="AF565" i="6" s="1"/>
  <c r="AE565" i="6" a="1"/>
  <c r="AE565" i="6" s="1"/>
  <c r="AD565" i="6"/>
  <c r="AD565" i="6" a="1"/>
  <c r="AC565" i="6" a="1"/>
  <c r="AC565" i="6" s="1"/>
  <c r="AB565" i="6" a="1"/>
  <c r="AB565" i="6" s="1"/>
  <c r="AA565" i="6" a="1"/>
  <c r="AA565" i="6" s="1"/>
  <c r="Z565" i="6" a="1"/>
  <c r="Z565" i="6" s="1"/>
  <c r="Y565" i="6" a="1"/>
  <c r="Y565" i="6" s="1"/>
  <c r="X565" i="6" a="1"/>
  <c r="X565" i="6" s="1"/>
  <c r="W565" i="6" a="1"/>
  <c r="W565" i="6" s="1"/>
  <c r="V565" i="6"/>
  <c r="V565" i="6" a="1"/>
  <c r="U565" i="6" a="1"/>
  <c r="U565" i="6" s="1"/>
  <c r="T565" i="6" a="1"/>
  <c r="T565" i="6" s="1"/>
  <c r="S565" i="6" a="1"/>
  <c r="S565" i="6" s="1"/>
  <c r="R565" i="6" a="1"/>
  <c r="R565" i="6" s="1"/>
  <c r="Q565" i="6" a="1"/>
  <c r="Q565" i="6" s="1"/>
  <c r="P565" i="6" a="1"/>
  <c r="P565" i="6" s="1"/>
  <c r="O565" i="6" a="1"/>
  <c r="O565" i="6" s="1"/>
  <c r="N565" i="6"/>
  <c r="N565" i="6" a="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c r="AB564" i="6" a="1"/>
  <c r="AA564" i="6" a="1"/>
  <c r="AA564" i="6" s="1"/>
  <c r="Z564" i="6" a="1"/>
  <c r="Z564" i="6" s="1"/>
  <c r="Y564" i="6" a="1"/>
  <c r="Y564" i="6" s="1"/>
  <c r="X564" i="6" a="1"/>
  <c r="X564" i="6" s="1"/>
  <c r="W564" i="6" a="1"/>
  <c r="W564" i="6" s="1"/>
  <c r="V564" i="6"/>
  <c r="V564" i="6" a="1"/>
  <c r="U564" i="6" a="1"/>
  <c r="U564" i="6" s="1"/>
  <c r="T564" i="6" a="1"/>
  <c r="T564" i="6" s="1"/>
  <c r="S564" i="6" a="1"/>
  <c r="S564" i="6" s="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a="1"/>
  <c r="AE563" i="6" s="1"/>
  <c r="AD563" i="6" a="1"/>
  <c r="AD563" i="6" s="1"/>
  <c r="AC563" i="6" a="1"/>
  <c r="AC563" i="6" s="1"/>
  <c r="AB563" i="6" a="1"/>
  <c r="AB563" i="6" s="1"/>
  <c r="AA563" i="6" a="1"/>
  <c r="AA563" i="6" s="1"/>
  <c r="Z563" i="6"/>
  <c r="Z563" i="6" a="1"/>
  <c r="Y563" i="6" a="1"/>
  <c r="Y563" i="6" s="1"/>
  <c r="X563" i="6" a="1"/>
  <c r="X563" i="6" s="1"/>
  <c r="W563" i="6" a="1"/>
  <c r="W563" i="6" s="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a="1"/>
  <c r="AI562" i="6" s="1"/>
  <c r="AH562" i="6" a="1"/>
  <c r="AH562" i="6" s="1"/>
  <c r="AG562" i="6" a="1"/>
  <c r="AG562" i="6" s="1"/>
  <c r="AF562" i="6" a="1"/>
  <c r="AF562" i="6" s="1"/>
  <c r="AE562" i="6" a="1"/>
  <c r="AE562" i="6" s="1"/>
  <c r="AD562" i="6" a="1"/>
  <c r="AD562" i="6" s="1"/>
  <c r="AC562" i="6" a="1"/>
  <c r="AC562" i="6" s="1"/>
  <c r="AB562" i="6"/>
  <c r="AB562" i="6" a="1"/>
  <c r="AA562" i="6" a="1"/>
  <c r="AA562" i="6" s="1"/>
  <c r="Z562" i="6" a="1"/>
  <c r="Z562" i="6" s="1"/>
  <c r="Y562" i="6" a="1"/>
  <c r="Y562" i="6" s="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c r="L562" i="6" a="1"/>
  <c r="K562" i="6" a="1"/>
  <c r="K562" i="6" s="1"/>
  <c r="AI561" i="6" a="1"/>
  <c r="AI561" i="6" s="1"/>
  <c r="AH561" i="6"/>
  <c r="AH561" i="6" a="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a="1"/>
  <c r="U561" i="6" s="1"/>
  <c r="T561" i="6" a="1"/>
  <c r="T561" i="6" s="1"/>
  <c r="S561" i="6" a="1"/>
  <c r="S561" i="6" s="1"/>
  <c r="R561" i="6"/>
  <c r="R561" i="6" a="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c r="V560" i="6" a="1"/>
  <c r="U560" i="6" a="1"/>
  <c r="U560" i="6" s="1"/>
  <c r="T560" i="6" a="1"/>
  <c r="T560" i="6" s="1"/>
  <c r="S560" i="6" a="1"/>
  <c r="S560" i="6" s="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c r="Z559" i="6" a="1"/>
  <c r="Y559" i="6" a="1"/>
  <c r="Y559" i="6" s="1"/>
  <c r="X559" i="6" a="1"/>
  <c r="X559" i="6" s="1"/>
  <c r="W559" i="6" a="1"/>
  <c r="W559" i="6" s="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a="1"/>
  <c r="Y558" i="6" s="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c r="N558" i="6" a="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a="1"/>
  <c r="W557" i="6" s="1"/>
  <c r="V557" i="6" a="1"/>
  <c r="V557" i="6" s="1"/>
  <c r="U557" i="6" a="1"/>
  <c r="U557" i="6" s="1"/>
  <c r="T557" i="6" a="1"/>
  <c r="T557" i="6" s="1"/>
  <c r="S557" i="6" a="1"/>
  <c r="S557" i="6" s="1"/>
  <c r="R557" i="6"/>
  <c r="R557" i="6" a="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a="1"/>
  <c r="AA556" i="6" s="1"/>
  <c r="Z556" i="6" a="1"/>
  <c r="Z556" i="6" s="1"/>
  <c r="Y556" i="6" a="1"/>
  <c r="Y556" i="6" s="1"/>
  <c r="X556" i="6" a="1"/>
  <c r="X556" i="6" s="1"/>
  <c r="W556" i="6" a="1"/>
  <c r="W556" i="6" s="1"/>
  <c r="V556" i="6" a="1"/>
  <c r="V556" i="6" s="1"/>
  <c r="U556" i="6" a="1"/>
  <c r="U556" i="6" s="1"/>
  <c r="T556" i="6"/>
  <c r="T556" i="6" a="1"/>
  <c r="S556" i="6" a="1"/>
  <c r="S556" i="6" s="1"/>
  <c r="R556" i="6" a="1"/>
  <c r="R556" i="6" s="1"/>
  <c r="Q556" i="6" a="1"/>
  <c r="Q556" i="6" s="1"/>
  <c r="P556" i="6" a="1"/>
  <c r="P556" i="6" s="1"/>
  <c r="O556" i="6" a="1"/>
  <c r="O556" i="6" s="1"/>
  <c r="N556" i="6" a="1"/>
  <c r="N556" i="6" s="1"/>
  <c r="M556" i="6" a="1"/>
  <c r="M556" i="6" s="1"/>
  <c r="L556" i="6" a="1"/>
  <c r="L556" i="6" s="1"/>
  <c r="K556" i="6" a="1"/>
  <c r="K556" i="6" s="1"/>
  <c r="AI555" i="6" a="1"/>
  <c r="AI555" i="6" s="1"/>
  <c r="AH555" i="6" a="1"/>
  <c r="AH555" i="6" s="1"/>
  <c r="AG555" i="6" a="1"/>
  <c r="AG555" i="6" s="1"/>
  <c r="AF555" i="6"/>
  <c r="AF555" i="6" a="1"/>
  <c r="AE555" i="6" a="1"/>
  <c r="AE555" i="6" s="1"/>
  <c r="AD555" i="6" a="1"/>
  <c r="AD555" i="6" s="1"/>
  <c r="AC555" i="6" a="1"/>
  <c r="AC555" i="6" s="1"/>
  <c r="AB555" i="6" a="1"/>
  <c r="AB555" i="6" s="1"/>
  <c r="AA555" i="6" a="1"/>
  <c r="AA555" i="6" s="1"/>
  <c r="Z555" i="6" a="1"/>
  <c r="Z555" i="6" s="1"/>
  <c r="Y555" i="6" a="1"/>
  <c r="Y555" i="6" s="1"/>
  <c r="X555" i="6" a="1"/>
  <c r="X555" i="6" s="1"/>
  <c r="W555" i="6" a="1"/>
  <c r="W555" i="6" s="1"/>
  <c r="V555" i="6" a="1"/>
  <c r="V555" i="6" s="1"/>
  <c r="U555" i="6" a="1"/>
  <c r="U555" i="6" s="1"/>
  <c r="T555" i="6" a="1"/>
  <c r="T555" i="6" s="1"/>
  <c r="S555" i="6" a="1"/>
  <c r="S555" i="6" s="1"/>
  <c r="R555" i="6" a="1"/>
  <c r="R555" i="6" s="1"/>
  <c r="Q555" i="6" a="1"/>
  <c r="Q555" i="6" s="1"/>
  <c r="P555" i="6"/>
  <c r="P555" i="6" a="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c r="AB554" i="6" a="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a="1"/>
  <c r="K554" i="6" s="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c r="R553" i="6" a="1"/>
  <c r="Q553" i="6" a="1"/>
  <c r="Q553" i="6" s="1"/>
  <c r="P553" i="6" a="1"/>
  <c r="P553" i="6" s="1"/>
  <c r="O553" i="6" a="1"/>
  <c r="O553" i="6" s="1"/>
  <c r="N553" i="6" a="1"/>
  <c r="N553" i="6" s="1"/>
  <c r="M553" i="6" a="1"/>
  <c r="M553" i="6" s="1"/>
  <c r="L553" i="6" a="1"/>
  <c r="L553" i="6" s="1"/>
  <c r="K553" i="6" a="1"/>
  <c r="K553" i="6" s="1"/>
  <c r="AI552" i="6" a="1"/>
  <c r="AI552" i="6" s="1"/>
  <c r="AH552" i="6" a="1"/>
  <c r="AH552" i="6" s="1"/>
  <c r="AG552" i="6" a="1"/>
  <c r="AG552" i="6" s="1"/>
  <c r="AF552" i="6" a="1"/>
  <c r="AF552" i="6" s="1"/>
  <c r="AE552" i="6" a="1"/>
  <c r="AE552" i="6" s="1"/>
  <c r="AD552" i="6" a="1"/>
  <c r="AD552" i="6" s="1"/>
  <c r="AC552" i="6" a="1"/>
  <c r="AC552" i="6" s="1"/>
  <c r="AB552" i="6" a="1"/>
  <c r="AB552" i="6" s="1"/>
  <c r="AA552" i="6" a="1"/>
  <c r="AA552" i="6" s="1"/>
  <c r="Z552" i="6" a="1"/>
  <c r="Z552" i="6" s="1"/>
  <c r="Y552" i="6" a="1"/>
  <c r="Y552" i="6" s="1"/>
  <c r="X552" i="6" a="1"/>
  <c r="X552" i="6" s="1"/>
  <c r="W552" i="6" a="1"/>
  <c r="W552" i="6" s="1"/>
  <c r="V552" i="6" a="1"/>
  <c r="V552" i="6" s="1"/>
  <c r="U552" i="6" a="1"/>
  <c r="U552" i="6" s="1"/>
  <c r="T552" i="6"/>
  <c r="T552" i="6" a="1"/>
  <c r="S552" i="6" a="1"/>
  <c r="S552" i="6" s="1"/>
  <c r="R552" i="6" a="1"/>
  <c r="R552" i="6" s="1"/>
  <c r="Q552" i="6" a="1"/>
  <c r="Q552" i="6" s="1"/>
  <c r="P552" i="6" a="1"/>
  <c r="P552" i="6" s="1"/>
  <c r="O552" i="6" a="1"/>
  <c r="O552" i="6" s="1"/>
  <c r="N552" i="6" a="1"/>
  <c r="N552" i="6" s="1"/>
  <c r="M552" i="6" a="1"/>
  <c r="M552" i="6" s="1"/>
  <c r="L552" i="6" a="1"/>
  <c r="L552" i="6" s="1"/>
  <c r="K552" i="6" a="1"/>
  <c r="K552" i="6" s="1"/>
  <c r="AI551" i="6" a="1"/>
  <c r="AI551" i="6" s="1"/>
  <c r="AH551" i="6" a="1"/>
  <c r="AH551" i="6" s="1"/>
  <c r="AG551" i="6" a="1"/>
  <c r="AG551" i="6" s="1"/>
  <c r="AF551" i="6"/>
  <c r="AF551" i="6" a="1"/>
  <c r="AE551" i="6" a="1"/>
  <c r="AE551" i="6" s="1"/>
  <c r="AD551" i="6" a="1"/>
  <c r="AD551" i="6" s="1"/>
  <c r="AC551" i="6" a="1"/>
  <c r="AC551" i="6" s="1"/>
  <c r="AB551" i="6" a="1"/>
  <c r="AB551" i="6" s="1"/>
  <c r="AA551" i="6" a="1"/>
  <c r="AA551" i="6" s="1"/>
  <c r="Z551" i="6" a="1"/>
  <c r="Z551" i="6" s="1"/>
  <c r="Y551" i="6" a="1"/>
  <c r="Y551" i="6" s="1"/>
  <c r="X551" i="6" a="1"/>
  <c r="X551" i="6" s="1"/>
  <c r="W551" i="6" a="1"/>
  <c r="W551" i="6" s="1"/>
  <c r="V551" i="6" a="1"/>
  <c r="V551" i="6" s="1"/>
  <c r="U551" i="6" a="1"/>
  <c r="U551" i="6" s="1"/>
  <c r="T551" i="6" a="1"/>
  <c r="T551" i="6" s="1"/>
  <c r="S551" i="6" a="1"/>
  <c r="S551" i="6" s="1"/>
  <c r="R551" i="6" a="1"/>
  <c r="R551" i="6" s="1"/>
  <c r="Q551" i="6" a="1"/>
  <c r="Q551" i="6" s="1"/>
  <c r="P551" i="6" a="1"/>
  <c r="P551" i="6" s="1"/>
  <c r="O551" i="6" a="1"/>
  <c r="O551" i="6" s="1"/>
  <c r="N551" i="6" a="1"/>
  <c r="N551" i="6" s="1"/>
  <c r="M551" i="6" a="1"/>
  <c r="M551" i="6" s="1"/>
  <c r="L551" i="6" a="1"/>
  <c r="L551" i="6" s="1"/>
  <c r="K551" i="6" a="1"/>
  <c r="K551" i="6" s="1"/>
  <c r="AI550" i="6" a="1"/>
  <c r="AI550" i="6" s="1"/>
  <c r="AH550" i="6" a="1"/>
  <c r="AH550" i="6" s="1"/>
  <c r="AG550" i="6" a="1"/>
  <c r="AG550" i="6" s="1"/>
  <c r="AF550" i="6" a="1"/>
  <c r="AF550" i="6" s="1"/>
  <c r="AE550" i="6" a="1"/>
  <c r="AE550" i="6" s="1"/>
  <c r="AD550" i="6" a="1"/>
  <c r="AD550" i="6" s="1"/>
  <c r="AC550" i="6" a="1"/>
  <c r="AC550" i="6" s="1"/>
  <c r="AB550" i="6" a="1"/>
  <c r="AB550" i="6" s="1"/>
  <c r="AA550" i="6" a="1"/>
  <c r="AA550" i="6" s="1"/>
  <c r="Z550" i="6" a="1"/>
  <c r="Z550" i="6" s="1"/>
  <c r="Y550" i="6" a="1"/>
  <c r="Y550" i="6" s="1"/>
  <c r="X550" i="6" a="1"/>
  <c r="X550" i="6" s="1"/>
  <c r="W550" i="6" a="1"/>
  <c r="W550" i="6" s="1"/>
  <c r="V550" i="6" a="1"/>
  <c r="V550" i="6" s="1"/>
  <c r="U550" i="6" a="1"/>
  <c r="U550" i="6" s="1"/>
  <c r="T550" i="6" a="1"/>
  <c r="T550" i="6" s="1"/>
  <c r="S550" i="6" a="1"/>
  <c r="S550" i="6" s="1"/>
  <c r="R550" i="6" a="1"/>
  <c r="R550" i="6" s="1"/>
  <c r="Q550" i="6" a="1"/>
  <c r="Q550" i="6" s="1"/>
  <c r="P550" i="6" a="1"/>
  <c r="P550" i="6" s="1"/>
  <c r="O550" i="6" a="1"/>
  <c r="O550" i="6" s="1"/>
  <c r="N550" i="6" a="1"/>
  <c r="N550" i="6" s="1"/>
  <c r="M550" i="6" a="1"/>
  <c r="M550" i="6" s="1"/>
  <c r="L550" i="6"/>
  <c r="L550" i="6" a="1"/>
  <c r="K550" i="6" a="1"/>
  <c r="K550" i="6" s="1"/>
  <c r="AI549" i="6" a="1"/>
  <c r="AI549" i="6" s="1"/>
  <c r="AH549" i="6" a="1"/>
  <c r="AH549" i="6" s="1"/>
  <c r="AG549" i="6" a="1"/>
  <c r="AG549" i="6" s="1"/>
  <c r="AF549" i="6" a="1"/>
  <c r="AF549" i="6" s="1"/>
  <c r="AE549" i="6" a="1"/>
  <c r="AE549" i="6" s="1"/>
  <c r="AD549" i="6" a="1"/>
  <c r="AD549" i="6" s="1"/>
  <c r="AC549" i="6" a="1"/>
  <c r="AC549" i="6" s="1"/>
  <c r="AB549" i="6"/>
  <c r="AB549" i="6" a="1"/>
  <c r="AA549" i="6" a="1"/>
  <c r="AA549" i="6" s="1"/>
  <c r="Z549" i="6" a="1"/>
  <c r="Z549" i="6" s="1"/>
  <c r="Y549" i="6" a="1"/>
  <c r="Y549" i="6" s="1"/>
  <c r="X549" i="6" a="1"/>
  <c r="X549" i="6" s="1"/>
  <c r="W549" i="6" a="1"/>
  <c r="W549" i="6" s="1"/>
  <c r="V549" i="6" a="1"/>
  <c r="V549" i="6" s="1"/>
  <c r="U549" i="6" a="1"/>
  <c r="U549" i="6" s="1"/>
  <c r="T549" i="6" a="1"/>
  <c r="T549" i="6" s="1"/>
  <c r="S549" i="6" a="1"/>
  <c r="S549" i="6" s="1"/>
  <c r="R549" i="6" a="1"/>
  <c r="R549" i="6" s="1"/>
  <c r="Q549" i="6" a="1"/>
  <c r="Q549" i="6" s="1"/>
  <c r="P549" i="6" a="1"/>
  <c r="P549" i="6" s="1"/>
  <c r="O549" i="6" a="1"/>
  <c r="O549" i="6" s="1"/>
  <c r="N549" i="6" a="1"/>
  <c r="N549" i="6" s="1"/>
  <c r="M549" i="6" a="1"/>
  <c r="M549" i="6" s="1"/>
  <c r="L549" i="6"/>
  <c r="L549" i="6" a="1"/>
  <c r="K549" i="6" a="1"/>
  <c r="K549" i="6" s="1"/>
  <c r="AI548" i="6" a="1"/>
  <c r="AI548" i="6" s="1"/>
  <c r="AH548" i="6" a="1"/>
  <c r="AH548" i="6" s="1"/>
  <c r="AG548" i="6" a="1"/>
  <c r="AG548" i="6" s="1"/>
  <c r="AF548" i="6" a="1"/>
  <c r="AF548" i="6" s="1"/>
  <c r="AE548" i="6" a="1"/>
  <c r="AE548" i="6" s="1"/>
  <c r="AD548" i="6" a="1"/>
  <c r="AD548" i="6" s="1"/>
  <c r="AC548" i="6" a="1"/>
  <c r="AC548" i="6" s="1"/>
  <c r="AB548" i="6" a="1"/>
  <c r="AB548" i="6" s="1"/>
  <c r="AA548" i="6" a="1"/>
  <c r="AA548" i="6" s="1"/>
  <c r="Z548" i="6" a="1"/>
  <c r="Z548" i="6" s="1"/>
  <c r="Y548" i="6" a="1"/>
  <c r="Y548" i="6" s="1"/>
  <c r="X548" i="6"/>
  <c r="X548" i="6" a="1"/>
  <c r="W548" i="6" a="1"/>
  <c r="W548" i="6" s="1"/>
  <c r="V548" i="6" a="1"/>
  <c r="V548" i="6" s="1"/>
  <c r="U548" i="6" a="1"/>
  <c r="U548" i="6" s="1"/>
  <c r="T548" i="6" a="1"/>
  <c r="T548" i="6" s="1"/>
  <c r="S548" i="6" a="1"/>
  <c r="S548" i="6" s="1"/>
  <c r="R548" i="6" a="1"/>
  <c r="R548" i="6" s="1"/>
  <c r="Q548" i="6" a="1"/>
  <c r="Q548" i="6" s="1"/>
  <c r="P548" i="6" a="1"/>
  <c r="P548" i="6" s="1"/>
  <c r="O548" i="6" a="1"/>
  <c r="O548" i="6" s="1"/>
  <c r="N548" i="6" a="1"/>
  <c r="N548" i="6" s="1"/>
  <c r="M548" i="6" a="1"/>
  <c r="M548" i="6" s="1"/>
  <c r="L548" i="6" a="1"/>
  <c r="L548" i="6" s="1"/>
  <c r="K548" i="6" a="1"/>
  <c r="K548" i="6" s="1"/>
  <c r="AI547" i="6" a="1"/>
  <c r="AI547" i="6" s="1"/>
  <c r="AH547" i="6" a="1"/>
  <c r="AH547" i="6" s="1"/>
  <c r="AG547" i="6" a="1"/>
  <c r="AG547" i="6" s="1"/>
  <c r="AF547" i="6" a="1"/>
  <c r="AF547" i="6" s="1"/>
  <c r="AE547" i="6" a="1"/>
  <c r="AE547" i="6" s="1"/>
  <c r="AD547" i="6" a="1"/>
  <c r="AD547" i="6" s="1"/>
  <c r="AC547" i="6" a="1"/>
  <c r="AC547" i="6" s="1"/>
  <c r="AB547" i="6" a="1"/>
  <c r="AB547" i="6" s="1"/>
  <c r="AA547" i="6" a="1"/>
  <c r="AA547" i="6" s="1"/>
  <c r="Z547" i="6" a="1"/>
  <c r="Z547" i="6" s="1"/>
  <c r="Y547" i="6" a="1"/>
  <c r="Y547" i="6" s="1"/>
  <c r="X547" i="6" a="1"/>
  <c r="X547" i="6" s="1"/>
  <c r="W547" i="6" a="1"/>
  <c r="W547" i="6" s="1"/>
  <c r="V547" i="6" a="1"/>
  <c r="V547" i="6" s="1"/>
  <c r="U547" i="6" a="1"/>
  <c r="U547" i="6" s="1"/>
  <c r="T547" i="6"/>
  <c r="T547" i="6" a="1"/>
  <c r="S547" i="6" a="1"/>
  <c r="S547" i="6" s="1"/>
  <c r="R547" i="6" a="1"/>
  <c r="R547" i="6" s="1"/>
  <c r="Q547" i="6" a="1"/>
  <c r="Q547" i="6" s="1"/>
  <c r="P547" i="6" a="1"/>
  <c r="P547" i="6" s="1"/>
  <c r="O547" i="6" a="1"/>
  <c r="O547" i="6" s="1"/>
  <c r="N547" i="6" a="1"/>
  <c r="N547" i="6" s="1"/>
  <c r="M547" i="6" a="1"/>
  <c r="M547" i="6" s="1"/>
  <c r="L547" i="6" a="1"/>
  <c r="L547" i="6" s="1"/>
  <c r="K547" i="6" a="1"/>
  <c r="K547" i="6" s="1"/>
  <c r="AI546" i="6" a="1"/>
  <c r="AI546" i="6" s="1"/>
  <c r="AH546" i="6" a="1"/>
  <c r="AH546" i="6" s="1"/>
  <c r="AG546" i="6" a="1"/>
  <c r="AG546" i="6" s="1"/>
  <c r="AF546" i="6" a="1"/>
  <c r="AF546" i="6" s="1"/>
  <c r="AE546" i="6" a="1"/>
  <c r="AE546" i="6" s="1"/>
  <c r="AD546" i="6" a="1"/>
  <c r="AD546" i="6" s="1"/>
  <c r="AC546" i="6" a="1"/>
  <c r="AC546" i="6" s="1"/>
  <c r="AB546" i="6" a="1"/>
  <c r="AB546" i="6" s="1"/>
  <c r="AA546" i="6" a="1"/>
  <c r="AA546" i="6" s="1"/>
  <c r="Z546" i="6" a="1"/>
  <c r="Z546" i="6" s="1"/>
  <c r="Y546" i="6" a="1"/>
  <c r="Y546" i="6" s="1"/>
  <c r="X546" i="6" a="1"/>
  <c r="X546" i="6" s="1"/>
  <c r="W546" i="6" a="1"/>
  <c r="W546" i="6" s="1"/>
  <c r="V546" i="6" a="1"/>
  <c r="V546" i="6" s="1"/>
  <c r="U546" i="6" a="1"/>
  <c r="U546" i="6" s="1"/>
  <c r="T546" i="6" a="1"/>
  <c r="T546" i="6" s="1"/>
  <c r="S546" i="6" a="1"/>
  <c r="S546" i="6" s="1"/>
  <c r="R546" i="6" a="1"/>
  <c r="R546" i="6" s="1"/>
  <c r="Q546" i="6" a="1"/>
  <c r="Q546" i="6" s="1"/>
  <c r="P546" i="6" a="1"/>
  <c r="P546" i="6" s="1"/>
  <c r="O546" i="6" a="1"/>
  <c r="O546" i="6" s="1"/>
  <c r="N546" i="6" a="1"/>
  <c r="N546" i="6" s="1"/>
  <c r="M546" i="6" a="1"/>
  <c r="M546" i="6" s="1"/>
  <c r="L546" i="6"/>
  <c r="L546" i="6" a="1"/>
  <c r="K546" i="6" a="1"/>
  <c r="K546" i="6" s="1"/>
  <c r="AI545" i="6" a="1"/>
  <c r="AI545" i="6" s="1"/>
  <c r="AH545" i="6" a="1"/>
  <c r="AH545" i="6" s="1"/>
  <c r="AG545" i="6" a="1"/>
  <c r="AG545" i="6" s="1"/>
  <c r="AF545" i="6" a="1"/>
  <c r="AF545" i="6" s="1"/>
  <c r="AE545" i="6" a="1"/>
  <c r="AE545" i="6" s="1"/>
  <c r="AD545" i="6" a="1"/>
  <c r="AD545" i="6" s="1"/>
  <c r="AC545" i="6" a="1"/>
  <c r="AC545" i="6" s="1"/>
  <c r="AB545" i="6"/>
  <c r="AB545" i="6" a="1"/>
  <c r="AA545" i="6" a="1"/>
  <c r="AA545" i="6" s="1"/>
  <c r="Z545" i="6" a="1"/>
  <c r="Z545" i="6" s="1"/>
  <c r="Y545" i="6" a="1"/>
  <c r="Y545" i="6" s="1"/>
  <c r="X545" i="6" a="1"/>
  <c r="X545" i="6" s="1"/>
  <c r="W545" i="6" a="1"/>
  <c r="W545" i="6" s="1"/>
  <c r="V545" i="6"/>
  <c r="V545" i="6" a="1"/>
  <c r="U545" i="6" a="1"/>
  <c r="U545" i="6" s="1"/>
  <c r="T545" i="6" a="1"/>
  <c r="T545" i="6" s="1"/>
  <c r="S545" i="6" a="1"/>
  <c r="S545" i="6" s="1"/>
  <c r="R545" i="6"/>
  <c r="R545" i="6" a="1"/>
  <c r="Q545" i="6" a="1"/>
  <c r="Q545" i="6" s="1"/>
  <c r="P545" i="6" a="1"/>
  <c r="P545" i="6" s="1"/>
  <c r="O545" i="6" a="1"/>
  <c r="O545" i="6" s="1"/>
  <c r="N545" i="6"/>
  <c r="N545" i="6" a="1"/>
  <c r="M545" i="6" a="1"/>
  <c r="M545" i="6" s="1"/>
  <c r="L545" i="6" a="1"/>
  <c r="L545" i="6" s="1"/>
  <c r="K545" i="6" a="1"/>
  <c r="K545" i="6" s="1"/>
  <c r="AI544" i="6"/>
  <c r="AI544" i="6" a="1"/>
  <c r="AH544" i="6" a="1"/>
  <c r="AH544" i="6" s="1"/>
  <c r="AG544" i="6" a="1"/>
  <c r="AG544" i="6" s="1"/>
  <c r="AF544" i="6" a="1"/>
  <c r="AF544" i="6" s="1"/>
  <c r="AE544" i="6"/>
  <c r="AE544" i="6" a="1"/>
  <c r="AD544" i="6" a="1"/>
  <c r="AD544" i="6" s="1"/>
  <c r="AC544" i="6" a="1"/>
  <c r="AC544" i="6" s="1"/>
  <c r="AB544" i="6" a="1"/>
  <c r="AB544" i="6" s="1"/>
  <c r="AA544" i="6"/>
  <c r="AA544" i="6" a="1"/>
  <c r="Z544" i="6" a="1"/>
  <c r="Z544" i="6" s="1"/>
  <c r="Y544" i="6" a="1"/>
  <c r="Y544" i="6" s="1"/>
  <c r="X544" i="6" a="1"/>
  <c r="X544" i="6" s="1"/>
  <c r="W544" i="6"/>
  <c r="W544" i="6" a="1"/>
  <c r="V544" i="6" a="1"/>
  <c r="V544" i="6" s="1"/>
  <c r="U544" i="6" a="1"/>
  <c r="U544" i="6" s="1"/>
  <c r="T544" i="6" a="1"/>
  <c r="T544" i="6" s="1"/>
  <c r="S544" i="6"/>
  <c r="S544" i="6" a="1"/>
  <c r="R544" i="6" a="1"/>
  <c r="R544" i="6" s="1"/>
  <c r="Q544" i="6" a="1"/>
  <c r="Q544" i="6" s="1"/>
  <c r="P544" i="6" a="1"/>
  <c r="P544" i="6" s="1"/>
  <c r="O544" i="6" a="1"/>
  <c r="O544" i="6" s="1"/>
  <c r="N544" i="6" a="1"/>
  <c r="N544" i="6" s="1"/>
  <c r="M544" i="6" a="1"/>
  <c r="M544" i="6" s="1"/>
  <c r="L544" i="6" a="1"/>
  <c r="L544" i="6" s="1"/>
  <c r="K544" i="6"/>
  <c r="K544" i="6" a="1"/>
  <c r="AI543" i="6" a="1"/>
  <c r="AI543" i="6" s="1"/>
  <c r="AH543" i="6" a="1"/>
  <c r="AH543" i="6" s="1"/>
  <c r="AG543" i="6" a="1"/>
  <c r="AG543" i="6" s="1"/>
  <c r="AF543" i="6" a="1"/>
  <c r="AF543" i="6" s="1"/>
  <c r="AE543" i="6" a="1"/>
  <c r="AE543" i="6" s="1"/>
  <c r="AD543" i="6" a="1"/>
  <c r="AD543" i="6" s="1"/>
  <c r="AC543" i="6" a="1"/>
  <c r="AC543" i="6" s="1"/>
  <c r="AB543" i="6"/>
  <c r="AB543" i="6" a="1"/>
  <c r="AA543" i="6" a="1"/>
  <c r="AA543" i="6" s="1"/>
  <c r="Z543" i="6" a="1"/>
  <c r="Z543" i="6" s="1"/>
  <c r="Y543" i="6" a="1"/>
  <c r="Y543" i="6" s="1"/>
  <c r="X543" i="6" a="1"/>
  <c r="X543" i="6" s="1"/>
  <c r="W543" i="6" a="1"/>
  <c r="W543" i="6" s="1"/>
  <c r="V543" i="6" a="1"/>
  <c r="V543" i="6" s="1"/>
  <c r="U543" i="6" a="1"/>
  <c r="U543" i="6" s="1"/>
  <c r="T543" i="6"/>
  <c r="T543" i="6" a="1"/>
  <c r="S543" i="6" a="1"/>
  <c r="S543" i="6" s="1"/>
  <c r="R543" i="6" a="1"/>
  <c r="R543" i="6" s="1"/>
  <c r="Q543" i="6" a="1"/>
  <c r="Q543" i="6" s="1"/>
  <c r="P543" i="6" a="1"/>
  <c r="P543" i="6" s="1"/>
  <c r="O543" i="6" a="1"/>
  <c r="O543" i="6" s="1"/>
  <c r="N543" i="6" a="1"/>
  <c r="N543" i="6" s="1"/>
  <c r="M543" i="6" a="1"/>
  <c r="M543" i="6" s="1"/>
  <c r="L543" i="6"/>
  <c r="L543" i="6" a="1"/>
  <c r="K543" i="6" a="1"/>
  <c r="K543" i="6" s="1"/>
  <c r="AI542" i="6" a="1"/>
  <c r="AI542" i="6" s="1"/>
  <c r="AH542" i="6" a="1"/>
  <c r="AH542" i="6" s="1"/>
  <c r="AG542" i="6" a="1"/>
  <c r="AG542" i="6" s="1"/>
  <c r="AF542" i="6" a="1"/>
  <c r="AF542" i="6" s="1"/>
  <c r="AE542" i="6" a="1"/>
  <c r="AE542" i="6" s="1"/>
  <c r="AD542" i="6" a="1"/>
  <c r="AD542" i="6" s="1"/>
  <c r="AC542" i="6"/>
  <c r="AC542" i="6" a="1"/>
  <c r="AB542" i="6" a="1"/>
  <c r="AB542" i="6" s="1"/>
  <c r="AA542" i="6" a="1"/>
  <c r="AA542" i="6" s="1"/>
  <c r="Z542" i="6" a="1"/>
  <c r="Z542" i="6" s="1"/>
  <c r="Y542" i="6" a="1"/>
  <c r="Y542" i="6" s="1"/>
  <c r="X542" i="6" a="1"/>
  <c r="X542" i="6" s="1"/>
  <c r="W542" i="6" a="1"/>
  <c r="W542" i="6" s="1"/>
  <c r="V542" i="6" a="1"/>
  <c r="V542" i="6" s="1"/>
  <c r="U542" i="6"/>
  <c r="U542" i="6" a="1"/>
  <c r="T542" i="6" a="1"/>
  <c r="T542" i="6" s="1"/>
  <c r="S542" i="6" a="1"/>
  <c r="S542" i="6" s="1"/>
  <c r="R542" i="6" a="1"/>
  <c r="R542" i="6" s="1"/>
  <c r="Q542" i="6" a="1"/>
  <c r="Q542" i="6" s="1"/>
  <c r="P542" i="6" a="1"/>
  <c r="P542" i="6" s="1"/>
  <c r="O542" i="6" a="1"/>
  <c r="O542" i="6" s="1"/>
  <c r="N542" i="6" a="1"/>
  <c r="N542" i="6" s="1"/>
  <c r="M542" i="6"/>
  <c r="M542" i="6" a="1"/>
  <c r="L542" i="6" a="1"/>
  <c r="L542" i="6" s="1"/>
  <c r="K542" i="6" a="1"/>
  <c r="K542" i="6" s="1"/>
  <c r="AI541" i="6" a="1"/>
  <c r="AI541" i="6" s="1"/>
  <c r="AH541" i="6" a="1"/>
  <c r="AH541" i="6" s="1"/>
  <c r="AG541" i="6" a="1"/>
  <c r="AG541" i="6" s="1"/>
  <c r="AF541" i="6" a="1"/>
  <c r="AF541" i="6" s="1"/>
  <c r="AE541" i="6" a="1"/>
  <c r="AE541" i="6" s="1"/>
  <c r="AD541" i="6"/>
  <c r="AD541" i="6" a="1"/>
  <c r="AC541" i="6" a="1"/>
  <c r="AC541" i="6" s="1"/>
  <c r="AB541" i="6" a="1"/>
  <c r="AB541" i="6" s="1"/>
  <c r="AA541" i="6" a="1"/>
  <c r="AA541" i="6" s="1"/>
  <c r="Z541" i="6" a="1"/>
  <c r="Z541" i="6" s="1"/>
  <c r="Y541" i="6" a="1"/>
  <c r="Y541" i="6" s="1"/>
  <c r="X541" i="6" a="1"/>
  <c r="X541" i="6" s="1"/>
  <c r="W541" i="6" a="1"/>
  <c r="W541" i="6" s="1"/>
  <c r="V541" i="6"/>
  <c r="V541" i="6" a="1"/>
  <c r="U541" i="6" a="1"/>
  <c r="U541" i="6" s="1"/>
  <c r="T541" i="6" a="1"/>
  <c r="T541" i="6" s="1"/>
  <c r="S541" i="6" a="1"/>
  <c r="S541" i="6" s="1"/>
  <c r="R541" i="6" a="1"/>
  <c r="R541" i="6" s="1"/>
  <c r="Q541" i="6" a="1"/>
  <c r="Q541" i="6" s="1"/>
  <c r="P541" i="6" a="1"/>
  <c r="P541" i="6" s="1"/>
  <c r="O541" i="6" a="1"/>
  <c r="O541" i="6" s="1"/>
  <c r="N541" i="6"/>
  <c r="N541" i="6" a="1"/>
  <c r="M541" i="6" a="1"/>
  <c r="M541" i="6" s="1"/>
  <c r="L541" i="6" a="1"/>
  <c r="L541" i="6" s="1"/>
  <c r="K541" i="6" a="1"/>
  <c r="K541" i="6" s="1"/>
  <c r="AI540" i="6" a="1"/>
  <c r="AI540" i="6" s="1"/>
  <c r="AH540" i="6" a="1"/>
  <c r="AH540" i="6" s="1"/>
  <c r="AG540" i="6" a="1"/>
  <c r="AG540" i="6" s="1"/>
  <c r="AF540" i="6" a="1"/>
  <c r="AF540" i="6" s="1"/>
  <c r="AE540" i="6"/>
  <c r="AE540" i="6" a="1"/>
  <c r="AD540" i="6" a="1"/>
  <c r="AD540" i="6" s="1"/>
  <c r="AC540" i="6" a="1"/>
  <c r="AC540" i="6" s="1"/>
  <c r="AB540" i="6" a="1"/>
  <c r="AB540" i="6" s="1"/>
  <c r="AA540" i="6" a="1"/>
  <c r="AA540" i="6" s="1"/>
  <c r="Z540" i="6" a="1"/>
  <c r="Z540" i="6" s="1"/>
  <c r="Y540" i="6" a="1"/>
  <c r="Y540" i="6" s="1"/>
  <c r="X540" i="6" a="1"/>
  <c r="X540" i="6" s="1"/>
  <c r="W540" i="6"/>
  <c r="W540" i="6" a="1"/>
  <c r="V540" i="6" a="1"/>
  <c r="V540" i="6" s="1"/>
  <c r="U540" i="6" a="1"/>
  <c r="U540" i="6" s="1"/>
  <c r="T540" i="6" a="1"/>
  <c r="T540" i="6" s="1"/>
  <c r="S540" i="6" a="1"/>
  <c r="S540" i="6" s="1"/>
  <c r="R540" i="6" a="1"/>
  <c r="R540" i="6" s="1"/>
  <c r="Q540" i="6" a="1"/>
  <c r="Q540" i="6" s="1"/>
  <c r="P540" i="6" a="1"/>
  <c r="P540" i="6" s="1"/>
  <c r="O540" i="6"/>
  <c r="O540" i="6" a="1"/>
  <c r="N540" i="6" a="1"/>
  <c r="N540" i="6" s="1"/>
  <c r="M540" i="6" a="1"/>
  <c r="M540" i="6" s="1"/>
  <c r="L540" i="6" a="1"/>
  <c r="L540" i="6" s="1"/>
  <c r="K540" i="6" a="1"/>
  <c r="K540" i="6" s="1"/>
  <c r="AI539" i="6" a="1"/>
  <c r="AI539" i="6" s="1"/>
  <c r="AH539" i="6" a="1"/>
  <c r="AH539" i="6" s="1"/>
  <c r="AG539" i="6" a="1"/>
  <c r="AG539" i="6" s="1"/>
  <c r="AF539" i="6"/>
  <c r="AF539" i="6" a="1"/>
  <c r="AE539" i="6" a="1"/>
  <c r="AE539" i="6" s="1"/>
  <c r="AD539" i="6" a="1"/>
  <c r="AD539" i="6" s="1"/>
  <c r="AC539" i="6" a="1"/>
  <c r="AC539" i="6" s="1"/>
  <c r="AB539" i="6" a="1"/>
  <c r="AB539" i="6" s="1"/>
  <c r="AA539" i="6" a="1"/>
  <c r="AA539" i="6" s="1"/>
  <c r="Z539" i="6" a="1"/>
  <c r="Z539" i="6" s="1"/>
  <c r="Y539" i="6" a="1"/>
  <c r="Y539" i="6" s="1"/>
  <c r="X539" i="6"/>
  <c r="X539" i="6" a="1"/>
  <c r="W539" i="6" a="1"/>
  <c r="W539" i="6" s="1"/>
  <c r="V539" i="6" a="1"/>
  <c r="V539" i="6" s="1"/>
  <c r="U539" i="6" a="1"/>
  <c r="U539" i="6" s="1"/>
  <c r="T539" i="6" a="1"/>
  <c r="T539" i="6" s="1"/>
  <c r="S539" i="6" a="1"/>
  <c r="S539" i="6" s="1"/>
  <c r="R539" i="6" a="1"/>
  <c r="R539" i="6" s="1"/>
  <c r="Q539" i="6" a="1"/>
  <c r="Q539" i="6" s="1"/>
  <c r="P539" i="6"/>
  <c r="P539" i="6" a="1"/>
  <c r="O539" i="6" a="1"/>
  <c r="O539" i="6" s="1"/>
  <c r="N539" i="6" a="1"/>
  <c r="N539" i="6" s="1"/>
  <c r="M539" i="6" a="1"/>
  <c r="M539" i="6" s="1"/>
  <c r="L539" i="6" a="1"/>
  <c r="L539" i="6" s="1"/>
  <c r="K539" i="6" a="1"/>
  <c r="K539" i="6" s="1"/>
  <c r="AI538" i="6" a="1"/>
  <c r="AI538" i="6" s="1"/>
  <c r="AH538" i="6" a="1"/>
  <c r="AH538" i="6" s="1"/>
  <c r="AG538" i="6"/>
  <c r="AG538" i="6" a="1"/>
  <c r="AF538" i="6" a="1"/>
  <c r="AF538" i="6" s="1"/>
  <c r="AE538" i="6" a="1"/>
  <c r="AE538" i="6" s="1"/>
  <c r="AD538" i="6" a="1"/>
  <c r="AD538" i="6" s="1"/>
  <c r="AC538" i="6" a="1"/>
  <c r="AC538" i="6" s="1"/>
  <c r="AB538" i="6" a="1"/>
  <c r="AB538" i="6" s="1"/>
  <c r="AA538" i="6" a="1"/>
  <c r="AA538" i="6" s="1"/>
  <c r="Z538" i="6" a="1"/>
  <c r="Z538" i="6" s="1"/>
  <c r="Y538" i="6"/>
  <c r="Y538" i="6" a="1"/>
  <c r="X538" i="6" a="1"/>
  <c r="X538" i="6" s="1"/>
  <c r="W538" i="6" a="1"/>
  <c r="W538" i="6" s="1"/>
  <c r="V538" i="6" a="1"/>
  <c r="V538" i="6" s="1"/>
  <c r="U538" i="6" a="1"/>
  <c r="U538" i="6" s="1"/>
  <c r="T538" i="6" a="1"/>
  <c r="T538" i="6" s="1"/>
  <c r="S538" i="6" a="1"/>
  <c r="S538" i="6" s="1"/>
  <c r="R538" i="6" a="1"/>
  <c r="R538" i="6" s="1"/>
  <c r="Q538" i="6"/>
  <c r="Q538" i="6" a="1"/>
  <c r="P538" i="6" a="1"/>
  <c r="P538" i="6" s="1"/>
  <c r="O538" i="6" a="1"/>
  <c r="O538" i="6" s="1"/>
  <c r="N538" i="6" a="1"/>
  <c r="N538" i="6" s="1"/>
  <c r="M538" i="6" a="1"/>
  <c r="M538" i="6" s="1"/>
  <c r="L538" i="6" a="1"/>
  <c r="L538" i="6" s="1"/>
  <c r="K538" i="6" a="1"/>
  <c r="K538" i="6" s="1"/>
  <c r="AI537" i="6" a="1"/>
  <c r="AI537" i="6" s="1"/>
  <c r="AH537" i="6"/>
  <c r="AH537" i="6" a="1"/>
  <c r="AG537" i="6" a="1"/>
  <c r="AG537" i="6" s="1"/>
  <c r="AF537" i="6" a="1"/>
  <c r="AF537" i="6" s="1"/>
  <c r="AE537" i="6" a="1"/>
  <c r="AE537" i="6" s="1"/>
  <c r="AD537" i="6" a="1"/>
  <c r="AD537" i="6" s="1"/>
  <c r="AC537" i="6" a="1"/>
  <c r="AC537" i="6" s="1"/>
  <c r="AB537" i="6" a="1"/>
  <c r="AB537" i="6" s="1"/>
  <c r="AA537" i="6" a="1"/>
  <c r="AA537" i="6" s="1"/>
  <c r="Z537" i="6"/>
  <c r="Z537" i="6" a="1"/>
  <c r="Y537" i="6" a="1"/>
  <c r="Y537" i="6" s="1"/>
  <c r="X537" i="6" a="1"/>
  <c r="X537" i="6" s="1"/>
  <c r="W537" i="6" a="1"/>
  <c r="W537" i="6" s="1"/>
  <c r="V537" i="6" a="1"/>
  <c r="V537" i="6" s="1"/>
  <c r="U537" i="6" a="1"/>
  <c r="U537" i="6" s="1"/>
  <c r="T537" i="6" a="1"/>
  <c r="T537" i="6" s="1"/>
  <c r="S537" i="6" a="1"/>
  <c r="S537" i="6" s="1"/>
  <c r="R537" i="6"/>
  <c r="R537" i="6" a="1"/>
  <c r="Q537" i="6" a="1"/>
  <c r="Q537" i="6" s="1"/>
  <c r="P537" i="6" a="1"/>
  <c r="P537" i="6" s="1"/>
  <c r="O537" i="6" a="1"/>
  <c r="O537" i="6" s="1"/>
  <c r="N537" i="6" a="1"/>
  <c r="N537" i="6" s="1"/>
  <c r="M537" i="6" a="1"/>
  <c r="M537" i="6" s="1"/>
  <c r="L537" i="6" a="1"/>
  <c r="L537" i="6" s="1"/>
  <c r="K537" i="6" a="1"/>
  <c r="K537" i="6" s="1"/>
  <c r="AI536" i="6"/>
  <c r="AI536" i="6" a="1"/>
  <c r="AH536" i="6" a="1"/>
  <c r="AH536" i="6" s="1"/>
  <c r="AG536" i="6" a="1"/>
  <c r="AG536" i="6" s="1"/>
  <c r="AF536" i="6" a="1"/>
  <c r="AF536" i="6" s="1"/>
  <c r="AE536" i="6" a="1"/>
  <c r="AE536" i="6" s="1"/>
  <c r="AD536" i="6" a="1"/>
  <c r="AD536" i="6" s="1"/>
  <c r="AC536" i="6" a="1"/>
  <c r="AC536" i="6" s="1"/>
  <c r="AB536" i="6" a="1"/>
  <c r="AB536" i="6" s="1"/>
  <c r="AA536" i="6"/>
  <c r="AA536" i="6" a="1"/>
  <c r="Z536" i="6" a="1"/>
  <c r="Z536" i="6" s="1"/>
  <c r="Y536" i="6" a="1"/>
  <c r="Y536" i="6" s="1"/>
  <c r="X536" i="6" a="1"/>
  <c r="X536" i="6" s="1"/>
  <c r="W536" i="6" a="1"/>
  <c r="W536" i="6" s="1"/>
  <c r="V536" i="6" a="1"/>
  <c r="V536" i="6" s="1"/>
  <c r="U536" i="6" a="1"/>
  <c r="U536" i="6" s="1"/>
  <c r="T536" i="6" a="1"/>
  <c r="T536" i="6" s="1"/>
  <c r="S536" i="6"/>
  <c r="S536" i="6" a="1"/>
  <c r="R536" i="6" a="1"/>
  <c r="R536" i="6" s="1"/>
  <c r="Q536" i="6" a="1"/>
  <c r="Q536" i="6" s="1"/>
  <c r="P536" i="6" a="1"/>
  <c r="P536" i="6" s="1"/>
  <c r="O536" i="6" a="1"/>
  <c r="O536" i="6" s="1"/>
  <c r="N536" i="6" a="1"/>
  <c r="N536" i="6" s="1"/>
  <c r="M536" i="6" a="1"/>
  <c r="M536" i="6" s="1"/>
  <c r="L536" i="6" a="1"/>
  <c r="L536" i="6" s="1"/>
  <c r="K536" i="6"/>
  <c r="K536" i="6" a="1"/>
  <c r="AI535" i="6" a="1"/>
  <c r="AI535" i="6" s="1"/>
  <c r="AH535" i="6" a="1"/>
  <c r="AH535" i="6" s="1"/>
  <c r="AG535" i="6" a="1"/>
  <c r="AG535" i="6" s="1"/>
  <c r="AF535" i="6" a="1"/>
  <c r="AF535" i="6" s="1"/>
  <c r="AE535" i="6" a="1"/>
  <c r="AE535" i="6" s="1"/>
  <c r="AD535" i="6" a="1"/>
  <c r="AD535" i="6" s="1"/>
  <c r="AC535" i="6" a="1"/>
  <c r="AC535" i="6" s="1"/>
  <c r="AB535" i="6"/>
  <c r="AB535" i="6" a="1"/>
  <c r="AA535" i="6" a="1"/>
  <c r="AA535" i="6" s="1"/>
  <c r="Z535" i="6" a="1"/>
  <c r="Z535" i="6" s="1"/>
  <c r="Y535" i="6" a="1"/>
  <c r="Y535" i="6" s="1"/>
  <c r="X535" i="6" a="1"/>
  <c r="X535" i="6" s="1"/>
  <c r="W535" i="6" a="1"/>
  <c r="W535" i="6" s="1"/>
  <c r="V535" i="6" a="1"/>
  <c r="V535" i="6" s="1"/>
  <c r="U535" i="6" a="1"/>
  <c r="U535" i="6" s="1"/>
  <c r="T535" i="6"/>
  <c r="T535" i="6" a="1"/>
  <c r="S535" i="6" a="1"/>
  <c r="S535" i="6" s="1"/>
  <c r="R535" i="6" a="1"/>
  <c r="R535" i="6" s="1"/>
  <c r="Q535" i="6" a="1"/>
  <c r="Q535" i="6" s="1"/>
  <c r="P535" i="6" a="1"/>
  <c r="P535" i="6" s="1"/>
  <c r="O535" i="6" a="1"/>
  <c r="O535" i="6" s="1"/>
  <c r="N535" i="6" a="1"/>
  <c r="N535" i="6" s="1"/>
  <c r="M535" i="6" a="1"/>
  <c r="M535" i="6" s="1"/>
  <c r="L535" i="6"/>
  <c r="L535" i="6" a="1"/>
  <c r="K535" i="6" a="1"/>
  <c r="K535" i="6" s="1"/>
  <c r="AI534" i="6" a="1"/>
  <c r="AI534" i="6" s="1"/>
  <c r="AH534" i="6" a="1"/>
  <c r="AH534" i="6" s="1"/>
  <c r="AG534" i="6" a="1"/>
  <c r="AG534" i="6" s="1"/>
  <c r="AF534" i="6" a="1"/>
  <c r="AF534" i="6" s="1"/>
  <c r="AE534" i="6" a="1"/>
  <c r="AE534" i="6" s="1"/>
  <c r="AD534" i="6" a="1"/>
  <c r="AD534" i="6" s="1"/>
  <c r="AC534" i="6"/>
  <c r="AC534" i="6" a="1"/>
  <c r="AB534" i="6" a="1"/>
  <c r="AB534" i="6" s="1"/>
  <c r="AA534" i="6" a="1"/>
  <c r="AA534" i="6" s="1"/>
  <c r="Z534" i="6" a="1"/>
  <c r="Z534" i="6" s="1"/>
  <c r="Y534" i="6" a="1"/>
  <c r="Y534" i="6" s="1"/>
  <c r="X534" i="6" a="1"/>
  <c r="X534" i="6" s="1"/>
  <c r="W534" i="6" a="1"/>
  <c r="W534" i="6" s="1"/>
  <c r="V534" i="6" a="1"/>
  <c r="V534" i="6" s="1"/>
  <c r="U534" i="6"/>
  <c r="U534" i="6" a="1"/>
  <c r="T534" i="6" a="1"/>
  <c r="T534" i="6" s="1"/>
  <c r="S534" i="6" a="1"/>
  <c r="S534" i="6" s="1"/>
  <c r="R534" i="6" a="1"/>
  <c r="R534" i="6" s="1"/>
  <c r="Q534" i="6" a="1"/>
  <c r="Q534" i="6" s="1"/>
  <c r="P534" i="6" a="1"/>
  <c r="P534" i="6" s="1"/>
  <c r="O534" i="6" a="1"/>
  <c r="O534" i="6" s="1"/>
  <c r="N534" i="6" a="1"/>
  <c r="N534" i="6" s="1"/>
  <c r="M534" i="6"/>
  <c r="M534" i="6" a="1"/>
  <c r="L534" i="6" a="1"/>
  <c r="L534" i="6" s="1"/>
  <c r="K534" i="6" a="1"/>
  <c r="K534" i="6" s="1"/>
  <c r="AI533" i="6" a="1"/>
  <c r="AI533" i="6" s="1"/>
  <c r="AH533" i="6" a="1"/>
  <c r="AH533" i="6" s="1"/>
  <c r="AG533" i="6" a="1"/>
  <c r="AG533" i="6" s="1"/>
  <c r="AF533" i="6" a="1"/>
  <c r="AF533" i="6" s="1"/>
  <c r="AE533" i="6" a="1"/>
  <c r="AE533" i="6" s="1"/>
  <c r="AD533" i="6"/>
  <c r="AD533" i="6" a="1"/>
  <c r="AC533" i="6" a="1"/>
  <c r="AC533" i="6" s="1"/>
  <c r="AB533" i="6" a="1"/>
  <c r="AB533" i="6" s="1"/>
  <c r="AA533" i="6" a="1"/>
  <c r="AA533" i="6" s="1"/>
  <c r="Z533" i="6" a="1"/>
  <c r="Z533" i="6" s="1"/>
  <c r="Y533" i="6" a="1"/>
  <c r="Y533" i="6" s="1"/>
  <c r="X533" i="6" a="1"/>
  <c r="X533" i="6" s="1"/>
  <c r="W533" i="6" a="1"/>
  <c r="W533" i="6" s="1"/>
  <c r="V533" i="6"/>
  <c r="V533" i="6" a="1"/>
  <c r="U533" i="6" a="1"/>
  <c r="U533" i="6" s="1"/>
  <c r="T533" i="6" a="1"/>
  <c r="T533" i="6" s="1"/>
  <c r="S533" i="6" a="1"/>
  <c r="S533" i="6" s="1"/>
  <c r="R533" i="6" a="1"/>
  <c r="R533" i="6" s="1"/>
  <c r="Q533" i="6" a="1"/>
  <c r="Q533" i="6" s="1"/>
  <c r="P533" i="6" a="1"/>
  <c r="P533" i="6" s="1"/>
  <c r="O533" i="6" a="1"/>
  <c r="O533" i="6" s="1"/>
  <c r="N533" i="6"/>
  <c r="N533" i="6" a="1"/>
  <c r="M533" i="6" a="1"/>
  <c r="M533" i="6" s="1"/>
  <c r="L533" i="6" a="1"/>
  <c r="L533" i="6" s="1"/>
  <c r="K533" i="6" a="1"/>
  <c r="K533" i="6" s="1"/>
  <c r="AI532" i="6" a="1"/>
  <c r="AI532" i="6" s="1"/>
  <c r="AH532" i="6" a="1"/>
  <c r="AH532" i="6" s="1"/>
  <c r="AG532" i="6" a="1"/>
  <c r="AG532" i="6" s="1"/>
  <c r="AF532" i="6" a="1"/>
  <c r="AF532" i="6" s="1"/>
  <c r="AE532" i="6"/>
  <c r="AE532" i="6" a="1"/>
  <c r="AD532" i="6" a="1"/>
  <c r="AD532" i="6" s="1"/>
  <c r="AC532" i="6" a="1"/>
  <c r="AC532" i="6" s="1"/>
  <c r="AB532" i="6" a="1"/>
  <c r="AB532" i="6" s="1"/>
  <c r="AA532" i="6" a="1"/>
  <c r="AA532" i="6" s="1"/>
  <c r="Z532" i="6" a="1"/>
  <c r="Z532" i="6" s="1"/>
  <c r="Y532" i="6" a="1"/>
  <c r="Y532" i="6" s="1"/>
  <c r="X532" i="6" a="1"/>
  <c r="X532" i="6" s="1"/>
  <c r="W532" i="6"/>
  <c r="W532" i="6" a="1"/>
  <c r="V532" i="6" a="1"/>
  <c r="V532" i="6" s="1"/>
  <c r="U532" i="6" a="1"/>
  <c r="U532" i="6" s="1"/>
  <c r="T532" i="6" a="1"/>
  <c r="T532" i="6" s="1"/>
  <c r="S532" i="6" a="1"/>
  <c r="S532" i="6" s="1"/>
  <c r="R532" i="6" a="1"/>
  <c r="R532" i="6" s="1"/>
  <c r="Q532" i="6" a="1"/>
  <c r="Q532" i="6" s="1"/>
  <c r="P532" i="6" a="1"/>
  <c r="P532" i="6" s="1"/>
  <c r="O532" i="6"/>
  <c r="O532" i="6" a="1"/>
  <c r="N532" i="6" a="1"/>
  <c r="N532" i="6" s="1"/>
  <c r="M532" i="6" a="1"/>
  <c r="M532" i="6" s="1"/>
  <c r="L532" i="6" a="1"/>
  <c r="L532" i="6" s="1"/>
  <c r="K532" i="6" a="1"/>
  <c r="K532" i="6" s="1"/>
  <c r="AI531" i="6" a="1"/>
  <c r="AI531" i="6" s="1"/>
  <c r="AH531" i="6" a="1"/>
  <c r="AH531" i="6" s="1"/>
  <c r="AG531" i="6" a="1"/>
  <c r="AG531" i="6" s="1"/>
  <c r="AF531" i="6"/>
  <c r="AF531" i="6" a="1"/>
  <c r="AE531" i="6" a="1"/>
  <c r="AE531" i="6" s="1"/>
  <c r="AD531" i="6" a="1"/>
  <c r="AD531" i="6" s="1"/>
  <c r="AC531" i="6" a="1"/>
  <c r="AC531" i="6" s="1"/>
  <c r="AB531" i="6" a="1"/>
  <c r="AB531" i="6" s="1"/>
  <c r="AA531" i="6" a="1"/>
  <c r="AA531" i="6" s="1"/>
  <c r="Z531" i="6" a="1"/>
  <c r="Z531" i="6" s="1"/>
  <c r="Y531" i="6" a="1"/>
  <c r="Y531" i="6" s="1"/>
  <c r="X531" i="6"/>
  <c r="X531" i="6" a="1"/>
  <c r="W531" i="6" a="1"/>
  <c r="W531" i="6" s="1"/>
  <c r="V531" i="6" a="1"/>
  <c r="V531" i="6" s="1"/>
  <c r="U531" i="6" a="1"/>
  <c r="U531" i="6" s="1"/>
  <c r="T531" i="6" a="1"/>
  <c r="T531" i="6" s="1"/>
  <c r="S531" i="6" a="1"/>
  <c r="S531" i="6" s="1"/>
  <c r="R531" i="6" a="1"/>
  <c r="R531" i="6" s="1"/>
  <c r="Q531" i="6" a="1"/>
  <c r="Q531" i="6" s="1"/>
  <c r="P531" i="6"/>
  <c r="P531" i="6" a="1"/>
  <c r="O531" i="6" a="1"/>
  <c r="O531" i="6" s="1"/>
  <c r="N531" i="6" a="1"/>
  <c r="N531" i="6" s="1"/>
  <c r="M531" i="6" a="1"/>
  <c r="M531" i="6" s="1"/>
  <c r="L531" i="6" a="1"/>
  <c r="L531" i="6" s="1"/>
  <c r="K531" i="6" a="1"/>
  <c r="K531" i="6" s="1"/>
  <c r="AI530" i="6" a="1"/>
  <c r="AI530" i="6" s="1"/>
  <c r="AH530" i="6" a="1"/>
  <c r="AH530" i="6" s="1"/>
  <c r="AG530" i="6"/>
  <c r="AG530" i="6" a="1"/>
  <c r="AF530" i="6" a="1"/>
  <c r="AF530" i="6" s="1"/>
  <c r="AE530" i="6" a="1"/>
  <c r="AE530" i="6" s="1"/>
  <c r="AD530" i="6" a="1"/>
  <c r="AD530" i="6" s="1"/>
  <c r="AC530" i="6" a="1"/>
  <c r="AC530" i="6" s="1"/>
  <c r="AB530" i="6" a="1"/>
  <c r="AB530" i="6" s="1"/>
  <c r="AA530" i="6" a="1"/>
  <c r="AA530" i="6" s="1"/>
  <c r="Z530" i="6" a="1"/>
  <c r="Z530" i="6" s="1"/>
  <c r="Y530" i="6"/>
  <c r="Y530" i="6" a="1"/>
  <c r="X530" i="6" a="1"/>
  <c r="X530" i="6" s="1"/>
  <c r="W530" i="6" a="1"/>
  <c r="W530" i="6" s="1"/>
  <c r="V530" i="6" a="1"/>
  <c r="V530" i="6" s="1"/>
  <c r="U530" i="6" a="1"/>
  <c r="U530" i="6" s="1"/>
  <c r="T530" i="6" a="1"/>
  <c r="T530" i="6" s="1"/>
  <c r="S530" i="6" a="1"/>
  <c r="S530" i="6" s="1"/>
  <c r="R530" i="6" a="1"/>
  <c r="R530" i="6" s="1"/>
  <c r="Q530" i="6"/>
  <c r="Q530" i="6" a="1"/>
  <c r="P530" i="6" a="1"/>
  <c r="P530" i="6" s="1"/>
  <c r="O530" i="6" a="1"/>
  <c r="O530" i="6" s="1"/>
  <c r="N530" i="6" a="1"/>
  <c r="N530" i="6" s="1"/>
  <c r="M530" i="6" a="1"/>
  <c r="M530" i="6" s="1"/>
  <c r="L530" i="6" a="1"/>
  <c r="L530" i="6" s="1"/>
  <c r="K530" i="6" a="1"/>
  <c r="K530" i="6" s="1"/>
  <c r="AI529" i="6" a="1"/>
  <c r="AI529" i="6" s="1"/>
  <c r="AH529" i="6"/>
  <c r="AH529" i="6" a="1"/>
  <c r="AG529" i="6" a="1"/>
  <c r="AG529" i="6" s="1"/>
  <c r="AF529" i="6" a="1"/>
  <c r="AF529" i="6" s="1"/>
  <c r="AE529" i="6" a="1"/>
  <c r="AE529" i="6" s="1"/>
  <c r="AD529" i="6" a="1"/>
  <c r="AD529" i="6" s="1"/>
  <c r="AC529" i="6" a="1"/>
  <c r="AC529" i="6" s="1"/>
  <c r="AB529" i="6" a="1"/>
  <c r="AB529" i="6" s="1"/>
  <c r="AA529" i="6" a="1"/>
  <c r="AA529" i="6" s="1"/>
  <c r="Z529" i="6"/>
  <c r="Z529" i="6" a="1"/>
  <c r="Y529" i="6" a="1"/>
  <c r="Y529" i="6" s="1"/>
  <c r="X529" i="6" a="1"/>
  <c r="X529" i="6" s="1"/>
  <c r="W529" i="6" a="1"/>
  <c r="W529" i="6" s="1"/>
  <c r="V529" i="6" a="1"/>
  <c r="V529" i="6" s="1"/>
  <c r="U529" i="6" a="1"/>
  <c r="U529" i="6" s="1"/>
  <c r="T529" i="6" a="1"/>
  <c r="T529" i="6" s="1"/>
  <c r="S529" i="6" a="1"/>
  <c r="S529" i="6" s="1"/>
  <c r="R529" i="6"/>
  <c r="R529" i="6" a="1"/>
  <c r="Q529" i="6" a="1"/>
  <c r="Q529" i="6" s="1"/>
  <c r="P529" i="6" a="1"/>
  <c r="P529" i="6" s="1"/>
  <c r="O529" i="6" a="1"/>
  <c r="O529" i="6" s="1"/>
  <c r="N529" i="6" a="1"/>
  <c r="N529" i="6" s="1"/>
  <c r="M529" i="6" a="1"/>
  <c r="M529" i="6" s="1"/>
  <c r="L529" i="6" a="1"/>
  <c r="L529" i="6" s="1"/>
  <c r="K529" i="6" a="1"/>
  <c r="K529" i="6" s="1"/>
  <c r="AI528" i="6"/>
  <c r="AI528" i="6" a="1"/>
  <c r="AH528" i="6" a="1"/>
  <c r="AH528" i="6" s="1"/>
  <c r="AG528" i="6" a="1"/>
  <c r="AG528" i="6" s="1"/>
  <c r="AF528" i="6" a="1"/>
  <c r="AF528" i="6" s="1"/>
  <c r="AE528" i="6" a="1"/>
  <c r="AE528" i="6" s="1"/>
  <c r="AD528" i="6" a="1"/>
  <c r="AD528" i="6" s="1"/>
  <c r="AC528" i="6" a="1"/>
  <c r="AC528" i="6" s="1"/>
  <c r="AB528" i="6" a="1"/>
  <c r="AB528" i="6" s="1"/>
  <c r="AA528" i="6"/>
  <c r="AA528" i="6" a="1"/>
  <c r="Z528" i="6" a="1"/>
  <c r="Z528" i="6" s="1"/>
  <c r="Y528" i="6" a="1"/>
  <c r="Y528" i="6" s="1"/>
  <c r="X528" i="6" a="1"/>
  <c r="X528" i="6" s="1"/>
  <c r="W528" i="6" a="1"/>
  <c r="W528" i="6" s="1"/>
  <c r="V528" i="6" a="1"/>
  <c r="V528" i="6" s="1"/>
  <c r="U528" i="6" a="1"/>
  <c r="U528" i="6" s="1"/>
  <c r="T528" i="6" a="1"/>
  <c r="T528" i="6" s="1"/>
  <c r="S528" i="6"/>
  <c r="S528" i="6" a="1"/>
  <c r="R528" i="6" a="1"/>
  <c r="R528" i="6" s="1"/>
  <c r="Q528" i="6" a="1"/>
  <c r="Q528" i="6" s="1"/>
  <c r="P528" i="6" a="1"/>
  <c r="P528" i="6" s="1"/>
  <c r="O528" i="6" a="1"/>
  <c r="O528" i="6" s="1"/>
  <c r="N528" i="6" a="1"/>
  <c r="N528" i="6" s="1"/>
  <c r="M528" i="6" a="1"/>
  <c r="M528" i="6" s="1"/>
  <c r="L528" i="6" a="1"/>
  <c r="L528" i="6" s="1"/>
  <c r="K528" i="6"/>
  <c r="K528" i="6" a="1"/>
  <c r="AI527" i="6"/>
  <c r="AI527" i="6" a="1"/>
  <c r="AH527" i="6"/>
  <c r="AH527" i="6" a="1"/>
  <c r="AG527" i="6"/>
  <c r="AG527" i="6" a="1"/>
  <c r="AF527" i="6"/>
  <c r="AF527" i="6" a="1"/>
  <c r="AE527" i="6"/>
  <c r="AE527" i="6" a="1"/>
  <c r="AD527" i="6"/>
  <c r="AD527" i="6" a="1"/>
  <c r="AC527" i="6" a="1"/>
  <c r="AC527" i="6" s="1"/>
  <c r="AB527" i="6" a="1"/>
  <c r="AB527" i="6" s="1"/>
  <c r="AA527" i="6" a="1"/>
  <c r="AA527" i="6" s="1"/>
  <c r="Z527" i="6" a="1"/>
  <c r="Z527" i="6" s="1"/>
  <c r="Y527" i="6" a="1"/>
  <c r="Y527" i="6" s="1"/>
  <c r="X527" i="6" a="1"/>
  <c r="X527" i="6" s="1"/>
  <c r="W527" i="6" a="1"/>
  <c r="W527" i="6" s="1"/>
  <c r="V527" i="6"/>
  <c r="V527" i="6" a="1"/>
  <c r="U527" i="6" a="1"/>
  <c r="U527" i="6" s="1"/>
  <c r="T527" i="6" a="1"/>
  <c r="T527" i="6" s="1"/>
  <c r="S527" i="6" a="1"/>
  <c r="S527" i="6" s="1"/>
  <c r="R527" i="6" a="1"/>
  <c r="R527" i="6" s="1"/>
  <c r="Q527" i="6" a="1"/>
  <c r="Q527" i="6" s="1"/>
  <c r="P527" i="6" a="1"/>
  <c r="P527" i="6" s="1"/>
  <c r="O527" i="6" a="1"/>
  <c r="O527" i="6" s="1"/>
  <c r="N527" i="6"/>
  <c r="N527" i="6" a="1"/>
  <c r="M527" i="6" a="1"/>
  <c r="M527" i="6" s="1"/>
  <c r="L527" i="6" a="1"/>
  <c r="L527" i="6" s="1"/>
  <c r="K527" i="6" a="1"/>
  <c r="K527" i="6" s="1"/>
  <c r="AI526" i="6" a="1"/>
  <c r="AI526" i="6" s="1"/>
  <c r="AH526" i="6" a="1"/>
  <c r="AH526" i="6" s="1"/>
  <c r="AG526" i="6" a="1"/>
  <c r="AG526" i="6" s="1"/>
  <c r="AF526" i="6"/>
  <c r="AF526" i="6" a="1"/>
  <c r="AE526" i="6" a="1"/>
  <c r="AE526" i="6" s="1"/>
  <c r="AD526" i="6" a="1"/>
  <c r="AD526" i="6" s="1"/>
  <c r="AC526" i="6" a="1"/>
  <c r="AC526" i="6" s="1"/>
  <c r="AB526" i="6" a="1"/>
  <c r="AB526" i="6" s="1"/>
  <c r="AA526" i="6" a="1"/>
  <c r="AA526" i="6" s="1"/>
  <c r="Z526" i="6" a="1"/>
  <c r="Z526" i="6" s="1"/>
  <c r="Y526" i="6" a="1"/>
  <c r="Y526" i="6" s="1"/>
  <c r="X526" i="6"/>
  <c r="X526" i="6" a="1"/>
  <c r="W526" i="6" a="1"/>
  <c r="W526" i="6" s="1"/>
  <c r="V526" i="6" a="1"/>
  <c r="V526" i="6" s="1"/>
  <c r="U526" i="6" a="1"/>
  <c r="U526" i="6" s="1"/>
  <c r="T526" i="6" a="1"/>
  <c r="T526" i="6" s="1"/>
  <c r="S526" i="6" a="1"/>
  <c r="S526" i="6" s="1"/>
  <c r="R526" i="6" a="1"/>
  <c r="R526" i="6" s="1"/>
  <c r="Q526" i="6" a="1"/>
  <c r="Q526" i="6" s="1"/>
  <c r="P526" i="6"/>
  <c r="P526" i="6" a="1"/>
  <c r="O526" i="6" a="1"/>
  <c r="O526" i="6" s="1"/>
  <c r="N526" i="6" a="1"/>
  <c r="N526" i="6" s="1"/>
  <c r="M526" i="6" a="1"/>
  <c r="M526" i="6" s="1"/>
  <c r="L526" i="6" a="1"/>
  <c r="L526" i="6" s="1"/>
  <c r="K526" i="6" a="1"/>
  <c r="K526" i="6" s="1"/>
  <c r="AI525" i="6" a="1"/>
  <c r="AI525" i="6" s="1"/>
  <c r="AH525" i="6" a="1"/>
  <c r="AH525" i="6" s="1"/>
  <c r="AG525" i="6" a="1"/>
  <c r="AG525" i="6" s="1"/>
  <c r="AF525" i="6" a="1"/>
  <c r="AF525" i="6" s="1"/>
  <c r="AE525" i="6" a="1"/>
  <c r="AE525" i="6" s="1"/>
  <c r="AD525" i="6"/>
  <c r="AD525" i="6" a="1"/>
  <c r="AC525" i="6" a="1"/>
  <c r="AC525" i="6" s="1"/>
  <c r="AB525" i="6" a="1"/>
  <c r="AB525" i="6" s="1"/>
  <c r="AA525" i="6" a="1"/>
  <c r="AA525" i="6" s="1"/>
  <c r="Z525" i="6" a="1"/>
  <c r="Z525" i="6" s="1"/>
  <c r="Y525" i="6" a="1"/>
  <c r="Y525" i="6" s="1"/>
  <c r="X525" i="6" a="1"/>
  <c r="X525" i="6" s="1"/>
  <c r="W525" i="6" a="1"/>
  <c r="W525" i="6" s="1"/>
  <c r="V525" i="6"/>
  <c r="V525" i="6" a="1"/>
  <c r="U525" i="6" a="1"/>
  <c r="U525" i="6" s="1"/>
  <c r="T525" i="6" a="1"/>
  <c r="T525" i="6" s="1"/>
  <c r="S525" i="6" a="1"/>
  <c r="S525" i="6" s="1"/>
  <c r="R525" i="6" a="1"/>
  <c r="R525" i="6" s="1"/>
  <c r="Q525" i="6" a="1"/>
  <c r="Q525" i="6" s="1"/>
  <c r="P525" i="6" a="1"/>
  <c r="P525" i="6" s="1"/>
  <c r="O525" i="6" a="1"/>
  <c r="O525" i="6" s="1"/>
  <c r="N525" i="6"/>
  <c r="N525" i="6" a="1"/>
  <c r="M525" i="6" a="1"/>
  <c r="M525" i="6" s="1"/>
  <c r="L525" i="6" a="1"/>
  <c r="L525" i="6" s="1"/>
  <c r="K525" i="6" a="1"/>
  <c r="K525" i="6" s="1"/>
  <c r="AI524" i="6" a="1"/>
  <c r="AI524" i="6" s="1"/>
  <c r="AH524" i="6" a="1"/>
  <c r="AH524" i="6" s="1"/>
  <c r="AG524" i="6" a="1"/>
  <c r="AG524" i="6" s="1"/>
  <c r="AF524" i="6"/>
  <c r="AF524" i="6" a="1"/>
  <c r="AE524" i="6" a="1"/>
  <c r="AE524" i="6" s="1"/>
  <c r="AD524" i="6" a="1"/>
  <c r="AD524" i="6" s="1"/>
  <c r="AC524" i="6" a="1"/>
  <c r="AC524" i="6" s="1"/>
  <c r="AB524" i="6" a="1"/>
  <c r="AB524" i="6" s="1"/>
  <c r="AA524" i="6" a="1"/>
  <c r="AA524" i="6" s="1"/>
  <c r="Z524" i="6" a="1"/>
  <c r="Z524" i="6" s="1"/>
  <c r="Y524" i="6" a="1"/>
  <c r="Y524" i="6" s="1"/>
  <c r="X524" i="6"/>
  <c r="X524" i="6" a="1"/>
  <c r="W524" i="6" a="1"/>
  <c r="W524" i="6" s="1"/>
  <c r="V524" i="6" a="1"/>
  <c r="V524" i="6" s="1"/>
  <c r="U524" i="6" a="1"/>
  <c r="U524" i="6" s="1"/>
  <c r="T524" i="6" a="1"/>
  <c r="T524" i="6" s="1"/>
  <c r="S524" i="6" a="1"/>
  <c r="S524" i="6" s="1"/>
  <c r="R524" i="6" a="1"/>
  <c r="R524" i="6" s="1"/>
  <c r="Q524" i="6" a="1"/>
  <c r="Q524" i="6" s="1"/>
  <c r="P524" i="6"/>
  <c r="P524" i="6" a="1"/>
  <c r="O524" i="6" a="1"/>
  <c r="O524" i="6" s="1"/>
  <c r="N524" i="6" a="1"/>
  <c r="N524" i="6" s="1"/>
  <c r="M524" i="6" a="1"/>
  <c r="M524" i="6" s="1"/>
  <c r="L524" i="6" a="1"/>
  <c r="L524" i="6" s="1"/>
  <c r="K524" i="6" a="1"/>
  <c r="K524" i="6" s="1"/>
  <c r="AI523" i="6" a="1"/>
  <c r="AI523" i="6" s="1"/>
  <c r="AH523" i="6" a="1"/>
  <c r="AH523" i="6" s="1"/>
  <c r="AG523" i="6" a="1"/>
  <c r="AG523" i="6" s="1"/>
  <c r="AF523" i="6" a="1"/>
  <c r="AF523" i="6" s="1"/>
  <c r="AE523" i="6" a="1"/>
  <c r="AE523" i="6" s="1"/>
  <c r="AD523" i="6"/>
  <c r="AD523" i="6" a="1"/>
  <c r="AC523" i="6" a="1"/>
  <c r="AC523" i="6" s="1"/>
  <c r="AB523" i="6" a="1"/>
  <c r="AB523" i="6" s="1"/>
  <c r="AA523" i="6" a="1"/>
  <c r="AA523" i="6" s="1"/>
  <c r="Z523" i="6" a="1"/>
  <c r="Z523" i="6" s="1"/>
  <c r="Y523" i="6" a="1"/>
  <c r="Y523" i="6" s="1"/>
  <c r="X523" i="6" a="1"/>
  <c r="X523" i="6" s="1"/>
  <c r="W523" i="6" a="1"/>
  <c r="W523" i="6" s="1"/>
  <c r="V523" i="6"/>
  <c r="V523" i="6" a="1"/>
  <c r="U523" i="6" a="1"/>
  <c r="U523" i="6" s="1"/>
  <c r="T523" i="6" a="1"/>
  <c r="T523" i="6" s="1"/>
  <c r="S523" i="6" a="1"/>
  <c r="S523" i="6" s="1"/>
  <c r="R523" i="6" a="1"/>
  <c r="R523" i="6" s="1"/>
  <c r="Q523" i="6" a="1"/>
  <c r="Q523" i="6" s="1"/>
  <c r="P523" i="6" a="1"/>
  <c r="P523" i="6" s="1"/>
  <c r="O523" i="6" a="1"/>
  <c r="O523" i="6" s="1"/>
  <c r="N523" i="6"/>
  <c r="N523" i="6" a="1"/>
  <c r="M523" i="6" a="1"/>
  <c r="M523" i="6" s="1"/>
  <c r="L523" i="6" a="1"/>
  <c r="L523" i="6" s="1"/>
  <c r="K523" i="6" a="1"/>
  <c r="K523" i="6" s="1"/>
  <c r="AI522" i="6" a="1"/>
  <c r="AI522" i="6" s="1"/>
  <c r="AH522" i="6" a="1"/>
  <c r="AH522" i="6" s="1"/>
  <c r="AG522" i="6" a="1"/>
  <c r="AG522" i="6" s="1"/>
  <c r="AF522" i="6"/>
  <c r="AF522" i="6" a="1"/>
  <c r="AE522" i="6" a="1"/>
  <c r="AE522" i="6" s="1"/>
  <c r="AD522" i="6" a="1"/>
  <c r="AD522" i="6" s="1"/>
  <c r="AC522" i="6" a="1"/>
  <c r="AC522" i="6" s="1"/>
  <c r="AB522" i="6" a="1"/>
  <c r="AB522" i="6" s="1"/>
  <c r="AA522" i="6" a="1"/>
  <c r="AA522" i="6" s="1"/>
  <c r="Z522" i="6" a="1"/>
  <c r="Z522" i="6" s="1"/>
  <c r="Y522" i="6" a="1"/>
  <c r="Y522" i="6" s="1"/>
  <c r="X522" i="6"/>
  <c r="X522" i="6" a="1"/>
  <c r="W522" i="6" a="1"/>
  <c r="W522" i="6" s="1"/>
  <c r="V522" i="6" a="1"/>
  <c r="V522" i="6" s="1"/>
  <c r="U522" i="6" a="1"/>
  <c r="U522" i="6" s="1"/>
  <c r="T522" i="6" a="1"/>
  <c r="T522" i="6" s="1"/>
  <c r="S522" i="6" a="1"/>
  <c r="S522" i="6" s="1"/>
  <c r="R522" i="6" a="1"/>
  <c r="R522" i="6" s="1"/>
  <c r="Q522" i="6" a="1"/>
  <c r="Q522" i="6" s="1"/>
  <c r="P522" i="6"/>
  <c r="P522" i="6" a="1"/>
  <c r="O522" i="6" a="1"/>
  <c r="O522" i="6" s="1"/>
  <c r="N522" i="6" a="1"/>
  <c r="N522" i="6" s="1"/>
  <c r="M522" i="6" a="1"/>
  <c r="M522" i="6" s="1"/>
  <c r="L522" i="6" a="1"/>
  <c r="L522" i="6" s="1"/>
  <c r="K522" i="6" a="1"/>
  <c r="K522" i="6" s="1"/>
  <c r="AI521" i="6" a="1"/>
  <c r="AI521" i="6" s="1"/>
  <c r="AH521" i="6" a="1"/>
  <c r="AH521" i="6" s="1"/>
  <c r="AG521" i="6" a="1"/>
  <c r="AG521" i="6" s="1"/>
  <c r="AF521" i="6" a="1"/>
  <c r="AF521" i="6" s="1"/>
  <c r="AE521" i="6" a="1"/>
  <c r="AE521" i="6" s="1"/>
  <c r="AD521" i="6"/>
  <c r="AD521" i="6" a="1"/>
  <c r="AC521" i="6" a="1"/>
  <c r="AC521" i="6" s="1"/>
  <c r="AB521" i="6" a="1"/>
  <c r="AB521" i="6" s="1"/>
  <c r="AA521" i="6" a="1"/>
  <c r="AA521" i="6" s="1"/>
  <c r="Z521" i="6" a="1"/>
  <c r="Z521" i="6" s="1"/>
  <c r="Y521" i="6" a="1"/>
  <c r="Y521" i="6" s="1"/>
  <c r="X521" i="6" a="1"/>
  <c r="X521" i="6" s="1"/>
  <c r="W521" i="6" a="1"/>
  <c r="W521" i="6" s="1"/>
  <c r="V521" i="6"/>
  <c r="V521" i="6" a="1"/>
  <c r="U521" i="6" a="1"/>
  <c r="U521" i="6" s="1"/>
  <c r="T521" i="6" a="1"/>
  <c r="T521" i="6" s="1"/>
  <c r="S521" i="6" a="1"/>
  <c r="S521" i="6" s="1"/>
  <c r="R521" i="6" a="1"/>
  <c r="R521" i="6" s="1"/>
  <c r="Q521" i="6" a="1"/>
  <c r="Q521" i="6" s="1"/>
  <c r="P521" i="6" a="1"/>
  <c r="P521" i="6" s="1"/>
  <c r="O521" i="6" a="1"/>
  <c r="O521" i="6" s="1"/>
  <c r="N521" i="6"/>
  <c r="N521" i="6" a="1"/>
  <c r="M521" i="6" a="1"/>
  <c r="M521" i="6" s="1"/>
  <c r="L521" i="6" a="1"/>
  <c r="L521" i="6" s="1"/>
  <c r="K521" i="6" a="1"/>
  <c r="K521" i="6" s="1"/>
  <c r="AI520" i="6" a="1"/>
  <c r="AI520" i="6" s="1"/>
  <c r="AH520" i="6" a="1"/>
  <c r="AH520" i="6" s="1"/>
  <c r="AG520" i="6" a="1"/>
  <c r="AG520" i="6" s="1"/>
  <c r="AF520" i="6"/>
  <c r="AF520" i="6" a="1"/>
  <c r="AE520" i="6" a="1"/>
  <c r="AE520" i="6" s="1"/>
  <c r="AD520" i="6" a="1"/>
  <c r="AD520" i="6" s="1"/>
  <c r="AC520" i="6" a="1"/>
  <c r="AC520" i="6" s="1"/>
  <c r="AB520" i="6" a="1"/>
  <c r="AB520" i="6" s="1"/>
  <c r="AA520" i="6" a="1"/>
  <c r="AA520" i="6" s="1"/>
  <c r="Z520" i="6" a="1"/>
  <c r="Z520" i="6" s="1"/>
  <c r="Y520" i="6" a="1"/>
  <c r="Y520" i="6" s="1"/>
  <c r="X520" i="6"/>
  <c r="X520" i="6" a="1"/>
  <c r="W520" i="6" a="1"/>
  <c r="W520" i="6" s="1"/>
  <c r="V520" i="6" a="1"/>
  <c r="V520" i="6" s="1"/>
  <c r="U520" i="6" a="1"/>
  <c r="U520" i="6" s="1"/>
  <c r="T520" i="6" a="1"/>
  <c r="T520" i="6" s="1"/>
  <c r="S520" i="6" a="1"/>
  <c r="S520" i="6" s="1"/>
  <c r="R520" i="6" a="1"/>
  <c r="R520" i="6" s="1"/>
  <c r="Q520" i="6" a="1"/>
  <c r="Q520" i="6" s="1"/>
  <c r="P520" i="6"/>
  <c r="P520" i="6" a="1"/>
  <c r="O520" i="6" a="1"/>
  <c r="O520" i="6" s="1"/>
  <c r="N520" i="6" a="1"/>
  <c r="N520" i="6" s="1"/>
  <c r="M520" i="6" a="1"/>
  <c r="M520" i="6" s="1"/>
  <c r="L520" i="6" a="1"/>
  <c r="L520" i="6" s="1"/>
  <c r="K520" i="6" a="1"/>
  <c r="K520" i="6" s="1"/>
  <c r="AI519" i="6" a="1"/>
  <c r="AI519" i="6" s="1"/>
  <c r="AH519" i="6" a="1"/>
  <c r="AH519" i="6" s="1"/>
  <c r="AG519" i="6" a="1"/>
  <c r="AG519" i="6" s="1"/>
  <c r="AF519" i="6" a="1"/>
  <c r="AF519" i="6" s="1"/>
  <c r="AE519" i="6" a="1"/>
  <c r="AE519" i="6" s="1"/>
  <c r="AD519" i="6"/>
  <c r="AD519" i="6" a="1"/>
  <c r="AC519" i="6" a="1"/>
  <c r="AC519" i="6" s="1"/>
  <c r="AB519" i="6" a="1"/>
  <c r="AB519" i="6" s="1"/>
  <c r="AA519" i="6" a="1"/>
  <c r="AA519" i="6" s="1"/>
  <c r="Z519" i="6" a="1"/>
  <c r="Z519" i="6" s="1"/>
  <c r="Y519" i="6" a="1"/>
  <c r="Y519" i="6" s="1"/>
  <c r="X519" i="6" a="1"/>
  <c r="X519" i="6" s="1"/>
  <c r="W519" i="6" a="1"/>
  <c r="W519" i="6" s="1"/>
  <c r="V519" i="6"/>
  <c r="V519" i="6" a="1"/>
  <c r="U519" i="6" a="1"/>
  <c r="U519" i="6" s="1"/>
  <c r="T519" i="6" a="1"/>
  <c r="T519" i="6" s="1"/>
  <c r="S519" i="6" a="1"/>
  <c r="S519" i="6" s="1"/>
  <c r="R519" i="6" a="1"/>
  <c r="R519" i="6" s="1"/>
  <c r="Q519" i="6" a="1"/>
  <c r="Q519" i="6" s="1"/>
  <c r="P519" i="6" a="1"/>
  <c r="P519" i="6" s="1"/>
  <c r="O519" i="6" a="1"/>
  <c r="O519" i="6" s="1"/>
  <c r="N519" i="6"/>
  <c r="N519" i="6" a="1"/>
  <c r="M519" i="6" a="1"/>
  <c r="M519" i="6" s="1"/>
  <c r="L519" i="6" a="1"/>
  <c r="L519" i="6" s="1"/>
  <c r="K519" i="6" a="1"/>
  <c r="K519" i="6" s="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a="1"/>
  <c r="S518" i="6" s="1"/>
  <c r="R518" i="6" a="1"/>
  <c r="R518" i="6" s="1"/>
  <c r="Q518" i="6" a="1"/>
  <c r="Q518" i="6" s="1"/>
  <c r="P518" i="6" a="1"/>
  <c r="P518" i="6" s="1"/>
  <c r="O518" i="6" a="1"/>
  <c r="O518" i="6" s="1"/>
  <c r="N518" i="6" a="1"/>
  <c r="N518" i="6" s="1"/>
  <c r="M518" i="6"/>
  <c r="M518" i="6" a="1"/>
  <c r="L518" i="6" a="1"/>
  <c r="L518" i="6" s="1"/>
  <c r="K518" i="6" a="1"/>
  <c r="K518" i="6" s="1"/>
  <c r="AI517" i="6" a="1"/>
  <c r="AI517" i="6" s="1"/>
  <c r="AH517" i="6" a="1"/>
  <c r="AH517" i="6" s="1"/>
  <c r="AG517" i="6"/>
  <c r="AG517" i="6" a="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a="1"/>
  <c r="S517" i="6" s="1"/>
  <c r="R517" i="6" a="1"/>
  <c r="R517" i="6" s="1"/>
  <c r="Q517" i="6"/>
  <c r="Q517" i="6" a="1"/>
  <c r="P517" i="6" a="1"/>
  <c r="P517" i="6" s="1"/>
  <c r="O517" i="6" a="1"/>
  <c r="O517" i="6" s="1"/>
  <c r="N517" i="6" a="1"/>
  <c r="N517" i="6" s="1"/>
  <c r="M517" i="6" a="1"/>
  <c r="M517" i="6" s="1"/>
  <c r="L517" i="6" a="1"/>
  <c r="L517" i="6" s="1"/>
  <c r="K517" i="6" a="1"/>
  <c r="K517" i="6" s="1"/>
  <c r="AI516" i="6" a="1"/>
  <c r="AI516" i="6" s="1"/>
  <c r="AH516" i="6" a="1"/>
  <c r="AH516" i="6" s="1"/>
  <c r="AG516" i="6"/>
  <c r="AG516" i="6" a="1"/>
  <c r="AF516" i="6" a="1"/>
  <c r="AF516" i="6" s="1"/>
  <c r="AE516" i="6" a="1"/>
  <c r="AE516" i="6" s="1"/>
  <c r="AD516" i="6" a="1"/>
  <c r="AD516" i="6" s="1"/>
  <c r="AC516" i="6" a="1"/>
  <c r="AC516" i="6" s="1"/>
  <c r="AB516" i="6" a="1"/>
  <c r="AB516" i="6" s="1"/>
  <c r="AA516" i="6" a="1"/>
  <c r="AA516" i="6" s="1"/>
  <c r="Z516" i="6" a="1"/>
  <c r="Z516" i="6" s="1"/>
  <c r="Y516" i="6" a="1"/>
  <c r="Y516" i="6" s="1"/>
  <c r="X516" i="6" a="1"/>
  <c r="X516" i="6" s="1"/>
  <c r="W516" i="6" a="1"/>
  <c r="W516" i="6" s="1"/>
  <c r="V516" i="6" a="1"/>
  <c r="V516" i="6" s="1"/>
  <c r="U516" i="6" a="1"/>
  <c r="U516" i="6" s="1"/>
  <c r="T516" i="6" a="1"/>
  <c r="T516" i="6" s="1"/>
  <c r="S516" i="6" a="1"/>
  <c r="S516" i="6" s="1"/>
  <c r="R516" i="6" a="1"/>
  <c r="R516" i="6" s="1"/>
  <c r="Q516" i="6"/>
  <c r="Q516" i="6" a="1"/>
  <c r="P516" i="6" a="1"/>
  <c r="P516" i="6" s="1"/>
  <c r="O516" i="6" a="1"/>
  <c r="O516" i="6" s="1"/>
  <c r="N516" i="6" a="1"/>
  <c r="N516" i="6" s="1"/>
  <c r="M516" i="6" a="1"/>
  <c r="M516" i="6" s="1"/>
  <c r="L516" i="6" a="1"/>
  <c r="L516" i="6" s="1"/>
  <c r="K516" i="6" a="1"/>
  <c r="K516" i="6" s="1"/>
  <c r="AI515" i="6" a="1"/>
  <c r="AI515" i="6" s="1"/>
  <c r="AH515" i="6" a="1"/>
  <c r="AH515" i="6" s="1"/>
  <c r="AG515" i="6" a="1"/>
  <c r="AG515" i="6" s="1"/>
  <c r="AF515" i="6" a="1"/>
  <c r="AF515" i="6" s="1"/>
  <c r="AE515" i="6" a="1"/>
  <c r="AE515" i="6" s="1"/>
  <c r="AD515" i="6" a="1"/>
  <c r="AD515" i="6" s="1"/>
  <c r="AC515" i="6" a="1"/>
  <c r="AC515" i="6" s="1"/>
  <c r="AB515" i="6" a="1"/>
  <c r="AB515" i="6" s="1"/>
  <c r="AA515" i="6" a="1"/>
  <c r="AA515" i="6" s="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a="1"/>
  <c r="K515" i="6" s="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a="1"/>
  <c r="S514" i="6" s="1"/>
  <c r="R514" i="6" a="1"/>
  <c r="R514" i="6" s="1"/>
  <c r="Q514" i="6" a="1"/>
  <c r="Q514" i="6" s="1"/>
  <c r="P514" i="6" a="1"/>
  <c r="P514" i="6" s="1"/>
  <c r="O514" i="6" a="1"/>
  <c r="O514" i="6" s="1"/>
  <c r="N514" i="6" a="1"/>
  <c r="N514" i="6" s="1"/>
  <c r="M514" i="6" a="1"/>
  <c r="M514" i="6" s="1"/>
  <c r="L514" i="6" a="1"/>
  <c r="L514" i="6" s="1"/>
  <c r="K514" i="6" a="1"/>
  <c r="K514" i="6" s="1"/>
  <c r="AI513" i="6" a="1"/>
  <c r="AI513" i="6" s="1"/>
  <c r="AH513" i="6" a="1"/>
  <c r="AH513" i="6" s="1"/>
  <c r="AG513" i="6" a="1"/>
  <c r="AG513" i="6" s="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a="1"/>
  <c r="S513" i="6" s="1"/>
  <c r="R513" i="6" a="1"/>
  <c r="R513" i="6" s="1"/>
  <c r="Q513" i="6" a="1"/>
  <c r="Q513" i="6" s="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a="1"/>
  <c r="AE512" i="6" s="1"/>
  <c r="AD512" i="6" a="1"/>
  <c r="AD512" i="6" s="1"/>
  <c r="AC512" i="6" a="1"/>
  <c r="AC512" i="6" s="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a="1"/>
  <c r="O512" i="6" s="1"/>
  <c r="N512" i="6" a="1"/>
  <c r="N512" i="6" s="1"/>
  <c r="M512" i="6" a="1"/>
  <c r="M512" i="6" s="1"/>
  <c r="L512" i="6" a="1"/>
  <c r="L512" i="6" s="1"/>
  <c r="K512" i="6" a="1"/>
  <c r="K512" i="6" s="1"/>
  <c r="AI511" i="6" a="1"/>
  <c r="AI511" i="6" s="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a="1"/>
  <c r="Y511" i="6" s="1"/>
  <c r="X511" i="6" a="1"/>
  <c r="X511" i="6" s="1"/>
  <c r="W511" i="6" a="1"/>
  <c r="W511" i="6" s="1"/>
  <c r="V511" i="6" a="1"/>
  <c r="V511" i="6" s="1"/>
  <c r="U511" i="6" a="1"/>
  <c r="U511" i="6" s="1"/>
  <c r="T511" i="6" a="1"/>
  <c r="T511" i="6" s="1"/>
  <c r="S511" i="6" a="1"/>
  <c r="S511" i="6" s="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a="1"/>
  <c r="AE510" i="6" s="1"/>
  <c r="AD510" i="6" a="1"/>
  <c r="AD510" i="6" s="1"/>
  <c r="AC510" i="6" a="1"/>
  <c r="AC510" i="6" s="1"/>
  <c r="AB510" i="6" a="1"/>
  <c r="AB510" i="6" s="1"/>
  <c r="AA510" i="6" a="1"/>
  <c r="AA510" i="6" s="1"/>
  <c r="Z510" i="6" a="1"/>
  <c r="Z510" i="6" s="1"/>
  <c r="Y510" i="6" a="1"/>
  <c r="Y510" i="6" s="1"/>
  <c r="X510" i="6" a="1"/>
  <c r="X510" i="6" s="1"/>
  <c r="W510" i="6" a="1"/>
  <c r="W510" i="6" s="1"/>
  <c r="V510" i="6" a="1"/>
  <c r="V510" i="6" s="1"/>
  <c r="U510" i="6" a="1"/>
  <c r="U510" i="6" s="1"/>
  <c r="T510" i="6" a="1"/>
  <c r="T510" i="6" s="1"/>
  <c r="S510" i="6" a="1"/>
  <c r="S510" i="6" s="1"/>
  <c r="R510" i="6" a="1"/>
  <c r="R510" i="6" s="1"/>
  <c r="Q510" i="6" a="1"/>
  <c r="Q510" i="6" s="1"/>
  <c r="P510" i="6" a="1"/>
  <c r="P510" i="6" s="1"/>
  <c r="O510" i="6" a="1"/>
  <c r="O510" i="6" s="1"/>
  <c r="N510" i="6" a="1"/>
  <c r="N510" i="6" s="1"/>
  <c r="M510" i="6" a="1"/>
  <c r="M510" i="6" s="1"/>
  <c r="L510" i="6" a="1"/>
  <c r="L510" i="6" s="1"/>
  <c r="K510" i="6" a="1"/>
  <c r="K510" i="6" s="1"/>
  <c r="AI509" i="6" a="1"/>
  <c r="AI509" i="6" s="1"/>
  <c r="AH509" i="6" a="1"/>
  <c r="AH509" i="6" s="1"/>
  <c r="AG509" i="6" a="1"/>
  <c r="AG509" i="6" s="1"/>
  <c r="AF509" i="6" a="1"/>
  <c r="AF509" i="6" s="1"/>
  <c r="AE509" i="6" a="1"/>
  <c r="AE509" i="6" s="1"/>
  <c r="AD509" i="6" a="1"/>
  <c r="AD509" i="6" s="1"/>
  <c r="AC509" i="6" a="1"/>
  <c r="AC509" i="6" s="1"/>
  <c r="AB509" i="6" a="1"/>
  <c r="AB509" i="6" s="1"/>
  <c r="AA509" i="6" a="1"/>
  <c r="AA509" i="6" s="1"/>
  <c r="Z509" i="6" a="1"/>
  <c r="Z509" i="6" s="1"/>
  <c r="Y509" i="6" a="1"/>
  <c r="Y509" i="6" s="1"/>
  <c r="X509" i="6" a="1"/>
  <c r="X509" i="6" s="1"/>
  <c r="W509" i="6" a="1"/>
  <c r="W509" i="6" s="1"/>
  <c r="V509" i="6" a="1"/>
  <c r="V509" i="6" s="1"/>
  <c r="U509" i="6" a="1"/>
  <c r="U509" i="6" s="1"/>
  <c r="T509" i="6" a="1"/>
  <c r="T509" i="6" s="1"/>
  <c r="S509" i="6" a="1"/>
  <c r="S509" i="6" s="1"/>
  <c r="R509" i="6" a="1"/>
  <c r="R509" i="6" s="1"/>
  <c r="Q509" i="6" a="1"/>
  <c r="Q509" i="6" s="1"/>
  <c r="P509" i="6" a="1"/>
  <c r="P509" i="6" s="1"/>
  <c r="O509" i="6" a="1"/>
  <c r="O509" i="6" s="1"/>
  <c r="N509" i="6" a="1"/>
  <c r="N509" i="6" s="1"/>
  <c r="M509" i="6" a="1"/>
  <c r="M509" i="6" s="1"/>
  <c r="L509" i="6" a="1"/>
  <c r="L509" i="6" s="1"/>
  <c r="K509" i="6" a="1"/>
  <c r="K509" i="6" s="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a="1"/>
  <c r="W508" i="6" s="1"/>
  <c r="V508" i="6" a="1"/>
  <c r="V508" i="6" s="1"/>
  <c r="U508" i="6" a="1"/>
  <c r="U508" i="6" s="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a="1"/>
  <c r="AG507" i="6" s="1"/>
  <c r="AF507" i="6" a="1"/>
  <c r="AF507" i="6" s="1"/>
  <c r="AE507" i="6" a="1"/>
  <c r="AE507" i="6" s="1"/>
  <c r="AD507" i="6" a="1"/>
  <c r="AD507" i="6" s="1"/>
  <c r="AC507" i="6" a="1"/>
  <c r="AC507" i="6" s="1"/>
  <c r="AB507" i="6" a="1"/>
  <c r="AB507" i="6" s="1"/>
  <c r="AA507" i="6" a="1"/>
  <c r="AA507" i="6" s="1"/>
  <c r="Z507" i="6" a="1"/>
  <c r="Z507" i="6" s="1"/>
  <c r="Y507" i="6" a="1"/>
  <c r="Y507" i="6" s="1"/>
  <c r="X507" i="6" a="1"/>
  <c r="X507" i="6" s="1"/>
  <c r="W507" i="6" a="1"/>
  <c r="W507" i="6" s="1"/>
  <c r="V507" i="6" a="1"/>
  <c r="V507" i="6" s="1"/>
  <c r="U507" i="6" a="1"/>
  <c r="U507" i="6" s="1"/>
  <c r="T507" i="6" a="1"/>
  <c r="T507" i="6" s="1"/>
  <c r="S507" i="6" a="1"/>
  <c r="S507" i="6" s="1"/>
  <c r="R507" i="6" a="1"/>
  <c r="R507" i="6" s="1"/>
  <c r="Q507" i="6" a="1"/>
  <c r="Q507" i="6" s="1"/>
  <c r="P507" i="6" a="1"/>
  <c r="P507" i="6" s="1"/>
  <c r="O507" i="6" a="1"/>
  <c r="O507" i="6" s="1"/>
  <c r="N507" i="6" a="1"/>
  <c r="N507" i="6" s="1"/>
  <c r="M507" i="6" a="1"/>
  <c r="M507" i="6" s="1"/>
  <c r="L507" i="6" a="1"/>
  <c r="L507" i="6" s="1"/>
  <c r="K507" i="6" a="1"/>
  <c r="K507" i="6" s="1"/>
  <c r="AI506" i="6" a="1"/>
  <c r="AI506" i="6" s="1"/>
  <c r="AH506" i="6" a="1"/>
  <c r="AH506" i="6" s="1"/>
  <c r="AG506" i="6" a="1"/>
  <c r="AG506" i="6" s="1"/>
  <c r="AF506" i="6" a="1"/>
  <c r="AF506" i="6" s="1"/>
  <c r="AE506" i="6" a="1"/>
  <c r="AE506" i="6" s="1"/>
  <c r="AD506" i="6" a="1"/>
  <c r="AD506" i="6" s="1"/>
  <c r="AC506" i="6" a="1"/>
  <c r="AC506" i="6" s="1"/>
  <c r="AB506" i="6" a="1"/>
  <c r="AB506" i="6" s="1"/>
  <c r="AA506" i="6" a="1"/>
  <c r="AA506" i="6" s="1"/>
  <c r="Z506" i="6" a="1"/>
  <c r="Z506" i="6" s="1"/>
  <c r="Y506" i="6" a="1"/>
  <c r="Y506" i="6" s="1"/>
  <c r="X506" i="6" a="1"/>
  <c r="X506" i="6" s="1"/>
  <c r="W506" i="6" a="1"/>
  <c r="W506" i="6" s="1"/>
  <c r="V506" i="6" a="1"/>
  <c r="V506" i="6" s="1"/>
  <c r="U506" i="6" a="1"/>
  <c r="U506" i="6" s="1"/>
  <c r="T506" i="6" a="1"/>
  <c r="T506" i="6" s="1"/>
  <c r="S506" i="6" a="1"/>
  <c r="S506" i="6" s="1"/>
  <c r="R506" i="6" a="1"/>
  <c r="R506" i="6" s="1"/>
  <c r="Q506" i="6" a="1"/>
  <c r="Q506" i="6" s="1"/>
  <c r="P506" i="6" a="1"/>
  <c r="P506" i="6" s="1"/>
  <c r="O506" i="6" a="1"/>
  <c r="O506" i="6" s="1"/>
  <c r="N506" i="6" a="1"/>
  <c r="N506" i="6" s="1"/>
  <c r="M506" i="6" a="1"/>
  <c r="M506" i="6" s="1"/>
  <c r="L506" i="6" a="1"/>
  <c r="L506" i="6" s="1"/>
  <c r="K506" i="6" a="1"/>
  <c r="K506" i="6" s="1"/>
  <c r="AI505" i="6" a="1"/>
  <c r="AI505" i="6" s="1"/>
  <c r="AH505" i="6" a="1"/>
  <c r="AH505" i="6" s="1"/>
  <c r="AG505" i="6" a="1"/>
  <c r="AG505" i="6" s="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a="1"/>
  <c r="S505" i="6" s="1"/>
  <c r="R505" i="6" a="1"/>
  <c r="R505" i="6" s="1"/>
  <c r="Q505" i="6" a="1"/>
  <c r="Q505" i="6" s="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a="1"/>
  <c r="AE504" i="6" s="1"/>
  <c r="AD504" i="6" a="1"/>
  <c r="AD504" i="6" s="1"/>
  <c r="AC504" i="6" a="1"/>
  <c r="AC504" i="6" s="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a="1"/>
  <c r="O504" i="6" s="1"/>
  <c r="N504" i="6" a="1"/>
  <c r="N504" i="6" s="1"/>
  <c r="M504" i="6" a="1"/>
  <c r="M504" i="6" s="1"/>
  <c r="L504" i="6" a="1"/>
  <c r="L504" i="6" s="1"/>
  <c r="K504" i="6" a="1"/>
  <c r="K504" i="6" s="1"/>
  <c r="AI503" i="6" a="1"/>
  <c r="AI503" i="6" s="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a="1"/>
  <c r="Y503" i="6" s="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a="1"/>
  <c r="AG502" i="6" s="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a="1"/>
  <c r="U502" i="6" s="1"/>
  <c r="T502" i="6" a="1"/>
  <c r="T502" i="6" s="1"/>
  <c r="S502" i="6" a="1"/>
  <c r="S502" i="6" s="1"/>
  <c r="R502" i="6" a="1"/>
  <c r="R502" i="6" s="1"/>
  <c r="Q502" i="6" a="1"/>
  <c r="Q502" i="6" s="1"/>
  <c r="P502" i="6" a="1"/>
  <c r="P502" i="6" s="1"/>
  <c r="O502" i="6" a="1"/>
  <c r="O502" i="6" s="1"/>
  <c r="N502" i="6" a="1"/>
  <c r="N502" i="6" s="1"/>
  <c r="M502" i="6" a="1"/>
  <c r="M502" i="6" s="1"/>
  <c r="L502" i="6" a="1"/>
  <c r="L502" i="6" s="1"/>
  <c r="K502" i="6" a="1"/>
  <c r="K502" i="6" s="1"/>
  <c r="AI501" i="6" a="1"/>
  <c r="AI501" i="6" s="1"/>
  <c r="AH501" i="6" a="1"/>
  <c r="AH501" i="6" s="1"/>
  <c r="AG501" i="6" a="1"/>
  <c r="AG501" i="6" s="1"/>
  <c r="AF501" i="6" a="1"/>
  <c r="AF501" i="6" s="1"/>
  <c r="AE501" i="6" a="1"/>
  <c r="AE501" i="6" s="1"/>
  <c r="AD501" i="6" a="1"/>
  <c r="AD501" i="6" s="1"/>
  <c r="AC501" i="6" a="1"/>
  <c r="AC501" i="6" s="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a="1"/>
  <c r="Q501" i="6" s="1"/>
  <c r="P501" i="6" a="1"/>
  <c r="P501" i="6" s="1"/>
  <c r="O501" i="6" a="1"/>
  <c r="O501" i="6" s="1"/>
  <c r="N501" i="6" a="1"/>
  <c r="N501" i="6" s="1"/>
  <c r="M501" i="6" a="1"/>
  <c r="M501" i="6" s="1"/>
  <c r="L501" i="6" a="1"/>
  <c r="L501" i="6" s="1"/>
  <c r="K501" i="6" a="1"/>
  <c r="K501" i="6" s="1"/>
  <c r="AI500" i="6" a="1"/>
  <c r="AI500" i="6" s="1"/>
  <c r="AH500" i="6"/>
  <c r="AH500" i="6" a="1"/>
  <c r="AG500" i="6" a="1"/>
  <c r="AG500" i="6" s="1"/>
  <c r="AF500" i="6" a="1"/>
  <c r="AF500" i="6" s="1"/>
  <c r="AE500" i="6" a="1"/>
  <c r="AE500" i="6" s="1"/>
  <c r="AD500" i="6" a="1"/>
  <c r="AD500" i="6" s="1"/>
  <c r="AC500" i="6" a="1"/>
  <c r="AC500" i="6" s="1"/>
  <c r="AB500" i="6" a="1"/>
  <c r="AB500" i="6" s="1"/>
  <c r="AA500" i="6" a="1"/>
  <c r="AA500" i="6" s="1"/>
  <c r="Z500" i="6" a="1"/>
  <c r="Z500" i="6" s="1"/>
  <c r="Y500" i="6" a="1"/>
  <c r="Y500" i="6" s="1"/>
  <c r="X500" i="6" a="1"/>
  <c r="X500" i="6" s="1"/>
  <c r="W500" i="6" a="1"/>
  <c r="W500" i="6" s="1"/>
  <c r="V500" i="6" a="1"/>
  <c r="V500" i="6" s="1"/>
  <c r="U500" i="6" a="1"/>
  <c r="U500" i="6" s="1"/>
  <c r="T500" i="6"/>
  <c r="T500" i="6" a="1"/>
  <c r="S500" i="6" a="1"/>
  <c r="S500" i="6" s="1"/>
  <c r="R500" i="6" a="1"/>
  <c r="R500" i="6" s="1"/>
  <c r="Q500" i="6" a="1"/>
  <c r="Q500" i="6" s="1"/>
  <c r="P500" i="6" a="1"/>
  <c r="P500" i="6" s="1"/>
  <c r="O500" i="6" a="1"/>
  <c r="O500" i="6" s="1"/>
  <c r="N500" i="6" a="1"/>
  <c r="N500" i="6" s="1"/>
  <c r="M500" i="6" a="1"/>
  <c r="M500" i="6" s="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c r="Z499" i="6" a="1"/>
  <c r="Y499" i="6" a="1"/>
  <c r="Y499" i="6" s="1"/>
  <c r="X499" i="6" a="1"/>
  <c r="X499" i="6" s="1"/>
  <c r="W499" i="6" a="1"/>
  <c r="W499" i="6" s="1"/>
  <c r="V499" i="6" a="1"/>
  <c r="V499" i="6" s="1"/>
  <c r="U499" i="6" a="1"/>
  <c r="U499" i="6" s="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a="1"/>
  <c r="AG498" i="6" s="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c r="V498" i="6" a="1"/>
  <c r="U498" i="6" a="1"/>
  <c r="U498" i="6" s="1"/>
  <c r="T498" i="6" a="1"/>
  <c r="T498" i="6" s="1"/>
  <c r="S498" i="6" a="1"/>
  <c r="S498" i="6" s="1"/>
  <c r="R498" i="6" a="1"/>
  <c r="R498" i="6" s="1"/>
  <c r="Q498" i="6" a="1"/>
  <c r="Q498" i="6" s="1"/>
  <c r="P498" i="6" a="1"/>
  <c r="P498" i="6" s="1"/>
  <c r="O498" i="6" a="1"/>
  <c r="O498" i="6" s="1"/>
  <c r="N498" i="6" a="1"/>
  <c r="N498" i="6" s="1"/>
  <c r="M498" i="6" a="1"/>
  <c r="M498" i="6" s="1"/>
  <c r="L498" i="6"/>
  <c r="L498" i="6" a="1"/>
  <c r="K498" i="6" a="1"/>
  <c r="K498" i="6" s="1"/>
  <c r="AI497" i="6" a="1"/>
  <c r="AI497" i="6" s="1"/>
  <c r="AH497" i="6" a="1"/>
  <c r="AH497" i="6" s="1"/>
  <c r="AG497" i="6" a="1"/>
  <c r="AG497" i="6" s="1"/>
  <c r="AF497" i="6"/>
  <c r="AF497" i="6" a="1"/>
  <c r="AE497" i="6" a="1"/>
  <c r="AE497" i="6" s="1"/>
  <c r="AD497" i="6" a="1"/>
  <c r="AD497" i="6" s="1"/>
  <c r="AC497" i="6" a="1"/>
  <c r="AC497" i="6" s="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a="1"/>
  <c r="Q497" i="6" s="1"/>
  <c r="P497" i="6" a="1"/>
  <c r="P497" i="6" s="1"/>
  <c r="O497" i="6" a="1"/>
  <c r="O497" i="6" s="1"/>
  <c r="N497" i="6"/>
  <c r="N497" i="6" a="1"/>
  <c r="M497" i="6" a="1"/>
  <c r="M497" i="6" s="1"/>
  <c r="L497" i="6" a="1"/>
  <c r="L497" i="6" s="1"/>
  <c r="K497" i="6" a="1"/>
  <c r="K497" i="6" s="1"/>
  <c r="AI496" i="6" a="1"/>
  <c r="AI496" i="6" s="1"/>
  <c r="AH496" i="6"/>
  <c r="AH496" i="6" a="1"/>
  <c r="AG496" i="6" a="1"/>
  <c r="AG496" i="6" s="1"/>
  <c r="AF496" i="6" a="1"/>
  <c r="AF496" i="6" s="1"/>
  <c r="AE496" i="6" a="1"/>
  <c r="AE496" i="6" s="1"/>
  <c r="AD496" i="6" a="1"/>
  <c r="AD496" i="6" s="1"/>
  <c r="AC496" i="6" a="1"/>
  <c r="AC496" i="6" s="1"/>
  <c r="AB496" i="6" a="1"/>
  <c r="AB496" i="6" s="1"/>
  <c r="AA496" i="6" a="1"/>
  <c r="AA496" i="6" s="1"/>
  <c r="Z496" i="6" a="1"/>
  <c r="Z496" i="6" s="1"/>
  <c r="Y496" i="6" a="1"/>
  <c r="Y496" i="6" s="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a="1"/>
  <c r="M496" i="6" s="1"/>
  <c r="L496" i="6"/>
  <c r="L496" i="6" a="1"/>
  <c r="K496" i="6" a="1"/>
  <c r="K496" i="6" s="1"/>
  <c r="AI495" i="6" a="1"/>
  <c r="AI495" i="6" s="1"/>
  <c r="AH495" i="6" a="1"/>
  <c r="AH495" i="6" s="1"/>
  <c r="AG495" i="6" a="1"/>
  <c r="AG495" i="6" s="1"/>
  <c r="AF495" i="6"/>
  <c r="AF495" i="6" a="1"/>
  <c r="AE495" i="6" a="1"/>
  <c r="AE495" i="6" s="1"/>
  <c r="AD495" i="6" a="1"/>
  <c r="AD495" i="6" s="1"/>
  <c r="AC495" i="6" a="1"/>
  <c r="AC495" i="6" s="1"/>
  <c r="AB495" i="6" a="1"/>
  <c r="AB495" i="6" s="1"/>
  <c r="AA495" i="6" a="1"/>
  <c r="AA495" i="6" s="1"/>
  <c r="Z495" i="6" a="1"/>
  <c r="Z495" i="6" s="1"/>
  <c r="Y495" i="6" a="1"/>
  <c r="Y495" i="6" s="1"/>
  <c r="X495" i="6" a="1"/>
  <c r="X495" i="6" s="1"/>
  <c r="W495" i="6" a="1"/>
  <c r="W495" i="6" s="1"/>
  <c r="V495" i="6" a="1"/>
  <c r="V495" i="6" s="1"/>
  <c r="U495" i="6" a="1"/>
  <c r="U495" i="6" s="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a="1"/>
  <c r="AG494" i="6" s="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a="1"/>
  <c r="U494" i="6" s="1"/>
  <c r="T494" i="6" a="1"/>
  <c r="T494" i="6" s="1"/>
  <c r="S494" i="6" a="1"/>
  <c r="S494" i="6" s="1"/>
  <c r="R494" i="6" a="1"/>
  <c r="R494" i="6" s="1"/>
  <c r="Q494" i="6" a="1"/>
  <c r="Q494" i="6" s="1"/>
  <c r="P494" i="6" a="1"/>
  <c r="P494" i="6" s="1"/>
  <c r="O494" i="6" a="1"/>
  <c r="O494" i="6" s="1"/>
  <c r="N494" i="6" a="1"/>
  <c r="N494" i="6" s="1"/>
  <c r="M494" i="6" a="1"/>
  <c r="M494" i="6" s="1"/>
  <c r="L494" i="6" a="1"/>
  <c r="L494" i="6" s="1"/>
  <c r="K494" i="6" a="1"/>
  <c r="K494" i="6" s="1"/>
  <c r="AI493" i="6" a="1"/>
  <c r="AI493" i="6" s="1"/>
  <c r="AH493" i="6" a="1"/>
  <c r="AH493" i="6" s="1"/>
  <c r="AG493" i="6" a="1"/>
  <c r="AG493" i="6" s="1"/>
  <c r="AF493" i="6" a="1"/>
  <c r="AF493" i="6" s="1"/>
  <c r="AE493" i="6" a="1"/>
  <c r="AE493" i="6" s="1"/>
  <c r="AD493" i="6" a="1"/>
  <c r="AD493" i="6" s="1"/>
  <c r="AC493" i="6" a="1"/>
  <c r="AC493" i="6" s="1"/>
  <c r="AB493" i="6" a="1"/>
  <c r="AB493" i="6" s="1"/>
  <c r="AA493" i="6" a="1"/>
  <c r="AA493" i="6" s="1"/>
  <c r="Z493" i="6" a="1"/>
  <c r="Z493" i="6" s="1"/>
  <c r="Y493" i="6" a="1"/>
  <c r="Y493" i="6" s="1"/>
  <c r="X493" i="6" a="1"/>
  <c r="X493" i="6" s="1"/>
  <c r="W493" i="6"/>
  <c r="W493" i="6" a="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a="1"/>
  <c r="AI492" i="6" s="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c r="Y492" i="6" a="1"/>
  <c r="X492" i="6" a="1"/>
  <c r="X492" i="6" s="1"/>
  <c r="W492" i="6" a="1"/>
  <c r="W492" i="6" s="1"/>
  <c r="V492" i="6" a="1"/>
  <c r="V492" i="6" s="1"/>
  <c r="U492" i="6" a="1"/>
  <c r="U492" i="6" s="1"/>
  <c r="T492" i="6" a="1"/>
  <c r="T492" i="6" s="1"/>
  <c r="S492" i="6" a="1"/>
  <c r="S492" i="6" s="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a="1"/>
  <c r="AE491" i="6" s="1"/>
  <c r="AD491" i="6" a="1"/>
  <c r="AD491" i="6" s="1"/>
  <c r="AC491" i="6" a="1"/>
  <c r="AC491" i="6" s="1"/>
  <c r="AB491" i="6" a="1"/>
  <c r="AB491" i="6" s="1"/>
  <c r="AA491" i="6" a="1"/>
  <c r="AA491" i="6" s="1"/>
  <c r="Z491" i="6" a="1"/>
  <c r="Z491" i="6" s="1"/>
  <c r="Y491" i="6" a="1"/>
  <c r="Y491" i="6" s="1"/>
  <c r="X491" i="6" a="1"/>
  <c r="X491" i="6" s="1"/>
  <c r="W491" i="6"/>
  <c r="W491" i="6" a="1"/>
  <c r="V491" i="6" a="1"/>
  <c r="V491" i="6" s="1"/>
  <c r="U491" i="6" a="1"/>
  <c r="U491" i="6" s="1"/>
  <c r="T491" i="6" a="1"/>
  <c r="T491" i="6" s="1"/>
  <c r="S491" i="6" a="1"/>
  <c r="S491" i="6" s="1"/>
  <c r="R491" i="6" a="1"/>
  <c r="R491" i="6" s="1"/>
  <c r="Q491" i="6" a="1"/>
  <c r="Q491" i="6" s="1"/>
  <c r="P491" i="6" a="1"/>
  <c r="P491" i="6" s="1"/>
  <c r="O491" i="6" a="1"/>
  <c r="O491" i="6" s="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a="1"/>
  <c r="AA490" i="6" s="1"/>
  <c r="Z490" i="6" a="1"/>
  <c r="Z490" i="6" s="1"/>
  <c r="Y490" i="6"/>
  <c r="Y490" i="6" a="1"/>
  <c r="X490" i="6" a="1"/>
  <c r="X490" i="6" s="1"/>
  <c r="W490" i="6" a="1"/>
  <c r="W490" i="6" s="1"/>
  <c r="V490" i="6" a="1"/>
  <c r="V490" i="6" s="1"/>
  <c r="U490" i="6" a="1"/>
  <c r="U490" i="6" s="1"/>
  <c r="T490" i="6" a="1"/>
  <c r="T490" i="6" s="1"/>
  <c r="S490" i="6" a="1"/>
  <c r="S490" i="6" s="1"/>
  <c r="R490" i="6" a="1"/>
  <c r="R490" i="6" s="1"/>
  <c r="Q490" i="6" a="1"/>
  <c r="Q490" i="6" s="1"/>
  <c r="P490" i="6" a="1"/>
  <c r="P490" i="6" s="1"/>
  <c r="O490" i="6" a="1"/>
  <c r="O490" i="6" s="1"/>
  <c r="N490" i="6" a="1"/>
  <c r="N490" i="6" s="1"/>
  <c r="M490" i="6" a="1"/>
  <c r="M490" i="6" s="1"/>
  <c r="L490" i="6" a="1"/>
  <c r="L490" i="6" s="1"/>
  <c r="K490" i="6" a="1"/>
  <c r="K490" i="6" s="1"/>
  <c r="AI489" i="6" a="1"/>
  <c r="AI489" i="6" s="1"/>
  <c r="AH489" i="6" a="1"/>
  <c r="AH489" i="6" s="1"/>
  <c r="AG489" i="6" a="1"/>
  <c r="AG489" i="6" s="1"/>
  <c r="AF489" i="6" a="1"/>
  <c r="AF489" i="6" s="1"/>
  <c r="AE489" i="6" a="1"/>
  <c r="AE489" i="6" s="1"/>
  <c r="AD489" i="6" a="1"/>
  <c r="AD489" i="6" s="1"/>
  <c r="AC489" i="6" a="1"/>
  <c r="AC489" i="6" s="1"/>
  <c r="AB489" i="6" a="1"/>
  <c r="AB489" i="6" s="1"/>
  <c r="AA489" i="6" a="1"/>
  <c r="AA489" i="6" s="1"/>
  <c r="Z489" i="6" a="1"/>
  <c r="Z489" i="6" s="1"/>
  <c r="Y489" i="6" a="1"/>
  <c r="Y489" i="6" s="1"/>
  <c r="X489" i="6" a="1"/>
  <c r="X489" i="6" s="1"/>
  <c r="W489" i="6"/>
  <c r="W489" i="6" a="1"/>
  <c r="V489" i="6" a="1"/>
  <c r="V489" i="6" s="1"/>
  <c r="U489" i="6" a="1"/>
  <c r="U489" i="6" s="1"/>
  <c r="T489" i="6" a="1"/>
  <c r="T489" i="6" s="1"/>
  <c r="S489" i="6" a="1"/>
  <c r="S489" i="6" s="1"/>
  <c r="R489" i="6" a="1"/>
  <c r="R489" i="6" s="1"/>
  <c r="Q489" i="6" a="1"/>
  <c r="Q489" i="6" s="1"/>
  <c r="P489" i="6" a="1"/>
  <c r="P489" i="6" s="1"/>
  <c r="O489" i="6" a="1"/>
  <c r="O489" i="6" s="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a="1"/>
  <c r="AC488" i="6" s="1"/>
  <c r="AB488" i="6" a="1"/>
  <c r="AB488" i="6" s="1"/>
  <c r="AA488" i="6"/>
  <c r="AA488" i="6" a="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a="1"/>
  <c r="M488" i="6" s="1"/>
  <c r="L488" i="6" a="1"/>
  <c r="L488" i="6" s="1"/>
  <c r="K488" i="6"/>
  <c r="K488" i="6" a="1"/>
  <c r="AI487" i="6" a="1"/>
  <c r="AI487" i="6" s="1"/>
  <c r="AH487" i="6" a="1"/>
  <c r="AH487" i="6" s="1"/>
  <c r="AG487" i="6"/>
  <c r="AG487" i="6" a="1"/>
  <c r="AF487" i="6" a="1"/>
  <c r="AF487" i="6" s="1"/>
  <c r="AE487" i="6" a="1"/>
  <c r="AE487" i="6" s="1"/>
  <c r="AD487" i="6" a="1"/>
  <c r="AD487" i="6" s="1"/>
  <c r="AC487" i="6" a="1"/>
  <c r="AC487" i="6" s="1"/>
  <c r="AB487" i="6" a="1"/>
  <c r="AB487" i="6" s="1"/>
  <c r="AA487" i="6" a="1"/>
  <c r="AA487" i="6" s="1"/>
  <c r="Z487" i="6" a="1"/>
  <c r="Z487" i="6" s="1"/>
  <c r="Y487" i="6" a="1"/>
  <c r="Y487" i="6" s="1"/>
  <c r="X487" i="6" a="1"/>
  <c r="X487" i="6" s="1"/>
  <c r="W487" i="6" a="1"/>
  <c r="W487" i="6" s="1"/>
  <c r="V487" i="6" a="1"/>
  <c r="V487" i="6" s="1"/>
  <c r="U487" i="6" a="1"/>
  <c r="U487" i="6" s="1"/>
  <c r="T487" i="6" a="1"/>
  <c r="T487" i="6" s="1"/>
  <c r="S487" i="6" a="1"/>
  <c r="S487" i="6" s="1"/>
  <c r="R487" i="6" a="1"/>
  <c r="R487" i="6" s="1"/>
  <c r="Q487" i="6"/>
  <c r="Q487" i="6" a="1"/>
  <c r="P487" i="6" a="1"/>
  <c r="P487" i="6" s="1"/>
  <c r="O487" i="6" a="1"/>
  <c r="O487" i="6" s="1"/>
  <c r="N487" i="6" a="1"/>
  <c r="N487" i="6" s="1"/>
  <c r="M487" i="6" a="1"/>
  <c r="M487" i="6" s="1"/>
  <c r="L487" i="6" a="1"/>
  <c r="L487" i="6" s="1"/>
  <c r="K487" i="6" a="1"/>
  <c r="K487" i="6" s="1"/>
  <c r="AI486" i="6" a="1"/>
  <c r="AI486" i="6" s="1"/>
  <c r="AH486" i="6" a="1"/>
  <c r="AH486" i="6" s="1"/>
  <c r="AG486" i="6" a="1"/>
  <c r="AG486" i="6" s="1"/>
  <c r="AF486" i="6" a="1"/>
  <c r="AF486" i="6" s="1"/>
  <c r="AE486" i="6" a="1"/>
  <c r="AE486" i="6" s="1"/>
  <c r="AD486" i="6" a="1"/>
  <c r="AD486" i="6" s="1"/>
  <c r="AC486" i="6"/>
  <c r="AC486" i="6" a="1"/>
  <c r="AB486" i="6" a="1"/>
  <c r="AB486" i="6" s="1"/>
  <c r="AA486" i="6" a="1"/>
  <c r="AA486" i="6" s="1"/>
  <c r="Z486" i="6" a="1"/>
  <c r="Z486" i="6" s="1"/>
  <c r="Y486" i="6" a="1"/>
  <c r="Y486" i="6" s="1"/>
  <c r="X486" i="6" a="1"/>
  <c r="X486" i="6" s="1"/>
  <c r="W486" i="6" a="1"/>
  <c r="W486" i="6" s="1"/>
  <c r="V486" i="6" a="1"/>
  <c r="V486" i="6" s="1"/>
  <c r="U486" i="6" a="1"/>
  <c r="U486" i="6" s="1"/>
  <c r="T486" i="6" a="1"/>
  <c r="T486" i="6" s="1"/>
  <c r="S486" i="6" a="1"/>
  <c r="S486" i="6" s="1"/>
  <c r="R486" i="6" a="1"/>
  <c r="R486" i="6" s="1"/>
  <c r="Q486" i="6" a="1"/>
  <c r="Q486" i="6" s="1"/>
  <c r="P486" i="6" a="1"/>
  <c r="P486" i="6" s="1"/>
  <c r="O486" i="6" a="1"/>
  <c r="O486" i="6" s="1"/>
  <c r="N486" i="6" a="1"/>
  <c r="N486" i="6" s="1"/>
  <c r="M486" i="6"/>
  <c r="M486" i="6" a="1"/>
  <c r="L486" i="6" a="1"/>
  <c r="L486" i="6" s="1"/>
  <c r="K486" i="6" a="1"/>
  <c r="K486" i="6" s="1"/>
  <c r="AI485" i="6" a="1"/>
  <c r="AI485" i="6" s="1"/>
  <c r="AH485" i="6" a="1"/>
  <c r="AH485" i="6" s="1"/>
  <c r="AG485" i="6" a="1"/>
  <c r="AG485" i="6" s="1"/>
  <c r="AF485" i="6" a="1"/>
  <c r="AF485" i="6" s="1"/>
  <c r="AE485" i="6"/>
  <c r="AE485" i="6" a="1"/>
  <c r="AD485" i="6" a="1"/>
  <c r="AD485" i="6" s="1"/>
  <c r="AC485" i="6" a="1"/>
  <c r="AC485" i="6" s="1"/>
  <c r="AB485" i="6" a="1"/>
  <c r="AB485" i="6" s="1"/>
  <c r="AA485" i="6" a="1"/>
  <c r="AA485" i="6" s="1"/>
  <c r="Z485" i="6" a="1"/>
  <c r="Z485" i="6" s="1"/>
  <c r="Y485" i="6" a="1"/>
  <c r="Y485" i="6" s="1"/>
  <c r="X485" i="6" a="1"/>
  <c r="X485" i="6" s="1"/>
  <c r="W485" i="6" a="1"/>
  <c r="W485" i="6" s="1"/>
  <c r="V485" i="6" a="1"/>
  <c r="V485" i="6" s="1"/>
  <c r="U485" i="6"/>
  <c r="U485" i="6" a="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a="1"/>
  <c r="AI484" i="6" s="1"/>
  <c r="AH484" i="6" a="1"/>
  <c r="AH484" i="6" s="1"/>
  <c r="AG484" i="6" a="1"/>
  <c r="AG484" i="6" s="1"/>
  <c r="AF484" i="6" a="1"/>
  <c r="AF484" i="6" s="1"/>
  <c r="AE484" i="6" a="1"/>
  <c r="AE484" i="6" s="1"/>
  <c r="AD484" i="6" a="1"/>
  <c r="AD484" i="6" s="1"/>
  <c r="AC484" i="6" a="1"/>
  <c r="AC484" i="6" s="1"/>
  <c r="AB484" i="6" a="1"/>
  <c r="AB484" i="6" s="1"/>
  <c r="AA484" i="6"/>
  <c r="AA484" i="6" a="1"/>
  <c r="Z484" i="6" a="1"/>
  <c r="Z484" i="6" s="1"/>
  <c r="Y484" i="6" a="1"/>
  <c r="Y484" i="6" s="1"/>
  <c r="X484" i="6" a="1"/>
  <c r="X484" i="6" s="1"/>
  <c r="W484" i="6" a="1"/>
  <c r="W484" i="6" s="1"/>
  <c r="V484" i="6" a="1"/>
  <c r="V484" i="6" s="1"/>
  <c r="U484" i="6" a="1"/>
  <c r="U484" i="6" s="1"/>
  <c r="T484" i="6" a="1"/>
  <c r="T484" i="6" s="1"/>
  <c r="S484" i="6" a="1"/>
  <c r="S484" i="6" s="1"/>
  <c r="R484" i="6" a="1"/>
  <c r="R484" i="6" s="1"/>
  <c r="Q484" i="6"/>
  <c r="Q484" i="6" a="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a="1"/>
  <c r="AE483" i="6" s="1"/>
  <c r="AD483" i="6" a="1"/>
  <c r="AD483" i="6" s="1"/>
  <c r="AC483" i="6"/>
  <c r="AC483" i="6" a="1"/>
  <c r="AB483" i="6" a="1"/>
  <c r="AB483" i="6" s="1"/>
  <c r="AA483" i="6" a="1"/>
  <c r="AA483" i="6" s="1"/>
  <c r="Z483" i="6" a="1"/>
  <c r="Z483" i="6" s="1"/>
  <c r="Y483" i="6" a="1"/>
  <c r="Y483" i="6" s="1"/>
  <c r="X483" i="6" a="1"/>
  <c r="X483" i="6" s="1"/>
  <c r="W483" i="6" a="1"/>
  <c r="W483" i="6" s="1"/>
  <c r="V483" i="6" a="1"/>
  <c r="V483" i="6" s="1"/>
  <c r="U483" i="6" a="1"/>
  <c r="U483" i="6" s="1"/>
  <c r="T483" i="6" a="1"/>
  <c r="T483" i="6" s="1"/>
  <c r="S483" i="6" a="1"/>
  <c r="S483" i="6" s="1"/>
  <c r="R483" i="6" a="1"/>
  <c r="R483" i="6" s="1"/>
  <c r="Q483" i="6"/>
  <c r="Q483" i="6" a="1"/>
  <c r="P483" i="6" a="1"/>
  <c r="P483" i="6" s="1"/>
  <c r="O483" i="6" a="1"/>
  <c r="O483" i="6" s="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c r="AC482" i="6" a="1"/>
  <c r="AB482" i="6" a="1"/>
  <c r="AB482" i="6" s="1"/>
  <c r="AA482" i="6" a="1"/>
  <c r="AA482" i="6" s="1"/>
  <c r="Z482" i="6" a="1"/>
  <c r="Z482" i="6" s="1"/>
  <c r="Y482" i="6" a="1"/>
  <c r="Y482" i="6" s="1"/>
  <c r="X482" i="6" a="1"/>
  <c r="X482" i="6" s="1"/>
  <c r="W482" i="6" a="1"/>
  <c r="W482" i="6" s="1"/>
  <c r="V482" i="6" a="1"/>
  <c r="V482" i="6" s="1"/>
  <c r="U482" i="6" a="1"/>
  <c r="U482" i="6" s="1"/>
  <c r="T482" i="6" a="1"/>
  <c r="T482" i="6" s="1"/>
  <c r="S482" i="6"/>
  <c r="S482" i="6" a="1"/>
  <c r="R482" i="6" a="1"/>
  <c r="R482" i="6" s="1"/>
  <c r="Q482" i="6" a="1"/>
  <c r="Q482" i="6" s="1"/>
  <c r="P482" i="6" a="1"/>
  <c r="P482" i="6" s="1"/>
  <c r="O482" i="6" a="1"/>
  <c r="O482" i="6" s="1"/>
  <c r="N482" i="6" a="1"/>
  <c r="N482" i="6" s="1"/>
  <c r="M482" i="6" a="1"/>
  <c r="M482" i="6" s="1"/>
  <c r="L482" i="6" a="1"/>
  <c r="L482" i="6" s="1"/>
  <c r="K482" i="6" a="1"/>
  <c r="K482" i="6" s="1"/>
  <c r="AI481" i="6" a="1"/>
  <c r="AI481" i="6" s="1"/>
  <c r="AH481" i="6" a="1"/>
  <c r="AH481" i="6" s="1"/>
  <c r="AG481" i="6" a="1"/>
  <c r="AG481" i="6" s="1"/>
  <c r="AF481" i="6" a="1"/>
  <c r="AF481" i="6" s="1"/>
  <c r="AE481" i="6" a="1"/>
  <c r="AE481" i="6" s="1"/>
  <c r="AD481" i="6" a="1"/>
  <c r="AD481" i="6" s="1"/>
  <c r="AC481" i="6" a="1"/>
  <c r="AC481" i="6" s="1"/>
  <c r="AB481" i="6" a="1"/>
  <c r="AB481" i="6" s="1"/>
  <c r="AA481" i="6" a="1"/>
  <c r="AA481" i="6" s="1"/>
  <c r="Z481" i="6" a="1"/>
  <c r="Z481" i="6" s="1"/>
  <c r="Y481" i="6"/>
  <c r="Y481" i="6" a="1"/>
  <c r="X481" i="6" a="1"/>
  <c r="X481" i="6" s="1"/>
  <c r="W481" i="6" a="1"/>
  <c r="W481" i="6" s="1"/>
  <c r="V481" i="6" a="1"/>
  <c r="V481" i="6" s="1"/>
  <c r="U481" i="6" a="1"/>
  <c r="U481" i="6" s="1"/>
  <c r="T481" i="6" a="1"/>
  <c r="T481" i="6" s="1"/>
  <c r="S481" i="6" a="1"/>
  <c r="S481" i="6" s="1"/>
  <c r="R481" i="6" a="1"/>
  <c r="R481" i="6" s="1"/>
  <c r="Q481" i="6" a="1"/>
  <c r="Q481" i="6" s="1"/>
  <c r="P481" i="6" a="1"/>
  <c r="P481" i="6" s="1"/>
  <c r="O481" i="6"/>
  <c r="O481" i="6" a="1"/>
  <c r="N481" i="6" a="1"/>
  <c r="N481" i="6" s="1"/>
  <c r="M481" i="6" a="1"/>
  <c r="M481" i="6" s="1"/>
  <c r="L481" i="6" a="1"/>
  <c r="L481" i="6" s="1"/>
  <c r="K481" i="6" a="1"/>
  <c r="K481" i="6" s="1"/>
  <c r="AI480" i="6" a="1"/>
  <c r="AI480" i="6" s="1"/>
  <c r="AH480" i="6" a="1"/>
  <c r="AH480" i="6" s="1"/>
  <c r="AG480" i="6"/>
  <c r="AG480" i="6" a="1"/>
  <c r="AF480" i="6" a="1"/>
  <c r="AF480" i="6" s="1"/>
  <c r="AE480" i="6" a="1"/>
  <c r="AE480" i="6" s="1"/>
  <c r="AD480" i="6" a="1"/>
  <c r="AD480" i="6" s="1"/>
  <c r="AC480" i="6" a="1"/>
  <c r="AC480" i="6" s="1"/>
  <c r="AB480" i="6" a="1"/>
  <c r="AB480" i="6" s="1"/>
  <c r="AA480" i="6" a="1"/>
  <c r="AA480" i="6" s="1"/>
  <c r="Z480" i="6" a="1"/>
  <c r="Z480" i="6" s="1"/>
  <c r="Y480" i="6" a="1"/>
  <c r="Y480" i="6" s="1"/>
  <c r="X480" i="6" a="1"/>
  <c r="X480" i="6" s="1"/>
  <c r="W480" i="6" a="1"/>
  <c r="W480" i="6" s="1"/>
  <c r="V480" i="6" a="1"/>
  <c r="V480" i="6" s="1"/>
  <c r="U480" i="6"/>
  <c r="U480" i="6" a="1"/>
  <c r="T480" i="6" a="1"/>
  <c r="T480" i="6" s="1"/>
  <c r="S480" i="6" a="1"/>
  <c r="S480" i="6" s="1"/>
  <c r="R480" i="6" a="1"/>
  <c r="R480" i="6" s="1"/>
  <c r="Q480" i="6" a="1"/>
  <c r="Q480" i="6" s="1"/>
  <c r="P480" i="6" a="1"/>
  <c r="P480" i="6" s="1"/>
  <c r="O480" i="6" a="1"/>
  <c r="O480" i="6" s="1"/>
  <c r="N480" i="6" a="1"/>
  <c r="N480" i="6" s="1"/>
  <c r="M480" i="6" a="1"/>
  <c r="M480" i="6" s="1"/>
  <c r="L480" i="6" a="1"/>
  <c r="L480" i="6" s="1"/>
  <c r="K480" i="6"/>
  <c r="K480" i="6" a="1"/>
  <c r="AI479" i="6" a="1"/>
  <c r="AI479" i="6" s="1"/>
  <c r="AH479" i="6" a="1"/>
  <c r="AH479" i="6" s="1"/>
  <c r="AG479" i="6"/>
  <c r="AG479" i="6" a="1"/>
  <c r="AF479" i="6" a="1"/>
  <c r="AF479" i="6" s="1"/>
  <c r="AE479" i="6" a="1"/>
  <c r="AE479" i="6" s="1"/>
  <c r="AD479" i="6" a="1"/>
  <c r="AD479" i="6" s="1"/>
  <c r="AC479" i="6" a="1"/>
  <c r="AC479" i="6" s="1"/>
  <c r="AB479" i="6" a="1"/>
  <c r="AB479" i="6" s="1"/>
  <c r="AA479" i="6" a="1"/>
  <c r="AA479" i="6" s="1"/>
  <c r="Z479" i="6" a="1"/>
  <c r="Z479" i="6" s="1"/>
  <c r="Y479" i="6" a="1"/>
  <c r="Y479" i="6" s="1"/>
  <c r="X479" i="6" a="1"/>
  <c r="X479" i="6" s="1"/>
  <c r="W479" i="6"/>
  <c r="W479" i="6" a="1"/>
  <c r="V479" i="6" a="1"/>
  <c r="V479" i="6" s="1"/>
  <c r="U479" i="6" a="1"/>
  <c r="U479" i="6" s="1"/>
  <c r="T479" i="6" a="1"/>
  <c r="T479" i="6" s="1"/>
  <c r="S479" i="6" a="1"/>
  <c r="S479" i="6" s="1"/>
  <c r="R479" i="6" a="1"/>
  <c r="R479" i="6" s="1"/>
  <c r="Q479" i="6" a="1"/>
  <c r="Q479" i="6" s="1"/>
  <c r="P479" i="6" a="1"/>
  <c r="P479" i="6" s="1"/>
  <c r="O479" i="6" a="1"/>
  <c r="O479" i="6" s="1"/>
  <c r="N479" i="6" a="1"/>
  <c r="N479" i="6" s="1"/>
  <c r="M479" i="6"/>
  <c r="M479" i="6" a="1"/>
  <c r="L479" i="6" a="1"/>
  <c r="L479" i="6" s="1"/>
  <c r="K479" i="6" a="1"/>
  <c r="K479" i="6" s="1"/>
  <c r="AI478" i="6"/>
  <c r="AI478" i="6" a="1"/>
  <c r="AH478" i="6" a="1"/>
  <c r="AH478" i="6" s="1"/>
  <c r="AG478" i="6" a="1"/>
  <c r="AG478" i="6" s="1"/>
  <c r="AF478" i="6" a="1"/>
  <c r="AF478" i="6" s="1"/>
  <c r="AE478" i="6" a="1"/>
  <c r="AE478" i="6" s="1"/>
  <c r="AD478" i="6" a="1"/>
  <c r="AD478" i="6" s="1"/>
  <c r="AC478" i="6" a="1"/>
  <c r="AC478" i="6" s="1"/>
  <c r="AB478" i="6" a="1"/>
  <c r="AB478" i="6" s="1"/>
  <c r="AA478" i="6" a="1"/>
  <c r="AA478" i="6" s="1"/>
  <c r="Z478" i="6" a="1"/>
  <c r="Z478" i="6" s="1"/>
  <c r="Y478" i="6"/>
  <c r="Y478" i="6" a="1"/>
  <c r="X478" i="6" a="1"/>
  <c r="X478" i="6" s="1"/>
  <c r="W478" i="6" a="1"/>
  <c r="W478" i="6" s="1"/>
  <c r="V478" i="6" a="1"/>
  <c r="V478" i="6" s="1"/>
  <c r="U478" i="6" a="1"/>
  <c r="U478" i="6" s="1"/>
  <c r="T478" i="6" a="1"/>
  <c r="T478" i="6" s="1"/>
  <c r="S478" i="6" a="1"/>
  <c r="S478" i="6" s="1"/>
  <c r="R478" i="6" a="1"/>
  <c r="R478" i="6" s="1"/>
  <c r="Q478" i="6" a="1"/>
  <c r="Q478" i="6" s="1"/>
  <c r="P478" i="6" a="1"/>
  <c r="P478" i="6" s="1"/>
  <c r="O478" i="6" a="1"/>
  <c r="O478" i="6" s="1"/>
  <c r="N478" i="6" a="1"/>
  <c r="N478" i="6" s="1"/>
  <c r="M478" i="6"/>
  <c r="M478" i="6" a="1"/>
  <c r="L478" i="6" a="1"/>
  <c r="L478" i="6" s="1"/>
  <c r="K478" i="6" a="1"/>
  <c r="K478" i="6" s="1"/>
  <c r="AI477" i="6" a="1"/>
  <c r="AI477" i="6" s="1"/>
  <c r="AH477" i="6" a="1"/>
  <c r="AH477" i="6" s="1"/>
  <c r="AG477" i="6" a="1"/>
  <c r="AG477" i="6" s="1"/>
  <c r="AF477" i="6" a="1"/>
  <c r="AF477" i="6" s="1"/>
  <c r="AE477" i="6"/>
  <c r="AE477" i="6" a="1"/>
  <c r="AD477" i="6" a="1"/>
  <c r="AD477" i="6" s="1"/>
  <c r="AC477" i="6" a="1"/>
  <c r="AC477" i="6" s="1"/>
  <c r="AB477" i="6" a="1"/>
  <c r="AB477" i="6" s="1"/>
  <c r="AA477" i="6" a="1"/>
  <c r="AA477" i="6" s="1"/>
  <c r="Z477" i="6" a="1"/>
  <c r="Z477" i="6" s="1"/>
  <c r="Y477" i="6" a="1"/>
  <c r="Y477" i="6" s="1"/>
  <c r="X477" i="6" a="1"/>
  <c r="X477" i="6" s="1"/>
  <c r="W477" i="6" a="1"/>
  <c r="W477" i="6" s="1"/>
  <c r="V477" i="6" a="1"/>
  <c r="V477" i="6" s="1"/>
  <c r="U477" i="6"/>
  <c r="U477" i="6" a="1"/>
  <c r="T477" i="6" a="1"/>
  <c r="T477" i="6" s="1"/>
  <c r="S477" i="6" a="1"/>
  <c r="S477" i="6" s="1"/>
  <c r="R477" i="6" a="1"/>
  <c r="R477" i="6" s="1"/>
  <c r="Q477" i="6" a="1"/>
  <c r="Q477" i="6" s="1"/>
  <c r="P477" i="6" a="1"/>
  <c r="P477" i="6" s="1"/>
  <c r="O477" i="6" a="1"/>
  <c r="O477" i="6" s="1"/>
  <c r="N477" i="6" a="1"/>
  <c r="N477" i="6" s="1"/>
  <c r="M477" i="6" a="1"/>
  <c r="M477" i="6" s="1"/>
  <c r="L477" i="6" a="1"/>
  <c r="L477" i="6" s="1"/>
  <c r="K477" i="6" a="1"/>
  <c r="K477" i="6" s="1"/>
  <c r="AI476" i="6" a="1"/>
  <c r="AI476" i="6" s="1"/>
  <c r="AH476" i="6" a="1"/>
  <c r="AH476" i="6" s="1"/>
  <c r="AG476" i="6" a="1"/>
  <c r="AG476" i="6" s="1"/>
  <c r="AF476" i="6" a="1"/>
  <c r="AF476" i="6" s="1"/>
  <c r="AE476" i="6" a="1"/>
  <c r="AE476" i="6" s="1"/>
  <c r="AD476" i="6" a="1"/>
  <c r="AD476" i="6" s="1"/>
  <c r="AC476" i="6" a="1"/>
  <c r="AC476" i="6" s="1"/>
  <c r="AB476" i="6" a="1"/>
  <c r="AB476" i="6" s="1"/>
  <c r="AA476" i="6"/>
  <c r="AA476" i="6" a="1"/>
  <c r="Z476" i="6" a="1"/>
  <c r="Z476" i="6" s="1"/>
  <c r="Y476" i="6" a="1"/>
  <c r="Y476" i="6" s="1"/>
  <c r="X476" i="6" a="1"/>
  <c r="X476" i="6" s="1"/>
  <c r="W476" i="6" a="1"/>
  <c r="W476" i="6" s="1"/>
  <c r="V476" i="6" a="1"/>
  <c r="V476" i="6" s="1"/>
  <c r="U476" i="6" a="1"/>
  <c r="U476" i="6" s="1"/>
  <c r="T476" i="6" a="1"/>
  <c r="T476" i="6" s="1"/>
  <c r="S476" i="6" a="1"/>
  <c r="S476" i="6" s="1"/>
  <c r="R476" i="6" a="1"/>
  <c r="R476" i="6" s="1"/>
  <c r="Q476" i="6"/>
  <c r="Q476" i="6" a="1"/>
  <c r="P476" i="6" a="1"/>
  <c r="P476" i="6" s="1"/>
  <c r="O476" i="6" a="1"/>
  <c r="O476" i="6" s="1"/>
  <c r="N476" i="6" a="1"/>
  <c r="N476" i="6" s="1"/>
  <c r="M476" i="6" a="1"/>
  <c r="M476" i="6" s="1"/>
  <c r="L476" i="6" a="1"/>
  <c r="L476" i="6" s="1"/>
  <c r="K476" i="6" a="1"/>
  <c r="K476" i="6" s="1"/>
  <c r="AI475" i="6" a="1"/>
  <c r="AI475" i="6" s="1"/>
  <c r="AH475" i="6" a="1"/>
  <c r="AH475" i="6" s="1"/>
  <c r="AG475" i="6" a="1"/>
  <c r="AG475" i="6" s="1"/>
  <c r="AF475" i="6" a="1"/>
  <c r="AF475" i="6" s="1"/>
  <c r="AE475" i="6" a="1"/>
  <c r="AE475" i="6" s="1"/>
  <c r="AD475" i="6" a="1"/>
  <c r="AD475" i="6" s="1"/>
  <c r="AC475" i="6"/>
  <c r="AC475" i="6" a="1"/>
  <c r="AB475" i="6" a="1"/>
  <c r="AB475" i="6" s="1"/>
  <c r="AA475" i="6" a="1"/>
  <c r="AA475" i="6" s="1"/>
  <c r="Z475" i="6" a="1"/>
  <c r="Z475" i="6" s="1"/>
  <c r="Y475" i="6" a="1"/>
  <c r="Y475" i="6" s="1"/>
  <c r="X475" i="6" a="1"/>
  <c r="X475" i="6" s="1"/>
  <c r="W475" i="6" a="1"/>
  <c r="W475" i="6" s="1"/>
  <c r="V475" i="6" a="1"/>
  <c r="V475" i="6" s="1"/>
  <c r="U475" i="6" a="1"/>
  <c r="U475" i="6" s="1"/>
  <c r="T475" i="6" a="1"/>
  <c r="T475" i="6" s="1"/>
  <c r="S475" i="6" a="1"/>
  <c r="S475" i="6" s="1"/>
  <c r="R475" i="6" a="1"/>
  <c r="R475" i="6" s="1"/>
  <c r="Q475" i="6"/>
  <c r="Q475" i="6" a="1"/>
  <c r="P475" i="6" a="1"/>
  <c r="P475" i="6" s="1"/>
  <c r="O475" i="6" a="1"/>
  <c r="O475" i="6" s="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c r="AC474" i="6" a="1"/>
  <c r="AB474" i="6" a="1"/>
  <c r="AB474" i="6" s="1"/>
  <c r="AA474" i="6" a="1"/>
  <c r="AA474" i="6" s="1"/>
  <c r="Z474" i="6" a="1"/>
  <c r="Z474" i="6" s="1"/>
  <c r="Y474" i="6" a="1"/>
  <c r="Y474" i="6" s="1"/>
  <c r="X474" i="6" a="1"/>
  <c r="X474" i="6" s="1"/>
  <c r="W474" i="6" a="1"/>
  <c r="W474" i="6" s="1"/>
  <c r="V474" i="6" a="1"/>
  <c r="V474" i="6" s="1"/>
  <c r="U474" i="6" a="1"/>
  <c r="U474" i="6" s="1"/>
  <c r="T474" i="6" a="1"/>
  <c r="T474" i="6" s="1"/>
  <c r="S474" i="6"/>
  <c r="S474" i="6" a="1"/>
  <c r="R474" i="6" a="1"/>
  <c r="R474" i="6" s="1"/>
  <c r="Q474" i="6" a="1"/>
  <c r="Q474" i="6" s="1"/>
  <c r="P474" i="6" a="1"/>
  <c r="P474" i="6" s="1"/>
  <c r="O474" i="6" a="1"/>
  <c r="O474" i="6" s="1"/>
  <c r="N474" i="6" a="1"/>
  <c r="N474" i="6" s="1"/>
  <c r="M474" i="6" a="1"/>
  <c r="M474" i="6" s="1"/>
  <c r="L474" i="6" a="1"/>
  <c r="L474" i="6" s="1"/>
  <c r="K474" i="6" a="1"/>
  <c r="K474" i="6" s="1"/>
  <c r="AI473" i="6" a="1"/>
  <c r="AI473" i="6" s="1"/>
  <c r="AH473" i="6" a="1"/>
  <c r="AH473" i="6" s="1"/>
  <c r="AG473" i="6" a="1"/>
  <c r="AG473" i="6" s="1"/>
  <c r="AF473" i="6" a="1"/>
  <c r="AF473" i="6" s="1"/>
  <c r="AE473" i="6" a="1"/>
  <c r="AE473" i="6" s="1"/>
  <c r="AD473" i="6" a="1"/>
  <c r="AD473" i="6" s="1"/>
  <c r="AC473" i="6" a="1"/>
  <c r="AC473" i="6" s="1"/>
  <c r="AB473" i="6" a="1"/>
  <c r="AB473" i="6" s="1"/>
  <c r="AA473" i="6" a="1"/>
  <c r="AA473" i="6" s="1"/>
  <c r="Z473" i="6" a="1"/>
  <c r="Z473" i="6" s="1"/>
  <c r="Y473" i="6"/>
  <c r="Y473" i="6" a="1"/>
  <c r="X473" i="6" a="1"/>
  <c r="X473" i="6" s="1"/>
  <c r="W473" i="6" a="1"/>
  <c r="W473" i="6" s="1"/>
  <c r="V473" i="6" a="1"/>
  <c r="V473" i="6" s="1"/>
  <c r="U473" i="6" a="1"/>
  <c r="U473" i="6" s="1"/>
  <c r="T473" i="6" a="1"/>
  <c r="T473" i="6" s="1"/>
  <c r="S473" i="6" a="1"/>
  <c r="S473" i="6" s="1"/>
  <c r="R473" i="6" a="1"/>
  <c r="R473" i="6" s="1"/>
  <c r="Q473" i="6" a="1"/>
  <c r="Q473" i="6" s="1"/>
  <c r="P473" i="6" a="1"/>
  <c r="P473" i="6" s="1"/>
  <c r="O473" i="6"/>
  <c r="O473" i="6" a="1"/>
  <c r="N473" i="6" a="1"/>
  <c r="N473" i="6" s="1"/>
  <c r="M473" i="6" a="1"/>
  <c r="M473" i="6" s="1"/>
  <c r="L473" i="6" a="1"/>
  <c r="L473" i="6" s="1"/>
  <c r="K473" i="6" a="1"/>
  <c r="K473" i="6" s="1"/>
  <c r="AI472" i="6"/>
  <c r="AI472" i="6" a="1"/>
  <c r="AH472" i="6" a="1"/>
  <c r="AH472" i="6" s="1"/>
  <c r="AG472" i="6" a="1"/>
  <c r="AG472" i="6" s="1"/>
  <c r="AF472" i="6" a="1"/>
  <c r="AF472" i="6" s="1"/>
  <c r="AE472" i="6" a="1"/>
  <c r="AE472" i="6" s="1"/>
  <c r="AD472" i="6" a="1"/>
  <c r="AD472" i="6" s="1"/>
  <c r="AC472" i="6" a="1"/>
  <c r="AC472" i="6" s="1"/>
  <c r="AB472" i="6" a="1"/>
  <c r="AB472" i="6" s="1"/>
  <c r="AA472" i="6" a="1"/>
  <c r="AA472" i="6" s="1"/>
  <c r="Z472" i="6" a="1"/>
  <c r="Z472" i="6" s="1"/>
  <c r="Y472" i="6" a="1"/>
  <c r="Y472" i="6" s="1"/>
  <c r="X472" i="6" a="1"/>
  <c r="X472" i="6" s="1"/>
  <c r="W472" i="6" a="1"/>
  <c r="W472" i="6" s="1"/>
  <c r="V472" i="6" a="1"/>
  <c r="V472" i="6" s="1"/>
  <c r="U472" i="6" a="1"/>
  <c r="U472" i="6" s="1"/>
  <c r="T472" i="6" a="1"/>
  <c r="T472" i="6" s="1"/>
  <c r="S472" i="6"/>
  <c r="S472" i="6" a="1"/>
  <c r="R472" i="6" a="1"/>
  <c r="R472" i="6" s="1"/>
  <c r="Q472" i="6" a="1"/>
  <c r="Q472" i="6" s="1"/>
  <c r="P472" i="6" a="1"/>
  <c r="P472" i="6" s="1"/>
  <c r="O472" i="6" a="1"/>
  <c r="O472" i="6" s="1"/>
  <c r="N472" i="6" a="1"/>
  <c r="N472" i="6" s="1"/>
  <c r="M472" i="6" a="1"/>
  <c r="M472" i="6" s="1"/>
  <c r="L472" i="6" a="1"/>
  <c r="L472" i="6" s="1"/>
  <c r="K472" i="6" a="1"/>
  <c r="K472" i="6" s="1"/>
  <c r="AI471" i="6" a="1"/>
  <c r="AI471" i="6" s="1"/>
  <c r="AH471" i="6" a="1"/>
  <c r="AH471" i="6" s="1"/>
  <c r="AG471" i="6" a="1"/>
  <c r="AG471" i="6" s="1"/>
  <c r="AF471" i="6" a="1"/>
  <c r="AF471" i="6" s="1"/>
  <c r="AE471" i="6" a="1"/>
  <c r="AE471" i="6" s="1"/>
  <c r="AD471" i="6" a="1"/>
  <c r="AD471" i="6" s="1"/>
  <c r="AC471" i="6" a="1"/>
  <c r="AC471" i="6" s="1"/>
  <c r="AB471" i="6" a="1"/>
  <c r="AB471" i="6" s="1"/>
  <c r="AA471" i="6" a="1"/>
  <c r="AA471" i="6" s="1"/>
  <c r="Z471" i="6" a="1"/>
  <c r="Z471" i="6" s="1"/>
  <c r="Y471" i="6"/>
  <c r="Y471" i="6" a="1"/>
  <c r="X471" i="6" a="1"/>
  <c r="X471" i="6" s="1"/>
  <c r="W471" i="6" a="1"/>
  <c r="W471" i="6" s="1"/>
  <c r="V471" i="6" a="1"/>
  <c r="V471" i="6" s="1"/>
  <c r="U471" i="6" a="1"/>
  <c r="U471" i="6" s="1"/>
  <c r="T471" i="6" a="1"/>
  <c r="T471" i="6" s="1"/>
  <c r="S471" i="6" a="1"/>
  <c r="S471" i="6" s="1"/>
  <c r="R471" i="6" a="1"/>
  <c r="R471" i="6" s="1"/>
  <c r="Q471" i="6" a="1"/>
  <c r="Q471" i="6" s="1"/>
  <c r="P471" i="6" a="1"/>
  <c r="P471" i="6" s="1"/>
  <c r="O471" i="6" a="1"/>
  <c r="O471" i="6" s="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a="1"/>
  <c r="AA470" i="6" s="1"/>
  <c r="Z470" i="6" a="1"/>
  <c r="Z470" i="6" s="1"/>
  <c r="Y470" i="6" a="1"/>
  <c r="Y470" i="6" s="1"/>
  <c r="X470" i="6" a="1"/>
  <c r="X470" i="6" s="1"/>
  <c r="W470" i="6" a="1"/>
  <c r="W470" i="6" s="1"/>
  <c r="V470" i="6" a="1"/>
  <c r="V470" i="6" s="1"/>
  <c r="U470" i="6"/>
  <c r="U470" i="6" a="1"/>
  <c r="T470" i="6" a="1"/>
  <c r="T470" i="6" s="1"/>
  <c r="S470" i="6" a="1"/>
  <c r="S470" i="6" s="1"/>
  <c r="R470" i="6" a="1"/>
  <c r="R470" i="6" s="1"/>
  <c r="Q470" i="6" a="1"/>
  <c r="Q470" i="6" s="1"/>
  <c r="P470" i="6" a="1"/>
  <c r="P470" i="6" s="1"/>
  <c r="O470" i="6" a="1"/>
  <c r="O470" i="6" s="1"/>
  <c r="N470" i="6" a="1"/>
  <c r="N470" i="6" s="1"/>
  <c r="M470" i="6" a="1"/>
  <c r="M470" i="6" s="1"/>
  <c r="L470" i="6" a="1"/>
  <c r="L470" i="6" s="1"/>
  <c r="K470" i="6" a="1"/>
  <c r="K470" i="6" s="1"/>
  <c r="AI469" i="6" a="1"/>
  <c r="AI469" i="6" s="1"/>
  <c r="AH469" i="6" a="1"/>
  <c r="AH469" i="6" s="1"/>
  <c r="AG469" i="6" a="1"/>
  <c r="AG469" i="6" s="1"/>
  <c r="AF469" i="6" a="1"/>
  <c r="AF469" i="6" s="1"/>
  <c r="AE469" i="6" a="1"/>
  <c r="AE469" i="6" s="1"/>
  <c r="AD469" i="6" a="1"/>
  <c r="AD469" i="6" s="1"/>
  <c r="AC469" i="6" a="1"/>
  <c r="AC469" i="6" s="1"/>
  <c r="AB469" i="6" a="1"/>
  <c r="AB469" i="6" s="1"/>
  <c r="AA469" i="6" a="1"/>
  <c r="AA469" i="6" s="1"/>
  <c r="Z469" i="6" a="1"/>
  <c r="Z469" i="6" s="1"/>
  <c r="Y469" i="6" a="1"/>
  <c r="Y469" i="6" s="1"/>
  <c r="X469" i="6" a="1"/>
  <c r="X469" i="6" s="1"/>
  <c r="W469" i="6"/>
  <c r="W469" i="6" a="1"/>
  <c r="V469" i="6" a="1"/>
  <c r="V469" i="6" s="1"/>
  <c r="U469" i="6" a="1"/>
  <c r="U469" i="6" s="1"/>
  <c r="T469" i="6" a="1"/>
  <c r="T469" i="6" s="1"/>
  <c r="S469" i="6" a="1"/>
  <c r="S469" i="6" s="1"/>
  <c r="R469" i="6" a="1"/>
  <c r="R469" i="6" s="1"/>
  <c r="Q469" i="6" a="1"/>
  <c r="Q469" i="6" s="1"/>
  <c r="P469" i="6" a="1"/>
  <c r="P469" i="6" s="1"/>
  <c r="O469" i="6" a="1"/>
  <c r="O469" i="6" s="1"/>
  <c r="N469" i="6" a="1"/>
  <c r="N469" i="6" s="1"/>
  <c r="M469" i="6" a="1"/>
  <c r="M469" i="6" s="1"/>
  <c r="L469" i="6" a="1"/>
  <c r="L469" i="6" s="1"/>
  <c r="K469" i="6" a="1"/>
  <c r="K469" i="6" s="1"/>
  <c r="AI468" i="6" a="1"/>
  <c r="AI468" i="6" s="1"/>
  <c r="AH468" i="6" a="1"/>
  <c r="AH468" i="6" s="1"/>
  <c r="AG468" i="6" a="1"/>
  <c r="AG468" i="6" s="1"/>
  <c r="AF468" i="6" a="1"/>
  <c r="AF468" i="6" s="1"/>
  <c r="AE468" i="6" a="1"/>
  <c r="AE468" i="6" s="1"/>
  <c r="AD468" i="6" a="1"/>
  <c r="AD468" i="6" s="1"/>
  <c r="AC468" i="6" a="1"/>
  <c r="AC468" i="6" s="1"/>
  <c r="AB468" i="6" a="1"/>
  <c r="AB468" i="6" s="1"/>
  <c r="AA468" i="6"/>
  <c r="AA468" i="6" a="1"/>
  <c r="Z468" i="6" a="1"/>
  <c r="Z468" i="6" s="1"/>
  <c r="Y468" i="6" a="1"/>
  <c r="Y468" i="6" s="1"/>
  <c r="X468" i="6" a="1"/>
  <c r="X468" i="6" s="1"/>
  <c r="W468" i="6" a="1"/>
  <c r="W468" i="6" s="1"/>
  <c r="V468" i="6" a="1"/>
  <c r="V468" i="6" s="1"/>
  <c r="U468" i="6" a="1"/>
  <c r="U468" i="6" s="1"/>
  <c r="T468" i="6" a="1"/>
  <c r="T468" i="6" s="1"/>
  <c r="S468" i="6" a="1"/>
  <c r="S468" i="6" s="1"/>
  <c r="R468" i="6" a="1"/>
  <c r="R468" i="6" s="1"/>
  <c r="Q468" i="6" a="1"/>
  <c r="Q468" i="6" s="1"/>
  <c r="P468" i="6" a="1"/>
  <c r="P468" i="6" s="1"/>
  <c r="O468" i="6" a="1"/>
  <c r="O468" i="6" s="1"/>
  <c r="N468" i="6" a="1"/>
  <c r="N468" i="6" s="1"/>
  <c r="M468" i="6" a="1"/>
  <c r="M468" i="6" s="1"/>
  <c r="L468" i="6" a="1"/>
  <c r="L468" i="6" s="1"/>
  <c r="K468" i="6"/>
  <c r="K468" i="6" a="1"/>
  <c r="AI467" i="6" a="1"/>
  <c r="AI467" i="6" s="1"/>
  <c r="AH467" i="6" a="1"/>
  <c r="AH467" i="6" s="1"/>
  <c r="AG467" i="6"/>
  <c r="AG467" i="6" a="1"/>
  <c r="AF467" i="6" a="1"/>
  <c r="AF467" i="6" s="1"/>
  <c r="AE467" i="6" a="1"/>
  <c r="AE467" i="6" s="1"/>
  <c r="AD467" i="6" a="1"/>
  <c r="AD467" i="6" s="1"/>
  <c r="AC467" i="6" a="1"/>
  <c r="AC467" i="6" s="1"/>
  <c r="AB467" i="6" a="1"/>
  <c r="AB467" i="6" s="1"/>
  <c r="AA467" i="6" a="1"/>
  <c r="AA467" i="6" s="1"/>
  <c r="Z467" i="6" a="1"/>
  <c r="Z467" i="6" s="1"/>
  <c r="Y467" i="6" a="1"/>
  <c r="Y467" i="6" s="1"/>
  <c r="X467" i="6" a="1"/>
  <c r="X467" i="6" s="1"/>
  <c r="W467" i="6" a="1"/>
  <c r="W467" i="6" s="1"/>
  <c r="V467" i="6" a="1"/>
  <c r="V467" i="6" s="1"/>
  <c r="U467" i="6"/>
  <c r="U467" i="6" a="1"/>
  <c r="T467" i="6" a="1"/>
  <c r="T467" i="6" s="1"/>
  <c r="S467" i="6" a="1"/>
  <c r="S467" i="6" s="1"/>
  <c r="R467" i="6" a="1"/>
  <c r="R467" i="6" s="1"/>
  <c r="Q467" i="6" a="1"/>
  <c r="Q467" i="6" s="1"/>
  <c r="P467" i="6" a="1"/>
  <c r="P467" i="6" s="1"/>
  <c r="O467" i="6" a="1"/>
  <c r="O467" i="6" s="1"/>
  <c r="N467" i="6" a="1"/>
  <c r="N467" i="6" s="1"/>
  <c r="M467" i="6" a="1"/>
  <c r="M467" i="6" s="1"/>
  <c r="L467" i="6" a="1"/>
  <c r="L467" i="6" s="1"/>
  <c r="K467" i="6" a="1"/>
  <c r="K467" i="6" s="1"/>
  <c r="AI466" i="6" a="1"/>
  <c r="AI466" i="6" s="1"/>
  <c r="AH466" i="6" a="1"/>
  <c r="AH466" i="6" s="1"/>
  <c r="AG466" i="6" a="1"/>
  <c r="AG466" i="6" s="1"/>
  <c r="AF466" i="6" a="1"/>
  <c r="AF466" i="6" s="1"/>
  <c r="AE466" i="6" a="1"/>
  <c r="AE466" i="6" s="1"/>
  <c r="AD466" i="6" a="1"/>
  <c r="AD466" i="6" s="1"/>
  <c r="AC466" i="6" a="1"/>
  <c r="AC466" i="6" s="1"/>
  <c r="AB466" i="6" a="1"/>
  <c r="AB466" i="6" s="1"/>
  <c r="AA466" i="6"/>
  <c r="AA466" i="6" a="1"/>
  <c r="Z466" i="6" a="1"/>
  <c r="Z466" i="6" s="1"/>
  <c r="Y466" i="6" a="1"/>
  <c r="Y466" i="6" s="1"/>
  <c r="X466" i="6" a="1"/>
  <c r="X466" i="6" s="1"/>
  <c r="W466" i="6" a="1"/>
  <c r="W466" i="6" s="1"/>
  <c r="V466" i="6" a="1"/>
  <c r="V466" i="6" s="1"/>
  <c r="U466" i="6" a="1"/>
  <c r="U466" i="6" s="1"/>
  <c r="T466" i="6" a="1"/>
  <c r="T466" i="6" s="1"/>
  <c r="S466" i="6" a="1"/>
  <c r="S466" i="6" s="1"/>
  <c r="R466" i="6" a="1"/>
  <c r="R466" i="6" s="1"/>
  <c r="Q466" i="6"/>
  <c r="Q466" i="6" a="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c r="AC465" i="6" a="1"/>
  <c r="AB465" i="6" a="1"/>
  <c r="AB465" i="6" s="1"/>
  <c r="AA465" i="6" a="1"/>
  <c r="AA465" i="6" s="1"/>
  <c r="Z465" i="6" a="1"/>
  <c r="Z465" i="6" s="1"/>
  <c r="Y465" i="6" a="1"/>
  <c r="Y465" i="6" s="1"/>
  <c r="X465" i="6" a="1"/>
  <c r="X465" i="6" s="1"/>
  <c r="W465" i="6" a="1"/>
  <c r="W465" i="6" s="1"/>
  <c r="V465" i="6" a="1"/>
  <c r="V465" i="6" s="1"/>
  <c r="U465" i="6" a="1"/>
  <c r="U465" i="6" s="1"/>
  <c r="T465" i="6" a="1"/>
  <c r="T465" i="6" s="1"/>
  <c r="S465" i="6" a="1"/>
  <c r="S465" i="6" s="1"/>
  <c r="R465" i="6" a="1"/>
  <c r="R465" i="6" s="1"/>
  <c r="Q465" i="6"/>
  <c r="Q465" i="6" a="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c r="AC464" i="6" a="1"/>
  <c r="AB464" i="6" a="1"/>
  <c r="AB464" i="6" s="1"/>
  <c r="AA464" i="6" a="1"/>
  <c r="AA464" i="6" s="1"/>
  <c r="Z464" i="6" a="1"/>
  <c r="Z464" i="6" s="1"/>
  <c r="Y464" i="6" a="1"/>
  <c r="Y464" i="6" s="1"/>
  <c r="X464" i="6" a="1"/>
  <c r="X464" i="6" s="1"/>
  <c r="W464" i="6" a="1"/>
  <c r="W464" i="6" s="1"/>
  <c r="V464" i="6" a="1"/>
  <c r="V464" i="6" s="1"/>
  <c r="U464" i="6" a="1"/>
  <c r="U464" i="6" s="1"/>
  <c r="T464" i="6" a="1"/>
  <c r="T464" i="6" s="1"/>
  <c r="S464" i="6"/>
  <c r="S464" i="6" a="1"/>
  <c r="R464" i="6" a="1"/>
  <c r="R464" i="6" s="1"/>
  <c r="Q464" i="6" a="1"/>
  <c r="Q464" i="6" s="1"/>
  <c r="P464" i="6" a="1"/>
  <c r="P464" i="6" s="1"/>
  <c r="O464" i="6" a="1"/>
  <c r="O464" i="6" s="1"/>
  <c r="N464" i="6" a="1"/>
  <c r="N464" i="6" s="1"/>
  <c r="M464" i="6"/>
  <c r="M464" i="6" a="1"/>
  <c r="L464" i="6" a="1"/>
  <c r="L464" i="6" s="1"/>
  <c r="K464" i="6" a="1"/>
  <c r="K464" i="6" s="1"/>
  <c r="AI463" i="6" a="1"/>
  <c r="AI463" i="6" s="1"/>
  <c r="AH463" i="6" a="1"/>
  <c r="AH463" i="6" s="1"/>
  <c r="AG463" i="6" a="1"/>
  <c r="AG463" i="6" s="1"/>
  <c r="AF463" i="6" a="1"/>
  <c r="AF463" i="6" s="1"/>
  <c r="AE463" i="6" a="1"/>
  <c r="AE463" i="6" s="1"/>
  <c r="AD463" i="6" a="1"/>
  <c r="AD463" i="6" s="1"/>
  <c r="AC463" i="6" a="1"/>
  <c r="AC463" i="6" s="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a="1"/>
  <c r="O463" i="6" s="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c r="AA462" i="6" a="1"/>
  <c r="Z462" i="6" a="1"/>
  <c r="Z462" i="6" s="1"/>
  <c r="Y462" i="6" a="1"/>
  <c r="Y462" i="6" s="1"/>
  <c r="X462" i="6" a="1"/>
  <c r="X462" i="6" s="1"/>
  <c r="W462" i="6" a="1"/>
  <c r="W462" i="6" s="1"/>
  <c r="V462" i="6" a="1"/>
  <c r="V462" i="6" s="1"/>
  <c r="U462" i="6"/>
  <c r="U462" i="6" a="1"/>
  <c r="T462" i="6" a="1"/>
  <c r="T462" i="6" s="1"/>
  <c r="S462" i="6" a="1"/>
  <c r="S462" i="6" s="1"/>
  <c r="R462" i="6" a="1"/>
  <c r="R462" i="6" s="1"/>
  <c r="Q462" i="6"/>
  <c r="Q462" i="6" a="1"/>
  <c r="P462" i="6" a="1"/>
  <c r="P462" i="6" s="1"/>
  <c r="O462" i="6" a="1"/>
  <c r="O462" i="6" s="1"/>
  <c r="N462" i="6" a="1"/>
  <c r="N462" i="6" s="1"/>
  <c r="M462" i="6" a="1"/>
  <c r="M462" i="6" s="1"/>
  <c r="L462" i="6" a="1"/>
  <c r="L462" i="6" s="1"/>
  <c r="K462" i="6"/>
  <c r="K462" i="6" a="1"/>
  <c r="AI461" i="6" a="1"/>
  <c r="AI461" i="6" s="1"/>
  <c r="AH461" i="6" a="1"/>
  <c r="AH461" i="6" s="1"/>
  <c r="AG461" i="6"/>
  <c r="AG461" i="6" a="1"/>
  <c r="AF461" i="6" a="1"/>
  <c r="AF461" i="6" s="1"/>
  <c r="AE461" i="6" a="1"/>
  <c r="AE461" i="6" s="1"/>
  <c r="AD461" i="6" a="1"/>
  <c r="AD461" i="6" s="1"/>
  <c r="AC461" i="6" a="1"/>
  <c r="AC461" i="6" s="1"/>
  <c r="AB461" i="6" a="1"/>
  <c r="AB461" i="6" s="1"/>
  <c r="AA461" i="6" a="1"/>
  <c r="AA461" i="6" s="1"/>
  <c r="Z461" i="6" a="1"/>
  <c r="Z461" i="6" s="1"/>
  <c r="Y461" i="6" a="1"/>
  <c r="Y461" i="6" s="1"/>
  <c r="X461" i="6" a="1"/>
  <c r="X461" i="6" s="1"/>
  <c r="W461" i="6"/>
  <c r="W461" i="6" a="1"/>
  <c r="V461" i="6" a="1"/>
  <c r="V461" i="6" s="1"/>
  <c r="U461" i="6" a="1"/>
  <c r="U461" i="6" s="1"/>
  <c r="T461" i="6" a="1"/>
  <c r="T461" i="6" s="1"/>
  <c r="S461" i="6" a="1"/>
  <c r="S461" i="6" s="1"/>
  <c r="R461" i="6" a="1"/>
  <c r="R461" i="6" s="1"/>
  <c r="Q461" i="6"/>
  <c r="Q461" i="6" a="1"/>
  <c r="P461" i="6" a="1"/>
  <c r="P461" i="6" s="1"/>
  <c r="O461" i="6" a="1"/>
  <c r="O461" i="6" s="1"/>
  <c r="N461" i="6" a="1"/>
  <c r="N461" i="6" s="1"/>
  <c r="M461" i="6"/>
  <c r="M461" i="6" a="1"/>
  <c r="L461" i="6" a="1"/>
  <c r="L461" i="6" s="1"/>
  <c r="K461" i="6" a="1"/>
  <c r="K461" i="6" s="1"/>
  <c r="AI460" i="6"/>
  <c r="AI460" i="6" a="1"/>
  <c r="AH460" i="6" a="1"/>
  <c r="AH460" i="6" s="1"/>
  <c r="AG460" i="6" a="1"/>
  <c r="AG460" i="6" s="1"/>
  <c r="AF460" i="6" a="1"/>
  <c r="AF460" i="6" s="1"/>
  <c r="AE460" i="6" a="1"/>
  <c r="AE460" i="6" s="1"/>
  <c r="AD460" i="6" a="1"/>
  <c r="AD460" i="6" s="1"/>
  <c r="AC460" i="6"/>
  <c r="AC460" i="6" a="1"/>
  <c r="AB460" i="6" a="1"/>
  <c r="AB460" i="6" s="1"/>
  <c r="AA460" i="6" a="1"/>
  <c r="AA460" i="6" s="1"/>
  <c r="Z460" i="6" a="1"/>
  <c r="Z460" i="6" s="1"/>
  <c r="Y460" i="6" a="1"/>
  <c r="Y460" i="6" s="1"/>
  <c r="X460" i="6" a="1"/>
  <c r="X460" i="6" s="1"/>
  <c r="W460" i="6" a="1"/>
  <c r="W460" i="6" s="1"/>
  <c r="V460" i="6" a="1"/>
  <c r="V460" i="6" s="1"/>
  <c r="U460" i="6" a="1"/>
  <c r="U460" i="6" s="1"/>
  <c r="T460" i="6" a="1"/>
  <c r="T460" i="6" s="1"/>
  <c r="S460" i="6"/>
  <c r="S460" i="6" a="1"/>
  <c r="R460" i="6" a="1"/>
  <c r="R460" i="6" s="1"/>
  <c r="Q460" i="6" a="1"/>
  <c r="Q460" i="6" s="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c r="Y459" i="6" a="1"/>
  <c r="X459" i="6" a="1"/>
  <c r="X459" i="6" s="1"/>
  <c r="W459" i="6" a="1"/>
  <c r="W459" i="6" s="1"/>
  <c r="V459" i="6" a="1"/>
  <c r="V459" i="6" s="1"/>
  <c r="U459" i="6" a="1"/>
  <c r="U459" i="6" s="1"/>
  <c r="T459" i="6" a="1"/>
  <c r="T459" i="6" s="1"/>
  <c r="S459" i="6" a="1"/>
  <c r="S459" i="6" s="1"/>
  <c r="R459" i="6" a="1"/>
  <c r="R459" i="6" s="1"/>
  <c r="Q459" i="6" a="1"/>
  <c r="Q459" i="6" s="1"/>
  <c r="P459" i="6" a="1"/>
  <c r="P459" i="6" s="1"/>
  <c r="O459" i="6"/>
  <c r="O459" i="6" a="1"/>
  <c r="N459" i="6" a="1"/>
  <c r="N459" i="6" s="1"/>
  <c r="M459" i="6" a="1"/>
  <c r="M459" i="6" s="1"/>
  <c r="L459" i="6" a="1"/>
  <c r="L459" i="6" s="1"/>
  <c r="K459" i="6" a="1"/>
  <c r="K459" i="6" s="1"/>
  <c r="AI458" i="6" a="1"/>
  <c r="AI458" i="6" s="1"/>
  <c r="AH458" i="6" a="1"/>
  <c r="AH458" i="6" s="1"/>
  <c r="AG458" i="6" a="1"/>
  <c r="AG458" i="6" s="1"/>
  <c r="AF458" i="6" a="1"/>
  <c r="AF458" i="6" s="1"/>
  <c r="AE458" i="6" a="1"/>
  <c r="AE458" i="6" s="1"/>
  <c r="AD458" i="6" a="1"/>
  <c r="AD458" i="6" s="1"/>
  <c r="AC458" i="6" a="1"/>
  <c r="AC458" i="6" s="1"/>
  <c r="AB458" i="6" a="1"/>
  <c r="AB458" i="6" s="1"/>
  <c r="AA458" i="6"/>
  <c r="AA458" i="6" a="1"/>
  <c r="Z458" i="6" a="1"/>
  <c r="Z458" i="6" s="1"/>
  <c r="Y458" i="6" a="1"/>
  <c r="Y458" i="6" s="1"/>
  <c r="X458" i="6" a="1"/>
  <c r="X458" i="6" s="1"/>
  <c r="W458" i="6" a="1"/>
  <c r="W458" i="6" s="1"/>
  <c r="V458" i="6" a="1"/>
  <c r="V458" i="6" s="1"/>
  <c r="U458" i="6"/>
  <c r="U458" i="6" a="1"/>
  <c r="T458" i="6" a="1"/>
  <c r="T458" i="6" s="1"/>
  <c r="S458" i="6" a="1"/>
  <c r="S458" i="6" s="1"/>
  <c r="R458" i="6" a="1"/>
  <c r="R458" i="6" s="1"/>
  <c r="Q458" i="6"/>
  <c r="Q458" i="6" a="1"/>
  <c r="P458" i="6" a="1"/>
  <c r="P458" i="6" s="1"/>
  <c r="O458" i="6" a="1"/>
  <c r="O458" i="6" s="1"/>
  <c r="N458" i="6" a="1"/>
  <c r="N458" i="6" s="1"/>
  <c r="M458" i="6" a="1"/>
  <c r="M458" i="6" s="1"/>
  <c r="L458" i="6" a="1"/>
  <c r="L458" i="6" s="1"/>
  <c r="K458" i="6"/>
  <c r="K458" i="6" a="1"/>
  <c r="AI457" i="6" a="1"/>
  <c r="AI457" i="6" s="1"/>
  <c r="AH457" i="6" a="1"/>
  <c r="AH457" i="6" s="1"/>
  <c r="AG457" i="6"/>
  <c r="AG457" i="6" a="1"/>
  <c r="AF457" i="6" a="1"/>
  <c r="AF457" i="6" s="1"/>
  <c r="AE457" i="6" a="1"/>
  <c r="AE457" i="6" s="1"/>
  <c r="AD457" i="6" a="1"/>
  <c r="AD457" i="6" s="1"/>
  <c r="AC457" i="6" a="1"/>
  <c r="AC457" i="6" s="1"/>
  <c r="AB457" i="6" a="1"/>
  <c r="AB457" i="6" s="1"/>
  <c r="AA457" i="6" a="1"/>
  <c r="AA457" i="6" s="1"/>
  <c r="Z457" i="6" a="1"/>
  <c r="Z457" i="6" s="1"/>
  <c r="Y457" i="6" a="1"/>
  <c r="Y457" i="6" s="1"/>
  <c r="X457" i="6" a="1"/>
  <c r="X457" i="6" s="1"/>
  <c r="W457" i="6"/>
  <c r="W457" i="6" a="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a="1"/>
  <c r="AA456" i="6" s="1"/>
  <c r="Z456" i="6" a="1"/>
  <c r="Z456" i="6" s="1"/>
  <c r="Y456" i="6" a="1"/>
  <c r="Y456" i="6" s="1"/>
  <c r="X456" i="6" a="1"/>
  <c r="X456" i="6" s="1"/>
  <c r="W456" i="6" a="1"/>
  <c r="W456" i="6" s="1"/>
  <c r="V456" i="6" a="1"/>
  <c r="V456" i="6" s="1"/>
  <c r="U456" i="6" a="1"/>
  <c r="U456" i="6" s="1"/>
  <c r="T456" i="6" a="1"/>
  <c r="T456" i="6" s="1"/>
  <c r="S456" i="6" a="1"/>
  <c r="S456" i="6" s="1"/>
  <c r="R456" i="6" a="1"/>
  <c r="R456" i="6" s="1"/>
  <c r="Q456" i="6" a="1"/>
  <c r="Q456" i="6" s="1"/>
  <c r="P456" i="6" a="1"/>
  <c r="P456" i="6" s="1"/>
  <c r="O456" i="6" a="1"/>
  <c r="O456" i="6" s="1"/>
  <c r="N456" i="6" a="1"/>
  <c r="N456" i="6" s="1"/>
  <c r="M456" i="6"/>
  <c r="M456" i="6" a="1"/>
  <c r="L456" i="6" a="1"/>
  <c r="L456" i="6" s="1"/>
  <c r="K456" i="6" a="1"/>
  <c r="K456" i="6" s="1"/>
  <c r="AI455" i="6" a="1"/>
  <c r="AI455" i="6" s="1"/>
  <c r="AH455" i="6" a="1"/>
  <c r="AH455" i="6" s="1"/>
  <c r="AG455" i="6" a="1"/>
  <c r="AG455" i="6" s="1"/>
  <c r="AF455" i="6" a="1"/>
  <c r="AF455" i="6" s="1"/>
  <c r="AE455" i="6" a="1"/>
  <c r="AE455" i="6" s="1"/>
  <c r="AD455" i="6" a="1"/>
  <c r="AD455" i="6" s="1"/>
  <c r="AC455" i="6" a="1"/>
  <c r="AC455" i="6" s="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a="1"/>
  <c r="O455" i="6" s="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c r="AC454" i="6" a="1"/>
  <c r="AB454" i="6" a="1"/>
  <c r="AB454" i="6" s="1"/>
  <c r="AA454" i="6" a="1"/>
  <c r="AA454" i="6" s="1"/>
  <c r="Z454" i="6" a="1"/>
  <c r="Z454" i="6" s="1"/>
  <c r="Y454" i="6" a="1"/>
  <c r="Y454" i="6" s="1"/>
  <c r="X454" i="6" a="1"/>
  <c r="X454" i="6" s="1"/>
  <c r="W454" i="6" a="1"/>
  <c r="W454" i="6" s="1"/>
  <c r="V454" i="6" a="1"/>
  <c r="V454" i="6" s="1"/>
  <c r="U454" i="6" a="1"/>
  <c r="U454" i="6" s="1"/>
  <c r="T454" i="6" a="1"/>
  <c r="T454" i="6" s="1"/>
  <c r="S454" i="6"/>
  <c r="S454" i="6" a="1"/>
  <c r="R454" i="6" a="1"/>
  <c r="R454" i="6" s="1"/>
  <c r="Q454" i="6" a="1"/>
  <c r="Q454" i="6" s="1"/>
  <c r="P454" i="6" a="1"/>
  <c r="P454" i="6" s="1"/>
  <c r="O454" i="6" a="1"/>
  <c r="O454" i="6" s="1"/>
  <c r="N454" i="6" a="1"/>
  <c r="N454" i="6" s="1"/>
  <c r="M454" i="6" a="1"/>
  <c r="M454" i="6" s="1"/>
  <c r="L454" i="6" a="1"/>
  <c r="L454" i="6" s="1"/>
  <c r="K454" i="6" a="1"/>
  <c r="K454" i="6" s="1"/>
  <c r="AI453" i="6" a="1"/>
  <c r="AI453" i="6" s="1"/>
  <c r="AH453" i="6" a="1"/>
  <c r="AH453" i="6" s="1"/>
  <c r="AG453" i="6" a="1"/>
  <c r="AG453" i="6" s="1"/>
  <c r="AF453" i="6" a="1"/>
  <c r="AF453" i="6" s="1"/>
  <c r="AE453" i="6" a="1"/>
  <c r="AE453" i="6" s="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c r="Q453" i="6" a="1"/>
  <c r="P453" i="6" a="1"/>
  <c r="P453" i="6" s="1"/>
  <c r="O453" i="6" a="1"/>
  <c r="O453" i="6" s="1"/>
  <c r="N453" i="6" a="1"/>
  <c r="N453" i="6" s="1"/>
  <c r="M453" i="6"/>
  <c r="M453" i="6" a="1"/>
  <c r="L453" i="6" a="1"/>
  <c r="L453" i="6" s="1"/>
  <c r="K453" i="6" a="1"/>
  <c r="K453" i="6" s="1"/>
  <c r="AI452" i="6" a="1"/>
  <c r="AI452" i="6" s="1"/>
  <c r="AH452" i="6" a="1"/>
  <c r="AH452" i="6" s="1"/>
  <c r="AG452" i="6" a="1"/>
  <c r="AG452" i="6" s="1"/>
  <c r="AF452" i="6" a="1"/>
  <c r="AF452" i="6" s="1"/>
  <c r="AE452" i="6" a="1"/>
  <c r="AE452" i="6" s="1"/>
  <c r="AD452" i="6" a="1"/>
  <c r="AD452" i="6" s="1"/>
  <c r="AC452" i="6" a="1"/>
  <c r="AC452" i="6" s="1"/>
  <c r="AB452" i="6" a="1"/>
  <c r="AB452" i="6" s="1"/>
  <c r="AA452" i="6" a="1"/>
  <c r="AA452" i="6" s="1"/>
  <c r="Z452" i="6" a="1"/>
  <c r="Z452" i="6" s="1"/>
  <c r="Y452" i="6" a="1"/>
  <c r="Y452" i="6" s="1"/>
  <c r="X452" i="6" a="1"/>
  <c r="X452" i="6" s="1"/>
  <c r="W452" i="6" a="1"/>
  <c r="W452" i="6" s="1"/>
  <c r="V452" i="6" a="1"/>
  <c r="V452" i="6" s="1"/>
  <c r="U452" i="6" a="1"/>
  <c r="U452" i="6" s="1"/>
  <c r="T452" i="6" a="1"/>
  <c r="T452" i="6" s="1"/>
  <c r="S452" i="6" a="1"/>
  <c r="S452" i="6" s="1"/>
  <c r="R452" i="6" a="1"/>
  <c r="R452" i="6" s="1"/>
  <c r="Q452" i="6" a="1"/>
  <c r="Q452" i="6" s="1"/>
  <c r="P452" i="6" a="1"/>
  <c r="P452" i="6" s="1"/>
  <c r="O452" i="6" a="1"/>
  <c r="O452" i="6" s="1"/>
  <c r="N452" i="6" a="1"/>
  <c r="N452" i="6" s="1"/>
  <c r="M452" i="6" a="1"/>
  <c r="M452" i="6" s="1"/>
  <c r="L452" i="6" a="1"/>
  <c r="L452" i="6" s="1"/>
  <c r="K452" i="6" a="1"/>
  <c r="K452" i="6" s="1"/>
  <c r="AI451" i="6" a="1"/>
  <c r="AI451" i="6" s="1"/>
  <c r="AH451" i="6" a="1"/>
  <c r="AH451" i="6" s="1"/>
  <c r="AG451" i="6" a="1"/>
  <c r="AG451" i="6" s="1"/>
  <c r="AF451" i="6" a="1"/>
  <c r="AF451" i="6" s="1"/>
  <c r="AE451" i="6" a="1"/>
  <c r="AE451" i="6" s="1"/>
  <c r="AD451" i="6" a="1"/>
  <c r="AD451" i="6" s="1"/>
  <c r="AC451" i="6" a="1"/>
  <c r="AC451" i="6" s="1"/>
  <c r="AB451" i="6" a="1"/>
  <c r="AB451" i="6" s="1"/>
  <c r="AA451" i="6" a="1"/>
  <c r="AA451" i="6" s="1"/>
  <c r="Z451" i="6" a="1"/>
  <c r="Z451" i="6" s="1"/>
  <c r="Y451" i="6" a="1"/>
  <c r="Y451" i="6" s="1"/>
  <c r="X451" i="6" a="1"/>
  <c r="X451" i="6" s="1"/>
  <c r="W451" i="6" a="1"/>
  <c r="W451" i="6" s="1"/>
  <c r="V451" i="6" a="1"/>
  <c r="V451" i="6" s="1"/>
  <c r="U451" i="6" a="1"/>
  <c r="U451" i="6" s="1"/>
  <c r="T451" i="6" a="1"/>
  <c r="T451" i="6" s="1"/>
  <c r="S451" i="6" a="1"/>
  <c r="S451" i="6" s="1"/>
  <c r="R451" i="6" a="1"/>
  <c r="R451" i="6" s="1"/>
  <c r="Q451" i="6" a="1"/>
  <c r="Q451" i="6" s="1"/>
  <c r="P451" i="6" a="1"/>
  <c r="P451" i="6" s="1"/>
  <c r="O451" i="6" a="1"/>
  <c r="O451" i="6" s="1"/>
  <c r="N451" i="6" a="1"/>
  <c r="N451" i="6" s="1"/>
  <c r="M451" i="6" a="1"/>
  <c r="M451" i="6" s="1"/>
  <c r="L451" i="6" a="1"/>
  <c r="L451" i="6" s="1"/>
  <c r="K451" i="6" a="1"/>
  <c r="K451" i="6" s="1"/>
  <c r="AI450" i="6"/>
  <c r="AI450" i="6" a="1"/>
  <c r="AH450" i="6" a="1"/>
  <c r="AH450" i="6" s="1"/>
  <c r="AG450" i="6" a="1"/>
  <c r="AG450" i="6" s="1"/>
  <c r="AF450" i="6" a="1"/>
  <c r="AF450" i="6" s="1"/>
  <c r="AE450" i="6" a="1"/>
  <c r="AE450" i="6" s="1"/>
  <c r="AD450" i="6" a="1"/>
  <c r="AD450" i="6" s="1"/>
  <c r="AC450" i="6" a="1"/>
  <c r="AC450" i="6" s="1"/>
  <c r="AB450" i="6" a="1"/>
  <c r="AB450" i="6" s="1"/>
  <c r="AA450" i="6" a="1"/>
  <c r="AA450" i="6" s="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a="1"/>
  <c r="K450" i="6" s="1"/>
  <c r="AI449" i="6" a="1"/>
  <c r="AI449" i="6" s="1"/>
  <c r="AH449" i="6" a="1"/>
  <c r="AH449" i="6" s="1"/>
  <c r="AG449" i="6" a="1"/>
  <c r="AG449" i="6" s="1"/>
  <c r="AF449" i="6" a="1"/>
  <c r="AF449" i="6" s="1"/>
  <c r="AE449" i="6" a="1"/>
  <c r="AE449" i="6" s="1"/>
  <c r="AD449" i="6" a="1"/>
  <c r="AD449" i="6" s="1"/>
  <c r="AC449" i="6" a="1"/>
  <c r="AC449" i="6" s="1"/>
  <c r="AB449" i="6" a="1"/>
  <c r="AB449" i="6" s="1"/>
  <c r="AA449" i="6" a="1"/>
  <c r="AA449" i="6" s="1"/>
  <c r="Z449" i="6" a="1"/>
  <c r="Z449" i="6" s="1"/>
  <c r="Y449" i="6"/>
  <c r="Y449" i="6" a="1"/>
  <c r="X449" i="6" a="1"/>
  <c r="X449" i="6" s="1"/>
  <c r="W449" i="6" a="1"/>
  <c r="W449" i="6" s="1"/>
  <c r="V449" i="6" a="1"/>
  <c r="V449" i="6" s="1"/>
  <c r="U449" i="6" a="1"/>
  <c r="U449" i="6" s="1"/>
  <c r="T449" i="6" a="1"/>
  <c r="T449" i="6" s="1"/>
  <c r="S449" i="6" a="1"/>
  <c r="S449" i="6" s="1"/>
  <c r="R449" i="6" a="1"/>
  <c r="R449" i="6" s="1"/>
  <c r="Q449" i="6" a="1"/>
  <c r="Q449" i="6" s="1"/>
  <c r="P449" i="6" a="1"/>
  <c r="P449" i="6" s="1"/>
  <c r="O449" i="6"/>
  <c r="O449" i="6" a="1"/>
  <c r="N449" i="6" a="1"/>
  <c r="N449" i="6" s="1"/>
  <c r="M449" i="6" a="1"/>
  <c r="M449" i="6" s="1"/>
  <c r="L449" i="6" a="1"/>
  <c r="L449" i="6" s="1"/>
  <c r="K449" i="6" a="1"/>
  <c r="K449" i="6" s="1"/>
  <c r="AI448" i="6" a="1"/>
  <c r="AI448" i="6" s="1"/>
  <c r="AH448" i="6" a="1"/>
  <c r="AH448" i="6" s="1"/>
  <c r="AG448" i="6" a="1"/>
  <c r="AG448" i="6" s="1"/>
  <c r="AF448" i="6" a="1"/>
  <c r="AF448" i="6" s="1"/>
  <c r="AE448" i="6" a="1"/>
  <c r="AE448" i="6" s="1"/>
  <c r="AD448" i="6" a="1"/>
  <c r="AD448" i="6" s="1"/>
  <c r="AC448" i="6" a="1"/>
  <c r="AC448" i="6" s="1"/>
  <c r="AB448" i="6" a="1"/>
  <c r="AB448" i="6" s="1"/>
  <c r="AA448" i="6" a="1"/>
  <c r="AA448" i="6" s="1"/>
  <c r="Z448" i="6" a="1"/>
  <c r="Z448" i="6" s="1"/>
  <c r="Y448" i="6" a="1"/>
  <c r="Y448" i="6" s="1"/>
  <c r="X448" i="6" a="1"/>
  <c r="X448" i="6" s="1"/>
  <c r="W448" i="6" a="1"/>
  <c r="W448" i="6" s="1"/>
  <c r="V448" i="6" a="1"/>
  <c r="V448" i="6" s="1"/>
  <c r="U448" i="6" a="1"/>
  <c r="U448" i="6" s="1"/>
  <c r="T448" i="6" a="1"/>
  <c r="T448" i="6" s="1"/>
  <c r="S448" i="6" a="1"/>
  <c r="S448" i="6" s="1"/>
  <c r="R448" i="6" a="1"/>
  <c r="R448" i="6" s="1"/>
  <c r="Q448" i="6" a="1"/>
  <c r="Q448" i="6" s="1"/>
  <c r="P448" i="6" a="1"/>
  <c r="P448" i="6" s="1"/>
  <c r="O448" i="6" a="1"/>
  <c r="O448" i="6" s="1"/>
  <c r="N448" i="6" a="1"/>
  <c r="N448" i="6" s="1"/>
  <c r="M448" i="6"/>
  <c r="M448" i="6" a="1"/>
  <c r="L448" i="6" a="1"/>
  <c r="L448" i="6" s="1"/>
  <c r="K448" i="6" a="1"/>
  <c r="K448" i="6" s="1"/>
  <c r="AI447" i="6" a="1"/>
  <c r="AI447" i="6" s="1"/>
  <c r="AH447" i="6" a="1"/>
  <c r="AH447" i="6" s="1"/>
  <c r="AG447" i="6" a="1"/>
  <c r="AG447" i="6" s="1"/>
  <c r="AF447" i="6" a="1"/>
  <c r="AF447" i="6" s="1"/>
  <c r="AE447" i="6" a="1"/>
  <c r="AE447" i="6" s="1"/>
  <c r="AD447" i="6" a="1"/>
  <c r="AD447" i="6" s="1"/>
  <c r="AC447" i="6" a="1"/>
  <c r="AC447" i="6" s="1"/>
  <c r="AB447" i="6" a="1"/>
  <c r="AB447" i="6" s="1"/>
  <c r="AA447" i="6" a="1"/>
  <c r="AA447" i="6" s="1"/>
  <c r="Z447" i="6" a="1"/>
  <c r="Z447" i="6" s="1"/>
  <c r="Y447" i="6" a="1"/>
  <c r="Y447" i="6" s="1"/>
  <c r="X447" i="6"/>
  <c r="X447" i="6" a="1"/>
  <c r="W447" i="6" a="1"/>
  <c r="W447" i="6" s="1"/>
  <c r="V447" i="6" a="1"/>
  <c r="V447" i="6" s="1"/>
  <c r="U447" i="6" a="1"/>
  <c r="U447" i="6" s="1"/>
  <c r="T447" i="6" a="1"/>
  <c r="T447" i="6" s="1"/>
  <c r="S447" i="6" a="1"/>
  <c r="S447" i="6" s="1"/>
  <c r="R447" i="6" a="1"/>
  <c r="R447" i="6" s="1"/>
  <c r="Q447" i="6" a="1"/>
  <c r="Q447" i="6" s="1"/>
  <c r="P447" i="6" a="1"/>
  <c r="P447" i="6" s="1"/>
  <c r="O447" i="6" a="1"/>
  <c r="O447" i="6" s="1"/>
  <c r="N447" i="6" a="1"/>
  <c r="N447" i="6" s="1"/>
  <c r="M447" i="6" a="1"/>
  <c r="M447" i="6" s="1"/>
  <c r="L447" i="6" a="1"/>
  <c r="L447" i="6" s="1"/>
  <c r="K447" i="6" a="1"/>
  <c r="K447" i="6" s="1"/>
  <c r="AI446" i="6" a="1"/>
  <c r="AI446" i="6" s="1"/>
  <c r="AH446" i="6" a="1"/>
  <c r="AH446" i="6" s="1"/>
  <c r="AG446" i="6" a="1"/>
  <c r="AG446" i="6" s="1"/>
  <c r="AF446" i="6" a="1"/>
  <c r="AF446" i="6" s="1"/>
  <c r="AE446" i="6" a="1"/>
  <c r="AE446" i="6" s="1"/>
  <c r="AD446" i="6"/>
  <c r="AD446" i="6" a="1"/>
  <c r="AC446" i="6" a="1"/>
  <c r="AC446" i="6" s="1"/>
  <c r="AB446" i="6" a="1"/>
  <c r="AB446" i="6" s="1"/>
  <c r="AA446" i="6" a="1"/>
  <c r="AA446" i="6" s="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c r="N446" i="6" a="1"/>
  <c r="M446" i="6" a="1"/>
  <c r="M446" i="6" s="1"/>
  <c r="L446" i="6" a="1"/>
  <c r="L446" i="6" s="1"/>
  <c r="K446" i="6" a="1"/>
  <c r="K446" i="6" s="1"/>
  <c r="AI445" i="6" a="1"/>
  <c r="AI445" i="6" s="1"/>
  <c r="AH445" i="6" a="1"/>
  <c r="AH445" i="6" s="1"/>
  <c r="AG445" i="6" a="1"/>
  <c r="AG445" i="6" s="1"/>
  <c r="AF445" i="6"/>
  <c r="AF445" i="6" a="1"/>
  <c r="AE445" i="6" a="1"/>
  <c r="AE445" i="6" s="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c r="P445" i="6" a="1"/>
  <c r="O445" i="6" a="1"/>
  <c r="O445" i="6" s="1"/>
  <c r="N445" i="6" a="1"/>
  <c r="N445" i="6" s="1"/>
  <c r="M445" i="6" a="1"/>
  <c r="M445" i="6" s="1"/>
  <c r="L445" i="6" a="1"/>
  <c r="L445" i="6" s="1"/>
  <c r="K445" i="6" a="1"/>
  <c r="K445" i="6" s="1"/>
  <c r="AI444" i="6" a="1"/>
  <c r="AI444" i="6" s="1"/>
  <c r="AH444" i="6" a="1"/>
  <c r="AH444" i="6" s="1"/>
  <c r="AG444" i="6" a="1"/>
  <c r="AG444" i="6" s="1"/>
  <c r="AF444" i="6" a="1"/>
  <c r="AF444" i="6" s="1"/>
  <c r="AE444" i="6" a="1"/>
  <c r="AE444" i="6" s="1"/>
  <c r="AD444" i="6" a="1"/>
  <c r="AD444" i="6" s="1"/>
  <c r="AC444" i="6" a="1"/>
  <c r="AC444" i="6" s="1"/>
  <c r="AB444" i="6" a="1"/>
  <c r="AB444" i="6" s="1"/>
  <c r="AA444" i="6" a="1"/>
  <c r="AA444" i="6" s="1"/>
  <c r="Z444" i="6" a="1"/>
  <c r="Z444" i="6" s="1"/>
  <c r="Y444" i="6" a="1"/>
  <c r="Y444" i="6" s="1"/>
  <c r="X444" i="6" a="1"/>
  <c r="X444" i="6" s="1"/>
  <c r="W444" i="6" a="1"/>
  <c r="W444" i="6" s="1"/>
  <c r="V444" i="6"/>
  <c r="V444" i="6" a="1"/>
  <c r="U444" i="6" a="1"/>
  <c r="U444" i="6" s="1"/>
  <c r="T444" i="6" a="1"/>
  <c r="T444" i="6" s="1"/>
  <c r="S444" i="6" a="1"/>
  <c r="S444" i="6" s="1"/>
  <c r="R444" i="6" a="1"/>
  <c r="R444" i="6" s="1"/>
  <c r="Q444" i="6" a="1"/>
  <c r="Q444" i="6" s="1"/>
  <c r="P444" i="6" a="1"/>
  <c r="P444" i="6" s="1"/>
  <c r="O444" i="6" a="1"/>
  <c r="O444" i="6" s="1"/>
  <c r="N444" i="6" a="1"/>
  <c r="N444" i="6" s="1"/>
  <c r="M444" i="6" a="1"/>
  <c r="M444" i="6" s="1"/>
  <c r="L444" i="6" a="1"/>
  <c r="L444" i="6" s="1"/>
  <c r="K444" i="6" a="1"/>
  <c r="K444" i="6" s="1"/>
  <c r="AI443" i="6" a="1"/>
  <c r="AI443" i="6" s="1"/>
  <c r="AH443" i="6" a="1"/>
  <c r="AH443" i="6" s="1"/>
  <c r="AG443" i="6" a="1"/>
  <c r="AG443" i="6" s="1"/>
  <c r="AF443" i="6" a="1"/>
  <c r="AF443" i="6" s="1"/>
  <c r="AE443" i="6" a="1"/>
  <c r="AE443" i="6" s="1"/>
  <c r="AD443" i="6" a="1"/>
  <c r="AD443" i="6" s="1"/>
  <c r="AC443" i="6" a="1"/>
  <c r="AC443" i="6" s="1"/>
  <c r="AB443" i="6" a="1"/>
  <c r="AB443" i="6" s="1"/>
  <c r="AA443" i="6" a="1"/>
  <c r="AA443" i="6" s="1"/>
  <c r="Z443" i="6" a="1"/>
  <c r="Z443" i="6" s="1"/>
  <c r="Y443" i="6" a="1"/>
  <c r="Y443" i="6" s="1"/>
  <c r="X443" i="6"/>
  <c r="X443" i="6" a="1"/>
  <c r="W443" i="6" a="1"/>
  <c r="W443" i="6" s="1"/>
  <c r="V443" i="6" a="1"/>
  <c r="V443" i="6" s="1"/>
  <c r="U443" i="6" a="1"/>
  <c r="U443" i="6" s="1"/>
  <c r="T443" i="6" a="1"/>
  <c r="T443" i="6" s="1"/>
  <c r="S443" i="6" a="1"/>
  <c r="S443" i="6" s="1"/>
  <c r="R443" i="6" a="1"/>
  <c r="R443" i="6" s="1"/>
  <c r="Q443" i="6" a="1"/>
  <c r="Q443" i="6" s="1"/>
  <c r="P443" i="6" a="1"/>
  <c r="P443" i="6" s="1"/>
  <c r="O443" i="6" a="1"/>
  <c r="O443" i="6" s="1"/>
  <c r="N443" i="6" a="1"/>
  <c r="N443" i="6" s="1"/>
  <c r="M443" i="6" a="1"/>
  <c r="M443" i="6" s="1"/>
  <c r="L443" i="6" a="1"/>
  <c r="L443" i="6" s="1"/>
  <c r="K443" i="6" a="1"/>
  <c r="K443" i="6" s="1"/>
  <c r="AI442" i="6" a="1"/>
  <c r="AI442" i="6" s="1"/>
  <c r="AH442" i="6" a="1"/>
  <c r="AH442" i="6" s="1"/>
  <c r="AG442" i="6" a="1"/>
  <c r="AG442" i="6" s="1"/>
  <c r="AF442" i="6" a="1"/>
  <c r="AF442" i="6" s="1"/>
  <c r="AE442" i="6" a="1"/>
  <c r="AE442" i="6" s="1"/>
  <c r="AD442" i="6"/>
  <c r="AD442" i="6" a="1"/>
  <c r="AC442" i="6" a="1"/>
  <c r="AC442" i="6" s="1"/>
  <c r="AB442" i="6" a="1"/>
  <c r="AB442" i="6" s="1"/>
  <c r="AA442" i="6" a="1"/>
  <c r="AA442" i="6" s="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c r="N442" i="6" a="1"/>
  <c r="M442" i="6" a="1"/>
  <c r="M442" i="6" s="1"/>
  <c r="L442" i="6" a="1"/>
  <c r="L442" i="6" s="1"/>
  <c r="K442" i="6" a="1"/>
  <c r="K442" i="6" s="1"/>
  <c r="AI441" i="6" a="1"/>
  <c r="AI441" i="6" s="1"/>
  <c r="AH441" i="6" a="1"/>
  <c r="AH441" i="6" s="1"/>
  <c r="AG441" i="6" a="1"/>
  <c r="AG441" i="6" s="1"/>
  <c r="AF441" i="6"/>
  <c r="AF441" i="6" a="1"/>
  <c r="AE441" i="6" a="1"/>
  <c r="AE441" i="6" s="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c r="P441" i="6" a="1"/>
  <c r="O441" i="6" a="1"/>
  <c r="O441" i="6" s="1"/>
  <c r="N441" i="6" a="1"/>
  <c r="N441" i="6" s="1"/>
  <c r="M441" i="6" a="1"/>
  <c r="M441" i="6" s="1"/>
  <c r="L441" i="6" a="1"/>
  <c r="L441" i="6" s="1"/>
  <c r="K441" i="6" a="1"/>
  <c r="K441" i="6" s="1"/>
  <c r="AI440" i="6" a="1"/>
  <c r="AI440" i="6" s="1"/>
  <c r="AH440" i="6" a="1"/>
  <c r="AH440" i="6" s="1"/>
  <c r="AG440" i="6" a="1"/>
  <c r="AG440" i="6" s="1"/>
  <c r="AF440" i="6" a="1"/>
  <c r="AF440" i="6" s="1"/>
  <c r="AE440" i="6" a="1"/>
  <c r="AE440" i="6" s="1"/>
  <c r="AD440" i="6" a="1"/>
  <c r="AD440" i="6" s="1"/>
  <c r="AC440" i="6" a="1"/>
  <c r="AC440" i="6" s="1"/>
  <c r="AB440" i="6" a="1"/>
  <c r="AB440" i="6" s="1"/>
  <c r="AA440" i="6" a="1"/>
  <c r="AA440" i="6" s="1"/>
  <c r="Z440" i="6" a="1"/>
  <c r="Z440" i="6" s="1"/>
  <c r="Y440" i="6" a="1"/>
  <c r="Y440" i="6" s="1"/>
  <c r="X440" i="6" a="1"/>
  <c r="X440" i="6" s="1"/>
  <c r="W440" i="6" a="1"/>
  <c r="W440" i="6" s="1"/>
  <c r="V440" i="6"/>
  <c r="V440" i="6" a="1"/>
  <c r="U440" i="6" a="1"/>
  <c r="U440" i="6" s="1"/>
  <c r="T440" i="6" a="1"/>
  <c r="T440" i="6" s="1"/>
  <c r="S440" i="6" a="1"/>
  <c r="S440" i="6" s="1"/>
  <c r="R440" i="6" a="1"/>
  <c r="R440" i="6" s="1"/>
  <c r="Q440" i="6" a="1"/>
  <c r="Q440" i="6" s="1"/>
  <c r="P440" i="6" a="1"/>
  <c r="P440" i="6" s="1"/>
  <c r="O440" i="6" a="1"/>
  <c r="O440" i="6" s="1"/>
  <c r="N440" i="6" a="1"/>
  <c r="N440" i="6" s="1"/>
  <c r="M440" i="6" a="1"/>
  <c r="M440" i="6" s="1"/>
  <c r="L440" i="6" a="1"/>
  <c r="L440" i="6" s="1"/>
  <c r="K440" i="6" a="1"/>
  <c r="K440" i="6" s="1"/>
  <c r="AI439" i="6" a="1"/>
  <c r="AI439" i="6" s="1"/>
  <c r="AH439" i="6" a="1"/>
  <c r="AH439" i="6" s="1"/>
  <c r="AG439" i="6" a="1"/>
  <c r="AG439" i="6" s="1"/>
  <c r="AF439" i="6" a="1"/>
  <c r="AF439" i="6" s="1"/>
  <c r="AE439" i="6" a="1"/>
  <c r="AE439" i="6" s="1"/>
  <c r="AD439" i="6" a="1"/>
  <c r="AD439" i="6" s="1"/>
  <c r="AC439" i="6" a="1"/>
  <c r="AC439" i="6" s="1"/>
  <c r="AB439" i="6" a="1"/>
  <c r="AB439" i="6" s="1"/>
  <c r="AA439" i="6" a="1"/>
  <c r="AA439" i="6" s="1"/>
  <c r="Z439" i="6" a="1"/>
  <c r="Z439" i="6" s="1"/>
  <c r="Y439" i="6" a="1"/>
  <c r="Y439" i="6" s="1"/>
  <c r="X439" i="6"/>
  <c r="X439" i="6" a="1"/>
  <c r="W439" i="6" a="1"/>
  <c r="W439" i="6" s="1"/>
  <c r="V439" i="6" a="1"/>
  <c r="V439" i="6" s="1"/>
  <c r="U439" i="6" a="1"/>
  <c r="U439" i="6" s="1"/>
  <c r="T439" i="6" a="1"/>
  <c r="T439" i="6" s="1"/>
  <c r="S439" i="6" a="1"/>
  <c r="S439" i="6" s="1"/>
  <c r="R439" i="6" a="1"/>
  <c r="R439" i="6" s="1"/>
  <c r="Q439" i="6" a="1"/>
  <c r="Q439" i="6" s="1"/>
  <c r="P439" i="6" a="1"/>
  <c r="P439" i="6" s="1"/>
  <c r="O439" i="6" a="1"/>
  <c r="O439" i="6" s="1"/>
  <c r="N439" i="6" a="1"/>
  <c r="N439" i="6" s="1"/>
  <c r="M439" i="6" a="1"/>
  <c r="M439" i="6" s="1"/>
  <c r="L439" i="6" a="1"/>
  <c r="L439" i="6" s="1"/>
  <c r="K439" i="6" a="1"/>
  <c r="K439" i="6" s="1"/>
  <c r="AI438" i="6" a="1"/>
  <c r="AI438" i="6" s="1"/>
  <c r="AH438" i="6" a="1"/>
  <c r="AH438" i="6" s="1"/>
  <c r="AG438" i="6" a="1"/>
  <c r="AG438" i="6" s="1"/>
  <c r="AF438" i="6" a="1"/>
  <c r="AF438" i="6" s="1"/>
  <c r="AE438" i="6" a="1"/>
  <c r="AE438" i="6" s="1"/>
  <c r="AD438" i="6"/>
  <c r="AD438" i="6" a="1"/>
  <c r="AC438" i="6" a="1"/>
  <c r="AC438" i="6" s="1"/>
  <c r="AB438" i="6" a="1"/>
  <c r="AB438" i="6" s="1"/>
  <c r="AA438" i="6" a="1"/>
  <c r="AA438" i="6" s="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c r="N438" i="6" a="1"/>
  <c r="M438" i="6" a="1"/>
  <c r="M438" i="6" s="1"/>
  <c r="L438" i="6" a="1"/>
  <c r="L438" i="6" s="1"/>
  <c r="K438" i="6" a="1"/>
  <c r="K438" i="6" s="1"/>
  <c r="AI437" i="6" a="1"/>
  <c r="AI437" i="6" s="1"/>
  <c r="AH437" i="6" a="1"/>
  <c r="AH437" i="6" s="1"/>
  <c r="AG437" i="6" a="1"/>
  <c r="AG437" i="6" s="1"/>
  <c r="AF437" i="6"/>
  <c r="AF437" i="6" a="1"/>
  <c r="AE437" i="6" a="1"/>
  <c r="AE437" i="6" s="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c r="P437" i="6" a="1"/>
  <c r="O437" i="6" a="1"/>
  <c r="O437" i="6" s="1"/>
  <c r="N437" i="6" a="1"/>
  <c r="N437" i="6" s="1"/>
  <c r="M437" i="6" a="1"/>
  <c r="M437" i="6" s="1"/>
  <c r="L437" i="6" a="1"/>
  <c r="L437" i="6" s="1"/>
  <c r="K437" i="6" a="1"/>
  <c r="K437" i="6" s="1"/>
  <c r="AI436" i="6" a="1"/>
  <c r="AI436" i="6" s="1"/>
  <c r="AH436" i="6" a="1"/>
  <c r="AH436" i="6" s="1"/>
  <c r="AG436" i="6" a="1"/>
  <c r="AG436" i="6" s="1"/>
  <c r="AF436" i="6" a="1"/>
  <c r="AF436" i="6" s="1"/>
  <c r="AE436" i="6" a="1"/>
  <c r="AE436" i="6" s="1"/>
  <c r="AD436" i="6" a="1"/>
  <c r="AD436" i="6" s="1"/>
  <c r="AC436" i="6" a="1"/>
  <c r="AC436" i="6" s="1"/>
  <c r="AB436" i="6" a="1"/>
  <c r="AB436" i="6" s="1"/>
  <c r="AA436" i="6" a="1"/>
  <c r="AA436" i="6" s="1"/>
  <c r="Z436" i="6" a="1"/>
  <c r="Z436" i="6" s="1"/>
  <c r="Y436" i="6" a="1"/>
  <c r="Y436" i="6" s="1"/>
  <c r="X436" i="6" a="1"/>
  <c r="X436" i="6" s="1"/>
  <c r="W436" i="6" a="1"/>
  <c r="W436" i="6" s="1"/>
  <c r="V436" i="6"/>
  <c r="V436" i="6" a="1"/>
  <c r="U436" i="6" a="1"/>
  <c r="U436" i="6" s="1"/>
  <c r="T436" i="6" a="1"/>
  <c r="T436" i="6" s="1"/>
  <c r="S436" i="6" a="1"/>
  <c r="S436" i="6" s="1"/>
  <c r="R436" i="6" a="1"/>
  <c r="R436" i="6" s="1"/>
  <c r="Q436" i="6" a="1"/>
  <c r="Q436" i="6" s="1"/>
  <c r="P436" i="6" a="1"/>
  <c r="P436" i="6" s="1"/>
  <c r="O436" i="6" a="1"/>
  <c r="O436" i="6" s="1"/>
  <c r="N436" i="6" a="1"/>
  <c r="N436" i="6" s="1"/>
  <c r="M436" i="6" a="1"/>
  <c r="M436" i="6" s="1"/>
  <c r="L436" i="6" a="1"/>
  <c r="L436" i="6" s="1"/>
  <c r="K436" i="6" a="1"/>
  <c r="K436" i="6" s="1"/>
  <c r="AI435" i="6" a="1"/>
  <c r="AI435" i="6" s="1"/>
  <c r="AH435" i="6" a="1"/>
  <c r="AH435" i="6" s="1"/>
  <c r="AG435" i="6" a="1"/>
  <c r="AG435" i="6" s="1"/>
  <c r="AF435" i="6" a="1"/>
  <c r="AF435" i="6" s="1"/>
  <c r="AE435" i="6" a="1"/>
  <c r="AE435" i="6" s="1"/>
  <c r="AD435" i="6" a="1"/>
  <c r="AD435" i="6" s="1"/>
  <c r="AC435" i="6" a="1"/>
  <c r="AC435" i="6" s="1"/>
  <c r="AB435" i="6" a="1"/>
  <c r="AB435" i="6" s="1"/>
  <c r="AA435" i="6" a="1"/>
  <c r="AA435" i="6" s="1"/>
  <c r="Z435" i="6" a="1"/>
  <c r="Z435" i="6" s="1"/>
  <c r="Y435" i="6" a="1"/>
  <c r="Y435" i="6" s="1"/>
  <c r="X435" i="6"/>
  <c r="X435" i="6" a="1"/>
  <c r="W435" i="6" a="1"/>
  <c r="W435" i="6" s="1"/>
  <c r="V435" i="6" a="1"/>
  <c r="V435" i="6" s="1"/>
  <c r="U435" i="6" a="1"/>
  <c r="U435" i="6" s="1"/>
  <c r="T435" i="6" a="1"/>
  <c r="T435" i="6" s="1"/>
  <c r="S435" i="6" a="1"/>
  <c r="S435" i="6" s="1"/>
  <c r="R435" i="6" a="1"/>
  <c r="R435" i="6" s="1"/>
  <c r="Q435" i="6" a="1"/>
  <c r="Q435" i="6" s="1"/>
  <c r="P435" i="6" a="1"/>
  <c r="P435" i="6" s="1"/>
  <c r="O435" i="6" a="1"/>
  <c r="O435" i="6" s="1"/>
  <c r="N435" i="6" a="1"/>
  <c r="N435" i="6" s="1"/>
  <c r="M435" i="6" a="1"/>
  <c r="M435" i="6" s="1"/>
  <c r="L435" i="6" a="1"/>
  <c r="L435" i="6" s="1"/>
  <c r="K435" i="6" a="1"/>
  <c r="K435" i="6" s="1"/>
  <c r="AI434" i="6" a="1"/>
  <c r="AI434" i="6" s="1"/>
  <c r="AH434" i="6" a="1"/>
  <c r="AH434" i="6" s="1"/>
  <c r="AG434" i="6" a="1"/>
  <c r="AG434" i="6" s="1"/>
  <c r="AF434" i="6" a="1"/>
  <c r="AF434" i="6" s="1"/>
  <c r="AE434" i="6" a="1"/>
  <c r="AE434" i="6" s="1"/>
  <c r="AD434" i="6"/>
  <c r="AD434" i="6" a="1"/>
  <c r="AC434" i="6" a="1"/>
  <c r="AC434" i="6" s="1"/>
  <c r="AB434" i="6" a="1"/>
  <c r="AB434" i="6" s="1"/>
  <c r="AA434" i="6" a="1"/>
  <c r="AA434" i="6" s="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c r="N434" i="6" a="1"/>
  <c r="M434" i="6" a="1"/>
  <c r="M434" i="6" s="1"/>
  <c r="L434" i="6" a="1"/>
  <c r="L434" i="6" s="1"/>
  <c r="K434" i="6" a="1"/>
  <c r="K434" i="6" s="1"/>
  <c r="AI433" i="6" a="1"/>
  <c r="AI433" i="6" s="1"/>
  <c r="AH433" i="6" a="1"/>
  <c r="AH433" i="6" s="1"/>
  <c r="AG433" i="6" a="1"/>
  <c r="AG433" i="6" s="1"/>
  <c r="AF433" i="6"/>
  <c r="AF433" i="6" a="1"/>
  <c r="AE433" i="6" a="1"/>
  <c r="AE433" i="6" s="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c r="P433" i="6" a="1"/>
  <c r="O433" i="6" a="1"/>
  <c r="O433" i="6" s="1"/>
  <c r="N433" i="6" a="1"/>
  <c r="N433" i="6" s="1"/>
  <c r="M433" i="6" a="1"/>
  <c r="M433" i="6" s="1"/>
  <c r="L433" i="6" a="1"/>
  <c r="L433" i="6" s="1"/>
  <c r="K433" i="6" a="1"/>
  <c r="K433" i="6" s="1"/>
  <c r="AI432" i="6" a="1"/>
  <c r="AI432" i="6" s="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a="1"/>
  <c r="Y432" i="6" s="1"/>
  <c r="X432" i="6" a="1"/>
  <c r="X432" i="6" s="1"/>
  <c r="W432" i="6" a="1"/>
  <c r="W432" i="6" s="1"/>
  <c r="V432" i="6" a="1"/>
  <c r="V432" i="6" s="1"/>
  <c r="U432" i="6"/>
  <c r="U432" i="6" a="1"/>
  <c r="T432" i="6" a="1"/>
  <c r="T432" i="6" s="1"/>
  <c r="S432" i="6" a="1"/>
  <c r="S432" i="6" s="1"/>
  <c r="R432" i="6" a="1"/>
  <c r="R432" i="6" s="1"/>
  <c r="Q432" i="6" a="1"/>
  <c r="Q432" i="6" s="1"/>
  <c r="P432" i="6" a="1"/>
  <c r="P432" i="6" s="1"/>
  <c r="O432" i="6" a="1"/>
  <c r="O432" i="6" s="1"/>
  <c r="N432" i="6" a="1"/>
  <c r="N432" i="6" s="1"/>
  <c r="M432" i="6" a="1"/>
  <c r="M432" i="6" s="1"/>
  <c r="L432" i="6" a="1"/>
  <c r="L432" i="6" s="1"/>
  <c r="K432" i="6"/>
  <c r="K432" i="6" a="1"/>
  <c r="AI431" i="6" a="1"/>
  <c r="AI431" i="6" s="1"/>
  <c r="AH431" i="6" a="1"/>
  <c r="AH431" i="6" s="1"/>
  <c r="AG431" i="6" a="1"/>
  <c r="AG431" i="6" s="1"/>
  <c r="AF431" i="6" a="1"/>
  <c r="AF431" i="6" s="1"/>
  <c r="AE431" i="6" a="1"/>
  <c r="AE431" i="6" s="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a="1"/>
  <c r="O431" i="6" s="1"/>
  <c r="N431" i="6" a="1"/>
  <c r="N431" i="6" s="1"/>
  <c r="M431" i="6"/>
  <c r="M431" i="6" a="1"/>
  <c r="L431" i="6" a="1"/>
  <c r="L431" i="6" s="1"/>
  <c r="K431" i="6" a="1"/>
  <c r="K431" i="6" s="1"/>
  <c r="AI430" i="6" a="1"/>
  <c r="AI430" i="6" s="1"/>
  <c r="AH430" i="6" a="1"/>
  <c r="AH430" i="6" s="1"/>
  <c r="AG430" i="6" a="1"/>
  <c r="AG430" i="6" s="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c r="U430" i="6" a="1"/>
  <c r="T430" i="6" a="1"/>
  <c r="T430" i="6" s="1"/>
  <c r="S430" i="6" a="1"/>
  <c r="S430" i="6" s="1"/>
  <c r="R430" i="6" a="1"/>
  <c r="R430" i="6" s="1"/>
  <c r="Q430" i="6" a="1"/>
  <c r="Q430" i="6" s="1"/>
  <c r="P430" i="6" a="1"/>
  <c r="P430" i="6" s="1"/>
  <c r="O430" i="6" a="1"/>
  <c r="O430" i="6" s="1"/>
  <c r="N430" i="6" a="1"/>
  <c r="N430" i="6" s="1"/>
  <c r="M430" i="6" a="1"/>
  <c r="M430" i="6" s="1"/>
  <c r="L430" i="6" a="1"/>
  <c r="L430" i="6" s="1"/>
  <c r="K430" i="6"/>
  <c r="K430" i="6" a="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a="1"/>
  <c r="W429" i="6" s="1"/>
  <c r="V429" i="6" a="1"/>
  <c r="V429" i="6" s="1"/>
  <c r="U429" i="6" a="1"/>
  <c r="U429" i="6" s="1"/>
  <c r="T429" i="6" a="1"/>
  <c r="T429" i="6" s="1"/>
  <c r="S429" i="6" a="1"/>
  <c r="S429" i="6" s="1"/>
  <c r="R429" i="6" a="1"/>
  <c r="R429" i="6" s="1"/>
  <c r="Q429" i="6" a="1"/>
  <c r="Q429" i="6" s="1"/>
  <c r="P429" i="6" a="1"/>
  <c r="P429" i="6" s="1"/>
  <c r="O429" i="6" a="1"/>
  <c r="O429" i="6" s="1"/>
  <c r="N429" i="6" a="1"/>
  <c r="N429" i="6" s="1"/>
  <c r="M429" i="6"/>
  <c r="M429" i="6" a="1"/>
  <c r="L429" i="6" a="1"/>
  <c r="L429" i="6" s="1"/>
  <c r="K429" i="6" a="1"/>
  <c r="K429" i="6" s="1"/>
  <c r="AI428" i="6" a="1"/>
  <c r="AI428" i="6" s="1"/>
  <c r="AH428" i="6" a="1"/>
  <c r="AH428" i="6" s="1"/>
  <c r="AG428" i="6" a="1"/>
  <c r="AG428" i="6" s="1"/>
  <c r="AF428" i="6" a="1"/>
  <c r="AF428" i="6" s="1"/>
  <c r="AE428" i="6" a="1"/>
  <c r="AE428" i="6" s="1"/>
  <c r="AD428" i="6" a="1"/>
  <c r="AD428" i="6" s="1"/>
  <c r="AC428" i="6" a="1"/>
  <c r="AC428" i="6" s="1"/>
  <c r="AB428" i="6" a="1"/>
  <c r="AB428" i="6" s="1"/>
  <c r="AA428" i="6" a="1"/>
  <c r="AA428" i="6" s="1"/>
  <c r="Z428" i="6" a="1"/>
  <c r="Z428" i="6" s="1"/>
  <c r="Y428" i="6" a="1"/>
  <c r="Y428" i="6" s="1"/>
  <c r="X428" i="6" a="1"/>
  <c r="X428" i="6" s="1"/>
  <c r="W428" i="6" a="1"/>
  <c r="W428" i="6" s="1"/>
  <c r="V428" i="6" a="1"/>
  <c r="V428" i="6" s="1"/>
  <c r="U428" i="6"/>
  <c r="U428" i="6" a="1"/>
  <c r="T428" i="6" a="1"/>
  <c r="T428" i="6" s="1"/>
  <c r="S428" i="6" a="1"/>
  <c r="S428" i="6" s="1"/>
  <c r="R428" i="6" a="1"/>
  <c r="R428" i="6" s="1"/>
  <c r="Q428" i="6" a="1"/>
  <c r="Q428" i="6" s="1"/>
  <c r="P428" i="6" a="1"/>
  <c r="P428" i="6" s="1"/>
  <c r="O428" i="6" a="1"/>
  <c r="O428" i="6" s="1"/>
  <c r="N428" i="6" a="1"/>
  <c r="N428" i="6" s="1"/>
  <c r="M428" i="6" a="1"/>
  <c r="M428" i="6" s="1"/>
  <c r="L428" i="6" a="1"/>
  <c r="L428" i="6" s="1"/>
  <c r="K428" i="6"/>
  <c r="K428" i="6" a="1"/>
  <c r="AI427" i="6" a="1"/>
  <c r="AI427" i="6" s="1"/>
  <c r="AH427" i="6" a="1"/>
  <c r="AH427" i="6" s="1"/>
  <c r="AG427" i="6" a="1"/>
  <c r="AG427" i="6" s="1"/>
  <c r="AF427" i="6" a="1"/>
  <c r="AF427" i="6" s="1"/>
  <c r="AE427" i="6" a="1"/>
  <c r="AE427" i="6" s="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a="1"/>
  <c r="O427" i="6" s="1"/>
  <c r="N427" i="6" a="1"/>
  <c r="N427" i="6" s="1"/>
  <c r="M427" i="6"/>
  <c r="M427" i="6" a="1"/>
  <c r="L427" i="6" a="1"/>
  <c r="L427" i="6" s="1"/>
  <c r="K427" i="6" a="1"/>
  <c r="K427" i="6" s="1"/>
  <c r="AI426" i="6" a="1"/>
  <c r="AI426" i="6" s="1"/>
  <c r="AH426" i="6" a="1"/>
  <c r="AH426" i="6" s="1"/>
  <c r="AG426" i="6" a="1"/>
  <c r="AG426" i="6" s="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c r="U426" i="6" a="1"/>
  <c r="T426" i="6" a="1"/>
  <c r="T426" i="6" s="1"/>
  <c r="S426" i="6" a="1"/>
  <c r="S426" i="6" s="1"/>
  <c r="R426" i="6" a="1"/>
  <c r="R426" i="6" s="1"/>
  <c r="Q426" i="6" a="1"/>
  <c r="Q426" i="6" s="1"/>
  <c r="P426" i="6" a="1"/>
  <c r="P426" i="6" s="1"/>
  <c r="O426" i="6" a="1"/>
  <c r="O426" i="6" s="1"/>
  <c r="N426" i="6" a="1"/>
  <c r="N426" i="6" s="1"/>
  <c r="M426" i="6" a="1"/>
  <c r="M426" i="6" s="1"/>
  <c r="L426" i="6" a="1"/>
  <c r="L426" i="6" s="1"/>
  <c r="K426" i="6"/>
  <c r="K426" i="6" a="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a="1"/>
  <c r="W425" i="6" s="1"/>
  <c r="V425" i="6" a="1"/>
  <c r="V425" i="6" s="1"/>
  <c r="U425" i="6" a="1"/>
  <c r="U425" i="6" s="1"/>
  <c r="T425" i="6" a="1"/>
  <c r="T425" i="6" s="1"/>
  <c r="S425" i="6" a="1"/>
  <c r="S425" i="6" s="1"/>
  <c r="R425" i="6" a="1"/>
  <c r="R425" i="6" s="1"/>
  <c r="Q425" i="6" a="1"/>
  <c r="Q425" i="6" s="1"/>
  <c r="P425" i="6" a="1"/>
  <c r="P425" i="6" s="1"/>
  <c r="O425" i="6" a="1"/>
  <c r="O425" i="6" s="1"/>
  <c r="N425" i="6" a="1"/>
  <c r="N425" i="6" s="1"/>
  <c r="M425" i="6"/>
  <c r="M425" i="6" a="1"/>
  <c r="L425" i="6" a="1"/>
  <c r="L425" i="6" s="1"/>
  <c r="K425" i="6"/>
  <c r="K425" i="6" a="1"/>
  <c r="AI424" i="6" a="1"/>
  <c r="AI424" i="6" s="1"/>
  <c r="AH424" i="6" a="1"/>
  <c r="AH424" i="6" s="1"/>
  <c r="AG424" i="6"/>
  <c r="AG424" i="6" a="1"/>
  <c r="AF424" i="6" a="1"/>
  <c r="AF424" i="6" s="1"/>
  <c r="AE424" i="6" a="1"/>
  <c r="AE424" i="6" s="1"/>
  <c r="AD424" i="6" a="1"/>
  <c r="AD424" i="6" s="1"/>
  <c r="AC424" i="6" a="1"/>
  <c r="AC424" i="6" s="1"/>
  <c r="AB424" i="6" a="1"/>
  <c r="AB424" i="6" s="1"/>
  <c r="AA424" i="6" a="1"/>
  <c r="AA424" i="6" s="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c r="M424" i="6" a="1"/>
  <c r="L424" i="6" a="1"/>
  <c r="L424" i="6" s="1"/>
  <c r="K424" i="6" a="1"/>
  <c r="K424" i="6" s="1"/>
  <c r="AI423" i="6"/>
  <c r="AI423" i="6" a="1"/>
  <c r="AH423" i="6" a="1"/>
  <c r="AH423" i="6" s="1"/>
  <c r="AG423" i="6"/>
  <c r="AG423" i="6" a="1"/>
  <c r="AF423" i="6" a="1"/>
  <c r="AF423" i="6" s="1"/>
  <c r="AE423" i="6" a="1"/>
  <c r="AE423" i="6" s="1"/>
  <c r="AD423" i="6" a="1"/>
  <c r="AD423" i="6" s="1"/>
  <c r="AC423" i="6"/>
  <c r="AC423" i="6" a="1"/>
  <c r="AB423" i="6" a="1"/>
  <c r="AB423" i="6" s="1"/>
  <c r="AA423" i="6"/>
  <c r="AA423" i="6" a="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a="1"/>
  <c r="O423" i="6" s="1"/>
  <c r="N423" i="6" a="1"/>
  <c r="N423" i="6" s="1"/>
  <c r="M423" i="6" a="1"/>
  <c r="M423" i="6" s="1"/>
  <c r="L423" i="6" a="1"/>
  <c r="L423" i="6" s="1"/>
  <c r="K423" i="6" a="1"/>
  <c r="K423" i="6" s="1"/>
  <c r="AI422" i="6" a="1"/>
  <c r="AI422" i="6" s="1"/>
  <c r="AH422" i="6" a="1"/>
  <c r="AH422" i="6" s="1"/>
  <c r="AG422" i="6" a="1"/>
  <c r="AG422" i="6" s="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a="1"/>
  <c r="S422" i="6" s="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c r="AE421" i="6" a="1"/>
  <c r="AD421" i="6" a="1"/>
  <c r="AD421" i="6" s="1"/>
  <c r="AC421" i="6" a="1"/>
  <c r="AC421" i="6" s="1"/>
  <c r="AB421" i="6" a="1"/>
  <c r="AB421" i="6" s="1"/>
  <c r="AA421" i="6" a="1"/>
  <c r="AA421" i="6" s="1"/>
  <c r="Z421" i="6" a="1"/>
  <c r="Z421" i="6" s="1"/>
  <c r="Y421" i="6"/>
  <c r="Y421" i="6" a="1"/>
  <c r="X421" i="6" a="1"/>
  <c r="X421" i="6" s="1"/>
  <c r="W421" i="6" a="1"/>
  <c r="W421" i="6" s="1"/>
  <c r="V421" i="6" a="1"/>
  <c r="V421" i="6" s="1"/>
  <c r="U421" i="6" a="1"/>
  <c r="U421" i="6" s="1"/>
  <c r="T421" i="6" a="1"/>
  <c r="T421" i="6" s="1"/>
  <c r="S421" i="6" a="1"/>
  <c r="S421" i="6" s="1"/>
  <c r="R421" i="6" a="1"/>
  <c r="R421" i="6" s="1"/>
  <c r="Q421" i="6" a="1"/>
  <c r="Q421" i="6" s="1"/>
  <c r="P421" i="6" a="1"/>
  <c r="P421" i="6" s="1"/>
  <c r="O421" i="6" a="1"/>
  <c r="O421" i="6" s="1"/>
  <c r="N421" i="6" a="1"/>
  <c r="N421" i="6" s="1"/>
  <c r="M421" i="6"/>
  <c r="M421" i="6" a="1"/>
  <c r="L421" i="6" a="1"/>
  <c r="L421" i="6" s="1"/>
  <c r="K421" i="6" a="1"/>
  <c r="K421" i="6" s="1"/>
  <c r="AI420" i="6"/>
  <c r="AI420" i="6" a="1"/>
  <c r="AH420" i="6" a="1"/>
  <c r="AH420" i="6" s="1"/>
  <c r="AG420" i="6"/>
  <c r="AG420" i="6" a="1"/>
  <c r="AF420" i="6" a="1"/>
  <c r="AF420" i="6" s="1"/>
  <c r="AE420" i="6" a="1"/>
  <c r="AE420" i="6" s="1"/>
  <c r="AD420" i="6" a="1"/>
  <c r="AD420" i="6" s="1"/>
  <c r="AC420" i="6" a="1"/>
  <c r="AC420" i="6" s="1"/>
  <c r="AB420" i="6" a="1"/>
  <c r="AB420" i="6" s="1"/>
  <c r="AA420" i="6" a="1"/>
  <c r="AA420" i="6" s="1"/>
  <c r="Z420" i="6" a="1"/>
  <c r="Z420" i="6" s="1"/>
  <c r="Y420" i="6" a="1"/>
  <c r="Y420" i="6" s="1"/>
  <c r="X420" i="6" a="1"/>
  <c r="X420" i="6" s="1"/>
  <c r="W420" i="6" a="1"/>
  <c r="W420" i="6" s="1"/>
  <c r="V420" i="6" a="1"/>
  <c r="V420" i="6" s="1"/>
  <c r="U420" i="6" a="1"/>
  <c r="U420" i="6" s="1"/>
  <c r="T420" i="6" a="1"/>
  <c r="T420" i="6" s="1"/>
  <c r="S420" i="6" a="1"/>
  <c r="S420" i="6" s="1"/>
  <c r="R420" i="6" a="1"/>
  <c r="R420" i="6" s="1"/>
  <c r="Q420" i="6" a="1"/>
  <c r="Q420" i="6" s="1"/>
  <c r="P420" i="6" a="1"/>
  <c r="P420" i="6" s="1"/>
  <c r="O420" i="6" a="1"/>
  <c r="O420" i="6" s="1"/>
  <c r="N420" i="6" a="1"/>
  <c r="N420" i="6" s="1"/>
  <c r="M420" i="6" a="1"/>
  <c r="M420" i="6" s="1"/>
  <c r="L420" i="6" a="1"/>
  <c r="L420" i="6" s="1"/>
  <c r="K420" i="6" a="1"/>
  <c r="K420" i="6" s="1"/>
  <c r="AI419" i="6" a="1"/>
  <c r="AI419" i="6" s="1"/>
  <c r="AH419" i="6" a="1"/>
  <c r="AH419" i="6" s="1"/>
  <c r="AG419" i="6" a="1"/>
  <c r="AG419" i="6" s="1"/>
  <c r="AF419" i="6" a="1"/>
  <c r="AF419" i="6" s="1"/>
  <c r="AE419" i="6" a="1"/>
  <c r="AE419" i="6" s="1"/>
  <c r="AD419" i="6" a="1"/>
  <c r="AD419" i="6" s="1"/>
  <c r="AC419" i="6"/>
  <c r="AC419" i="6" a="1"/>
  <c r="AB419" i="6" a="1"/>
  <c r="AB419" i="6" s="1"/>
  <c r="AA419" i="6" a="1"/>
  <c r="AA419" i="6" s="1"/>
  <c r="Z419" i="6" a="1"/>
  <c r="Z419" i="6" s="1"/>
  <c r="Y419" i="6" a="1"/>
  <c r="Y419" i="6" s="1"/>
  <c r="X419" i="6" a="1"/>
  <c r="X419" i="6" s="1"/>
  <c r="W419" i="6"/>
  <c r="W419" i="6" a="1"/>
  <c r="V419" i="6" a="1"/>
  <c r="V419" i="6" s="1"/>
  <c r="U419" i="6" a="1"/>
  <c r="U419" i="6" s="1"/>
  <c r="T419" i="6" a="1"/>
  <c r="T419" i="6" s="1"/>
  <c r="S419" i="6" a="1"/>
  <c r="S419" i="6" s="1"/>
  <c r="R419" i="6" a="1"/>
  <c r="R419" i="6" s="1"/>
  <c r="Q419" i="6"/>
  <c r="Q419" i="6" a="1"/>
  <c r="P419" i="6" a="1"/>
  <c r="P419" i="6" s="1"/>
  <c r="O419" i="6" a="1"/>
  <c r="O419" i="6" s="1"/>
  <c r="N419" i="6" a="1"/>
  <c r="N419" i="6" s="1"/>
  <c r="M419" i="6" a="1"/>
  <c r="M419" i="6" s="1"/>
  <c r="L419" i="6" a="1"/>
  <c r="L419" i="6" s="1"/>
  <c r="K419" i="6" a="1"/>
  <c r="K419" i="6" s="1"/>
  <c r="AI418" i="6" a="1"/>
  <c r="AI418" i="6" s="1"/>
  <c r="AH418" i="6" a="1"/>
  <c r="AH418" i="6" s="1"/>
  <c r="AG418" i="6" a="1"/>
  <c r="AG418" i="6" s="1"/>
  <c r="AF418" i="6" a="1"/>
  <c r="AF418" i="6" s="1"/>
  <c r="AE418" i="6" a="1"/>
  <c r="AE418" i="6" s="1"/>
  <c r="AD418" i="6" a="1"/>
  <c r="AD418" i="6" s="1"/>
  <c r="AC418" i="6" a="1"/>
  <c r="AC418" i="6" s="1"/>
  <c r="AB418" i="6" a="1"/>
  <c r="AB418" i="6" s="1"/>
  <c r="AA418" i="6"/>
  <c r="AA418" i="6" a="1"/>
  <c r="Z418" i="6" a="1"/>
  <c r="Z418" i="6" s="1"/>
  <c r="Y418" i="6"/>
  <c r="Y418" i="6" a="1"/>
  <c r="X418" i="6" a="1"/>
  <c r="X418" i="6" s="1"/>
  <c r="W418" i="6" a="1"/>
  <c r="W418" i="6" s="1"/>
  <c r="V418" i="6" a="1"/>
  <c r="V418" i="6" s="1"/>
  <c r="U418" i="6" a="1"/>
  <c r="U418" i="6" s="1"/>
  <c r="T418" i="6" a="1"/>
  <c r="T418" i="6" s="1"/>
  <c r="S418" i="6" a="1"/>
  <c r="S418" i="6" s="1"/>
  <c r="R418" i="6" a="1"/>
  <c r="R418" i="6" s="1"/>
  <c r="Q418" i="6" a="1"/>
  <c r="Q418" i="6" s="1"/>
  <c r="P418" i="6" a="1"/>
  <c r="P418" i="6" s="1"/>
  <c r="O418" i="6" a="1"/>
  <c r="O418" i="6" s="1"/>
  <c r="N418" i="6" a="1"/>
  <c r="N418" i="6" s="1"/>
  <c r="M418" i="6" a="1"/>
  <c r="M418" i="6" s="1"/>
  <c r="L418" i="6" a="1"/>
  <c r="L418" i="6" s="1"/>
  <c r="K418" i="6" a="1"/>
  <c r="K418" i="6" s="1"/>
  <c r="AI417" i="6" a="1"/>
  <c r="AI417" i="6" s="1"/>
  <c r="AH417" i="6" a="1"/>
  <c r="AH417" i="6" s="1"/>
  <c r="AG417" i="6" a="1"/>
  <c r="AG417" i="6" s="1"/>
  <c r="AF417" i="6" a="1"/>
  <c r="AF417" i="6" s="1"/>
  <c r="AE417" i="6" a="1"/>
  <c r="AE417" i="6" s="1"/>
  <c r="AD417" i="6" a="1"/>
  <c r="AD417" i="6" s="1"/>
  <c r="AC417" i="6" a="1"/>
  <c r="AC417" i="6" s="1"/>
  <c r="AB417" i="6" a="1"/>
  <c r="AB417" i="6" s="1"/>
  <c r="AA417" i="6" a="1"/>
  <c r="AA417" i="6" s="1"/>
  <c r="Z417" i="6" a="1"/>
  <c r="Z417" i="6" s="1"/>
  <c r="Y417" i="6" a="1"/>
  <c r="Y417" i="6" s="1"/>
  <c r="X417" i="6" a="1"/>
  <c r="X417" i="6" s="1"/>
  <c r="W417" i="6" a="1"/>
  <c r="W417" i="6" s="1"/>
  <c r="V417" i="6" a="1"/>
  <c r="V417" i="6" s="1"/>
  <c r="U417" i="6"/>
  <c r="U417" i="6" a="1"/>
  <c r="T417" i="6" a="1"/>
  <c r="T417" i="6" s="1"/>
  <c r="S417" i="6" a="1"/>
  <c r="S417" i="6" s="1"/>
  <c r="R417" i="6" a="1"/>
  <c r="R417" i="6" s="1"/>
  <c r="Q417" i="6" a="1"/>
  <c r="Q417" i="6" s="1"/>
  <c r="P417" i="6" a="1"/>
  <c r="P417" i="6" s="1"/>
  <c r="O417" i="6" a="1"/>
  <c r="O417" i="6" s="1"/>
  <c r="N417" i="6" a="1"/>
  <c r="N417" i="6" s="1"/>
  <c r="M417" i="6" a="1"/>
  <c r="M417" i="6" s="1"/>
  <c r="L417" i="6" a="1"/>
  <c r="L417" i="6" s="1"/>
  <c r="K417" i="6" a="1"/>
  <c r="K417" i="6" s="1"/>
  <c r="AI416" i="6" a="1"/>
  <c r="AI416" i="6" s="1"/>
  <c r="AH416" i="6" a="1"/>
  <c r="AH416" i="6" s="1"/>
  <c r="AG416" i="6" a="1"/>
  <c r="AG416" i="6" s="1"/>
  <c r="AF416" i="6" a="1"/>
  <c r="AF416" i="6" s="1"/>
  <c r="AE416" i="6" a="1"/>
  <c r="AE416" i="6" s="1"/>
  <c r="AD416" i="6" a="1"/>
  <c r="AD416" i="6" s="1"/>
  <c r="AC416" i="6" a="1"/>
  <c r="AC416" i="6" s="1"/>
  <c r="AB416" i="6" a="1"/>
  <c r="AB416" i="6" s="1"/>
  <c r="AA416" i="6" a="1"/>
  <c r="AA416" i="6" s="1"/>
  <c r="Z416" i="6" a="1"/>
  <c r="Z416" i="6" s="1"/>
  <c r="Y416" i="6" a="1"/>
  <c r="Y416" i="6" s="1"/>
  <c r="X416" i="6" a="1"/>
  <c r="X416" i="6" s="1"/>
  <c r="W416" i="6" a="1"/>
  <c r="W416" i="6" s="1"/>
  <c r="V416" i="6" a="1"/>
  <c r="V416" i="6" s="1"/>
  <c r="U416" i="6" a="1"/>
  <c r="U416" i="6" s="1"/>
  <c r="T416" i="6" a="1"/>
  <c r="T416" i="6" s="1"/>
  <c r="S416" i="6" a="1"/>
  <c r="S416" i="6" s="1"/>
  <c r="R416" i="6" a="1"/>
  <c r="R416" i="6" s="1"/>
  <c r="Q416" i="6"/>
  <c r="Q416" i="6" a="1"/>
  <c r="P416" i="6" a="1"/>
  <c r="P416" i="6" s="1"/>
  <c r="O416" i="6" a="1"/>
  <c r="O416" i="6" s="1"/>
  <c r="N416" i="6" a="1"/>
  <c r="N416" i="6" s="1"/>
  <c r="M416" i="6" a="1"/>
  <c r="M416" i="6" s="1"/>
  <c r="L416" i="6" a="1"/>
  <c r="L416" i="6" s="1"/>
  <c r="K416" i="6"/>
  <c r="K416" i="6" a="1"/>
  <c r="AI415" i="6" a="1"/>
  <c r="AI415" i="6" s="1"/>
  <c r="AH415" i="6" a="1"/>
  <c r="AH415" i="6" s="1"/>
  <c r="AG415" i="6"/>
  <c r="AG415" i="6" a="1"/>
  <c r="AF415" i="6" a="1"/>
  <c r="AF415" i="6" s="1"/>
  <c r="AE415" i="6" a="1"/>
  <c r="AE415" i="6" s="1"/>
  <c r="AD415" i="6" a="1"/>
  <c r="AD415" i="6" s="1"/>
  <c r="AC415" i="6" a="1"/>
  <c r="AC415" i="6" s="1"/>
  <c r="AB415" i="6" a="1"/>
  <c r="AB415" i="6" s="1"/>
  <c r="AA415" i="6" a="1"/>
  <c r="AA415" i="6" s="1"/>
  <c r="Z415" i="6" a="1"/>
  <c r="Z415" i="6" s="1"/>
  <c r="Y415" i="6" a="1"/>
  <c r="Y415" i="6" s="1"/>
  <c r="X415" i="6" a="1"/>
  <c r="X415" i="6" s="1"/>
  <c r="W415" i="6" a="1"/>
  <c r="W415" i="6" s="1"/>
  <c r="V415" i="6" a="1"/>
  <c r="V415" i="6" s="1"/>
  <c r="U415" i="6" a="1"/>
  <c r="U415" i="6" s="1"/>
  <c r="T415" i="6" a="1"/>
  <c r="T415" i="6" s="1"/>
  <c r="S415" i="6" a="1"/>
  <c r="S415" i="6" s="1"/>
  <c r="R415" i="6" a="1"/>
  <c r="R415" i="6" s="1"/>
  <c r="Q415" i="6" a="1"/>
  <c r="Q415" i="6" s="1"/>
  <c r="P415" i="6" a="1"/>
  <c r="P415" i="6" s="1"/>
  <c r="O415" i="6" a="1"/>
  <c r="O415" i="6" s="1"/>
  <c r="N415" i="6" a="1"/>
  <c r="N415" i="6" s="1"/>
  <c r="M415" i="6"/>
  <c r="M415" i="6" a="1"/>
  <c r="L415" i="6" a="1"/>
  <c r="L415" i="6" s="1"/>
  <c r="K415" i="6" a="1"/>
  <c r="K415" i="6" s="1"/>
  <c r="AI414" i="6"/>
  <c r="AI414" i="6" a="1"/>
  <c r="AH414" i="6" a="1"/>
  <c r="AH414" i="6" s="1"/>
  <c r="AG414" i="6" a="1"/>
  <c r="AG414" i="6" s="1"/>
  <c r="AF414" i="6" a="1"/>
  <c r="AF414" i="6" s="1"/>
  <c r="AE414" i="6" a="1"/>
  <c r="AE414" i="6" s="1"/>
  <c r="AD414" i="6" a="1"/>
  <c r="AD414" i="6" s="1"/>
  <c r="AC414" i="6"/>
  <c r="AC414" i="6" a="1"/>
  <c r="AB414" i="6" a="1"/>
  <c r="AB414" i="6" s="1"/>
  <c r="AA414" i="6" a="1"/>
  <c r="AA414" i="6" s="1"/>
  <c r="Z414" i="6" a="1"/>
  <c r="Z414" i="6" s="1"/>
  <c r="Y414" i="6" a="1"/>
  <c r="Y414" i="6" s="1"/>
  <c r="X414" i="6" a="1"/>
  <c r="X414" i="6" s="1"/>
  <c r="W414" i="6" a="1"/>
  <c r="W414" i="6" s="1"/>
  <c r="V414" i="6" a="1"/>
  <c r="V414" i="6" s="1"/>
  <c r="U414" i="6" a="1"/>
  <c r="U414" i="6" s="1"/>
  <c r="T414" i="6" a="1"/>
  <c r="T414" i="6" s="1"/>
  <c r="S414" i="6" a="1"/>
  <c r="S414" i="6" s="1"/>
  <c r="R414" i="6" a="1"/>
  <c r="R414" i="6" s="1"/>
  <c r="Q414" i="6" a="1"/>
  <c r="Q414" i="6" s="1"/>
  <c r="P414" i="6" a="1"/>
  <c r="P414" i="6" s="1"/>
  <c r="O414" i="6" a="1"/>
  <c r="O414" i="6" s="1"/>
  <c r="N414" i="6" a="1"/>
  <c r="N414" i="6" s="1"/>
  <c r="M414" i="6"/>
  <c r="M414" i="6" a="1"/>
  <c r="L414" i="6" a="1"/>
  <c r="L414" i="6" s="1"/>
  <c r="K414" i="6"/>
  <c r="K414" i="6" a="1"/>
  <c r="AI413" i="6" a="1"/>
  <c r="AI413" i="6" s="1"/>
  <c r="AH413" i="6" a="1"/>
  <c r="AH413" i="6" s="1"/>
  <c r="AG413" i="6"/>
  <c r="AG413" i="6" a="1"/>
  <c r="AF413" i="6" a="1"/>
  <c r="AF413" i="6" s="1"/>
  <c r="AE413" i="6" a="1"/>
  <c r="AE413" i="6" s="1"/>
  <c r="AD413" i="6" a="1"/>
  <c r="AD413" i="6" s="1"/>
  <c r="AC413" i="6" a="1"/>
  <c r="AC413" i="6" s="1"/>
  <c r="AB413" i="6" a="1"/>
  <c r="AB413" i="6" s="1"/>
  <c r="AA413" i="6" a="1"/>
  <c r="AA413" i="6" s="1"/>
  <c r="Z413" i="6" a="1"/>
  <c r="Z413" i="6" s="1"/>
  <c r="Y413" i="6" a="1"/>
  <c r="Y413" i="6" s="1"/>
  <c r="X413" i="6" a="1"/>
  <c r="X413" i="6" s="1"/>
  <c r="W413" i="6" a="1"/>
  <c r="W413" i="6" s="1"/>
  <c r="V413" i="6" a="1"/>
  <c r="V413" i="6" s="1"/>
  <c r="U413" i="6" a="1"/>
  <c r="U413" i="6" s="1"/>
  <c r="T413" i="6" a="1"/>
  <c r="T413" i="6" s="1"/>
  <c r="S413" i="6" a="1"/>
  <c r="S413" i="6" s="1"/>
  <c r="R413" i="6" a="1"/>
  <c r="R413" i="6" s="1"/>
  <c r="Q413" i="6" a="1"/>
  <c r="Q413" i="6" s="1"/>
  <c r="P413" i="6" a="1"/>
  <c r="P413" i="6" s="1"/>
  <c r="O413" i="6" a="1"/>
  <c r="O413" i="6" s="1"/>
  <c r="N413" i="6" a="1"/>
  <c r="N413" i="6" s="1"/>
  <c r="M413" i="6" a="1"/>
  <c r="M413" i="6" s="1"/>
  <c r="L413" i="6" a="1"/>
  <c r="L413" i="6" s="1"/>
  <c r="K413" i="6" a="1"/>
  <c r="K413" i="6" s="1"/>
  <c r="AI412" i="6" a="1"/>
  <c r="AI412" i="6" s="1"/>
  <c r="AH412" i="6" a="1"/>
  <c r="AH412" i="6" s="1"/>
  <c r="AG412" i="6" a="1"/>
  <c r="AG412" i="6" s="1"/>
  <c r="AF412" i="6" a="1"/>
  <c r="AF412" i="6" s="1"/>
  <c r="AE412" i="6" a="1"/>
  <c r="AE412" i="6" s="1"/>
  <c r="AD412" i="6" a="1"/>
  <c r="AD412" i="6" s="1"/>
  <c r="AC412" i="6"/>
  <c r="AC412" i="6" a="1"/>
  <c r="AB412" i="6" a="1"/>
  <c r="AB412" i="6" s="1"/>
  <c r="AA412" i="6" a="1"/>
  <c r="AA412" i="6" s="1"/>
  <c r="Z412" i="6" a="1"/>
  <c r="Z412" i="6" s="1"/>
  <c r="Y412" i="6" a="1"/>
  <c r="Y412" i="6" s="1"/>
  <c r="X412" i="6" a="1"/>
  <c r="X412" i="6" s="1"/>
  <c r="W412" i="6" a="1"/>
  <c r="W412" i="6" s="1"/>
  <c r="V412" i="6" a="1"/>
  <c r="V412" i="6" s="1"/>
  <c r="U412" i="6" a="1"/>
  <c r="U412" i="6" s="1"/>
  <c r="T412" i="6" a="1"/>
  <c r="T412" i="6" s="1"/>
  <c r="S412" i="6" a="1"/>
  <c r="S412" i="6" s="1"/>
  <c r="R412" i="6" a="1"/>
  <c r="R412" i="6" s="1"/>
  <c r="Q412" i="6" a="1"/>
  <c r="Q412" i="6" s="1"/>
  <c r="P412" i="6" a="1"/>
  <c r="P412" i="6" s="1"/>
  <c r="O412" i="6" a="1"/>
  <c r="O412" i="6" s="1"/>
  <c r="N412" i="6" a="1"/>
  <c r="N412" i="6" s="1"/>
  <c r="M412" i="6"/>
  <c r="M412" i="6" a="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a="1"/>
  <c r="AA411" i="6" s="1"/>
  <c r="Z411" i="6" a="1"/>
  <c r="Z411" i="6" s="1"/>
  <c r="Y411" i="6" a="1"/>
  <c r="Y411" i="6" s="1"/>
  <c r="X411" i="6" a="1"/>
  <c r="X411" i="6" s="1"/>
  <c r="W411" i="6"/>
  <c r="W411" i="6" a="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a="1"/>
  <c r="K411" i="6" s="1"/>
  <c r="AI410" i="6" a="1"/>
  <c r="AI410" i="6" s="1"/>
  <c r="AH410" i="6" a="1"/>
  <c r="AH410" i="6" s="1"/>
  <c r="AG410" i="6" a="1"/>
  <c r="AG410" i="6" s="1"/>
  <c r="AF410" i="6" a="1"/>
  <c r="AF410" i="6" s="1"/>
  <c r="AE410" i="6" a="1"/>
  <c r="AE410" i="6" s="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c r="S410" i="6" a="1"/>
  <c r="R410" i="6" a="1"/>
  <c r="R410" i="6" s="1"/>
  <c r="Q410" i="6" a="1"/>
  <c r="Q410" i="6" s="1"/>
  <c r="P410" i="6" a="1"/>
  <c r="P410" i="6" s="1"/>
  <c r="O410" i="6" a="1"/>
  <c r="O410" i="6" s="1"/>
  <c r="N410" i="6" a="1"/>
  <c r="N410" i="6" s="1"/>
  <c r="M410" i="6" a="1"/>
  <c r="M410" i="6" s="1"/>
  <c r="L410" i="6" a="1"/>
  <c r="L410" i="6" s="1"/>
  <c r="K410" i="6" a="1"/>
  <c r="K410" i="6" s="1"/>
  <c r="AI409" i="6" a="1"/>
  <c r="AI409" i="6" s="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a="1"/>
  <c r="S409" i="6" s="1"/>
  <c r="R409" i="6" a="1"/>
  <c r="R409" i="6" s="1"/>
  <c r="Q409" i="6" a="1"/>
  <c r="Q409" i="6" s="1"/>
  <c r="P409" i="6" a="1"/>
  <c r="P409" i="6" s="1"/>
  <c r="O409" i="6"/>
  <c r="O409" i="6" a="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a="1"/>
  <c r="W408" i="6" s="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a="1"/>
  <c r="AA407" i="6" s="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a="1"/>
  <c r="K407" i="6" s="1"/>
  <c r="AI406" i="6" a="1"/>
  <c r="AI406" i="6" s="1"/>
  <c r="AH406" i="6" a="1"/>
  <c r="AH406" i="6" s="1"/>
  <c r="AG406" i="6" a="1"/>
  <c r="AG406" i="6" s="1"/>
  <c r="AF406" i="6" a="1"/>
  <c r="AF406" i="6" s="1"/>
  <c r="AE406" i="6" a="1"/>
  <c r="AE406" i="6" s="1"/>
  <c r="AD406" i="6" a="1"/>
  <c r="AD406" i="6" s="1"/>
  <c r="AC406" i="6" a="1"/>
  <c r="AC406" i="6" s="1"/>
  <c r="AB406" i="6" a="1"/>
  <c r="AB406" i="6" s="1"/>
  <c r="AA406" i="6"/>
  <c r="AA406" i="6" a="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a="1"/>
  <c r="O406" i="6" s="1"/>
  <c r="N406" i="6" a="1"/>
  <c r="N406" i="6" s="1"/>
  <c r="M406" i="6" a="1"/>
  <c r="M406" i="6" s="1"/>
  <c r="L406" i="6" a="1"/>
  <c r="L406" i="6" s="1"/>
  <c r="K406" i="6" a="1"/>
  <c r="K406" i="6" s="1"/>
  <c r="AI405" i="6" a="1"/>
  <c r="AI405" i="6" s="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a="1"/>
  <c r="S405" i="6" s="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c r="AC404" i="6" a="1"/>
  <c r="AB404" i="6" a="1"/>
  <c r="AB404" i="6" s="1"/>
  <c r="AA404" i="6" a="1"/>
  <c r="AA404" i="6" s="1"/>
  <c r="Z404" i="6" a="1"/>
  <c r="Z404" i="6" s="1"/>
  <c r="Y404" i="6" a="1"/>
  <c r="Y404" i="6" s="1"/>
  <c r="X404" i="6" a="1"/>
  <c r="X404" i="6" s="1"/>
  <c r="W404" i="6" a="1"/>
  <c r="W404" i="6" s="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a="1"/>
  <c r="AA403" i="6" s="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a="1"/>
  <c r="K403" i="6" s="1"/>
  <c r="AI402" i="6"/>
  <c r="AI402" i="6" a="1"/>
  <c r="AH402" i="6" a="1"/>
  <c r="AH402" i="6" s="1"/>
  <c r="AG402" i="6" a="1"/>
  <c r="AG402" i="6" s="1"/>
  <c r="AF402" i="6" a="1"/>
  <c r="AF402" i="6" s="1"/>
  <c r="AE402" i="6" a="1"/>
  <c r="AE402" i="6" s="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c r="S402" i="6" a="1"/>
  <c r="R402" i="6" a="1"/>
  <c r="R402" i="6" s="1"/>
  <c r="Q402" i="6" a="1"/>
  <c r="Q402" i="6" s="1"/>
  <c r="P402" i="6" a="1"/>
  <c r="P402" i="6" s="1"/>
  <c r="O402" i="6" a="1"/>
  <c r="O402" i="6" s="1"/>
  <c r="N402" i="6" a="1"/>
  <c r="N402" i="6" s="1"/>
  <c r="M402" i="6" a="1"/>
  <c r="M402" i="6" s="1"/>
  <c r="L402" i="6" a="1"/>
  <c r="L402" i="6" s="1"/>
  <c r="K402" i="6" a="1"/>
  <c r="K402" i="6" s="1"/>
  <c r="AI401" i="6" a="1"/>
  <c r="AI401" i="6" s="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a="1"/>
  <c r="S401" i="6" s="1"/>
  <c r="R401" i="6" a="1"/>
  <c r="R401" i="6" s="1"/>
  <c r="Q401" i="6" a="1"/>
  <c r="Q401" i="6" s="1"/>
  <c r="P401" i="6" a="1"/>
  <c r="P401" i="6" s="1"/>
  <c r="O401" i="6"/>
  <c r="O401" i="6" a="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a="1"/>
  <c r="W400" i="6" s="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c r="K400" i="6" a="1"/>
  <c r="AI399" i="6" a="1"/>
  <c r="AI399" i="6" s="1"/>
  <c r="AH399" i="6" a="1"/>
  <c r="AH399" i="6" s="1"/>
  <c r="AG399" i="6" a="1"/>
  <c r="AG399" i="6" s="1"/>
  <c r="AF399" i="6" a="1"/>
  <c r="AF399" i="6" s="1"/>
  <c r="AE399" i="6" a="1"/>
  <c r="AE399" i="6" s="1"/>
  <c r="AD399" i="6" a="1"/>
  <c r="AD399" i="6" s="1"/>
  <c r="AC399" i="6" a="1"/>
  <c r="AC399" i="6" s="1"/>
  <c r="AB399" i="6" a="1"/>
  <c r="AB399" i="6" s="1"/>
  <c r="AA399" i="6" a="1"/>
  <c r="AA399" i="6" s="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c r="O399" i="6" a="1"/>
  <c r="N399" i="6" a="1"/>
  <c r="N399" i="6" s="1"/>
  <c r="M399" i="6" a="1"/>
  <c r="M399" i="6" s="1"/>
  <c r="L399" i="6" a="1"/>
  <c r="L399" i="6" s="1"/>
  <c r="K399" i="6" a="1"/>
  <c r="K399" i="6" s="1"/>
  <c r="AI398" i="6" a="1"/>
  <c r="AI398" i="6" s="1"/>
  <c r="AH398" i="6" a="1"/>
  <c r="AH398" i="6" s="1"/>
  <c r="AG398" i="6" a="1"/>
  <c r="AG398" i="6" s="1"/>
  <c r="AF398" i="6" a="1"/>
  <c r="AF398" i="6" s="1"/>
  <c r="AE398" i="6" a="1"/>
  <c r="AE398" i="6" s="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a="1"/>
  <c r="O398" i="6" s="1"/>
  <c r="N398" i="6" a="1"/>
  <c r="N398" i="6" s="1"/>
  <c r="M398" i="6" a="1"/>
  <c r="M398" i="6" s="1"/>
  <c r="L398" i="6" a="1"/>
  <c r="L398" i="6" s="1"/>
  <c r="K398" i="6" a="1"/>
  <c r="K398" i="6" s="1"/>
  <c r="AI397" i="6" a="1"/>
  <c r="AI397" i="6" s="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a="1"/>
  <c r="S397" i="6" s="1"/>
  <c r="R397" i="6" a="1"/>
  <c r="R397" i="6" s="1"/>
  <c r="Q397" i="6"/>
  <c r="Q397" i="6" a="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a="1"/>
  <c r="W396" i="6" s="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a="1"/>
  <c r="AA395" i="6" s="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a="1"/>
  <c r="K395" i="6" s="1"/>
  <c r="AI394" i="6"/>
  <c r="AI394" i="6" a="1"/>
  <c r="AH394" i="6" a="1"/>
  <c r="AH394" i="6" s="1"/>
  <c r="AG394" i="6" a="1"/>
  <c r="AG394" i="6" s="1"/>
  <c r="AF394" i="6" a="1"/>
  <c r="AF394" i="6" s="1"/>
  <c r="AE394" i="6" a="1"/>
  <c r="AE394" i="6" s="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c r="S394" i="6" a="1"/>
  <c r="R394" i="6" a="1"/>
  <c r="R394" i="6" s="1"/>
  <c r="Q394" i="6" a="1"/>
  <c r="Q394" i="6" s="1"/>
  <c r="P394" i="6" a="1"/>
  <c r="P394" i="6" s="1"/>
  <c r="O394" i="6" a="1"/>
  <c r="O394" i="6" s="1"/>
  <c r="N394" i="6" a="1"/>
  <c r="N394" i="6" s="1"/>
  <c r="M394" i="6" a="1"/>
  <c r="M394" i="6" s="1"/>
  <c r="L394" i="6" a="1"/>
  <c r="L394" i="6" s="1"/>
  <c r="K394" i="6" a="1"/>
  <c r="K394" i="6" s="1"/>
  <c r="AI393" i="6" a="1"/>
  <c r="AI393" i="6" s="1"/>
  <c r="AH393" i="6" a="1"/>
  <c r="AH393" i="6" s="1"/>
  <c r="AG393" i="6" a="1"/>
  <c r="AG393" i="6" s="1"/>
  <c r="AF393" i="6" a="1"/>
  <c r="AF393" i="6" s="1"/>
  <c r="AE393" i="6"/>
  <c r="AE393" i="6" a="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a="1"/>
  <c r="S393" i="6" s="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a="1"/>
  <c r="W392" i="6" s="1"/>
  <c r="V392" i="6" a="1"/>
  <c r="V392" i="6" s="1"/>
  <c r="U392" i="6"/>
  <c r="U392" i="6" a="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c r="AE391" i="6" a="1"/>
  <c r="AD391" i="6" a="1"/>
  <c r="AD391" i="6" s="1"/>
  <c r="AC391" i="6" a="1"/>
  <c r="AC391" i="6" s="1"/>
  <c r="AB391" i="6" a="1"/>
  <c r="AB391" i="6" s="1"/>
  <c r="AA391" i="6" a="1"/>
  <c r="AA391" i="6" s="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a="1"/>
  <c r="K391" i="6" s="1"/>
  <c r="AI390" i="6" a="1"/>
  <c r="AI390" i="6" s="1"/>
  <c r="AH390" i="6" a="1"/>
  <c r="AH390" i="6" s="1"/>
  <c r="AG390" i="6" a="1"/>
  <c r="AG390" i="6" s="1"/>
  <c r="AF390" i="6" a="1"/>
  <c r="AF390" i="6" s="1"/>
  <c r="AE390" i="6" a="1"/>
  <c r="AE390" i="6" s="1"/>
  <c r="AD390" i="6" a="1"/>
  <c r="AD390" i="6" s="1"/>
  <c r="AC390" i="6" a="1"/>
  <c r="AC390" i="6" s="1"/>
  <c r="AB390" i="6" a="1"/>
  <c r="AB390" i="6" s="1"/>
  <c r="AA390" i="6"/>
  <c r="AA390" i="6" a="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a="1"/>
  <c r="O390" i="6" s="1"/>
  <c r="N390" i="6" a="1"/>
  <c r="N390" i="6" s="1"/>
  <c r="M390" i="6" a="1"/>
  <c r="M390" i="6" s="1"/>
  <c r="L390" i="6" a="1"/>
  <c r="L390" i="6" s="1"/>
  <c r="K390" i="6"/>
  <c r="K390" i="6" a="1"/>
  <c r="AI389" i="6" a="1"/>
  <c r="AI389" i="6" s="1"/>
  <c r="AH389" i="6" a="1"/>
  <c r="AH389" i="6" s="1"/>
  <c r="AG389" i="6"/>
  <c r="AG389" i="6" a="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a="1"/>
  <c r="S389" i="6" s="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c r="AC388" i="6" a="1"/>
  <c r="AB388" i="6" a="1"/>
  <c r="AB388" i="6" s="1"/>
  <c r="AA388" i="6" a="1"/>
  <c r="AA388" i="6" s="1"/>
  <c r="Z388" i="6" a="1"/>
  <c r="Z388" i="6" s="1"/>
  <c r="Y388" i="6" a="1"/>
  <c r="Y388" i="6" s="1"/>
  <c r="X388" i="6" a="1"/>
  <c r="X388" i="6" s="1"/>
  <c r="W388" i="6" a="1"/>
  <c r="W388" i="6" s="1"/>
  <c r="V388" i="6" a="1"/>
  <c r="V388" i="6" s="1"/>
  <c r="U388" i="6" a="1"/>
  <c r="U388" i="6" s="1"/>
  <c r="T388" i="6" a="1"/>
  <c r="T388" i="6" s="1"/>
  <c r="S388" i="6" a="1"/>
  <c r="S388" i="6" s="1"/>
  <c r="R388" i="6" a="1"/>
  <c r="R388" i="6" s="1"/>
  <c r="Q388" i="6" a="1"/>
  <c r="Q388" i="6" s="1"/>
  <c r="P388" i="6" a="1"/>
  <c r="P388" i="6" s="1"/>
  <c r="O388" i="6" a="1"/>
  <c r="O388" i="6" s="1"/>
  <c r="N388" i="6" a="1"/>
  <c r="N388" i="6" s="1"/>
  <c r="M388" i="6"/>
  <c r="M388" i="6" a="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a="1"/>
  <c r="AA387" i="6" s="1"/>
  <c r="Z387" i="6" a="1"/>
  <c r="Z387" i="6" s="1"/>
  <c r="Y387" i="6" a="1"/>
  <c r="Y387" i="6" s="1"/>
  <c r="X387" i="6" a="1"/>
  <c r="X387" i="6" s="1"/>
  <c r="W387" i="6"/>
  <c r="W387" i="6" a="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a="1"/>
  <c r="K387" i="6" s="1"/>
  <c r="AI386" i="6" a="1"/>
  <c r="AI386" i="6" s="1"/>
  <c r="AH386" i="6" a="1"/>
  <c r="AH386" i="6" s="1"/>
  <c r="AG386" i="6" a="1"/>
  <c r="AG386" i="6" s="1"/>
  <c r="AF386" i="6" a="1"/>
  <c r="AF386" i="6" s="1"/>
  <c r="AE386" i="6" a="1"/>
  <c r="AE386" i="6" s="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c r="S386" i="6" a="1"/>
  <c r="R386" i="6" a="1"/>
  <c r="R386" i="6" s="1"/>
  <c r="Q386" i="6" a="1"/>
  <c r="Q386" i="6" s="1"/>
  <c r="P386" i="6" a="1"/>
  <c r="P386" i="6" s="1"/>
  <c r="O386" i="6" a="1"/>
  <c r="O386" i="6" s="1"/>
  <c r="N386" i="6" a="1"/>
  <c r="N386" i="6" s="1"/>
  <c r="M386" i="6" a="1"/>
  <c r="M386" i="6" s="1"/>
  <c r="L386" i="6" a="1"/>
  <c r="L386" i="6" s="1"/>
  <c r="K386" i="6" a="1"/>
  <c r="K386" i="6" s="1"/>
  <c r="AI385" i="6" a="1"/>
  <c r="AI385" i="6" s="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c r="Y385" i="6" a="1"/>
  <c r="X385" i="6" a="1"/>
  <c r="X385" i="6" s="1"/>
  <c r="W385" i="6" a="1"/>
  <c r="W385" i="6" s="1"/>
  <c r="V385" i="6" a="1"/>
  <c r="V385" i="6" s="1"/>
  <c r="U385" i="6" a="1"/>
  <c r="U385" i="6" s="1"/>
  <c r="T385" i="6" a="1"/>
  <c r="T385" i="6" s="1"/>
  <c r="S385" i="6" a="1"/>
  <c r="S385" i="6" s="1"/>
  <c r="R385" i="6" a="1"/>
  <c r="R385" i="6" s="1"/>
  <c r="Q385" i="6" a="1"/>
  <c r="Q385" i="6" s="1"/>
  <c r="P385" i="6" a="1"/>
  <c r="P385" i="6" s="1"/>
  <c r="O385" i="6"/>
  <c r="O385" i="6" a="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a="1"/>
  <c r="W384" i="6" s="1"/>
  <c r="V384" i="6" a="1"/>
  <c r="V384" i="6" s="1"/>
  <c r="U384" i="6" a="1"/>
  <c r="U384" i="6" s="1"/>
  <c r="T384" i="6" a="1"/>
  <c r="T384" i="6" s="1"/>
  <c r="S384" i="6" a="1"/>
  <c r="S384" i="6" s="1"/>
  <c r="R384" i="6" a="1"/>
  <c r="R384" i="6" s="1"/>
  <c r="Q384" i="6" a="1"/>
  <c r="Q384" i="6" s="1"/>
  <c r="P384" i="6" a="1"/>
  <c r="P384" i="6" s="1"/>
  <c r="O384" i="6" a="1"/>
  <c r="O384" i="6" s="1"/>
  <c r="N384" i="6" a="1"/>
  <c r="N384" i="6" s="1"/>
  <c r="M384" i="6" a="1"/>
  <c r="M384" i="6" s="1"/>
  <c r="L384" i="6" a="1"/>
  <c r="L384" i="6" s="1"/>
  <c r="K384" i="6" a="1"/>
  <c r="K384" i="6" s="1"/>
  <c r="AI383" i="6" a="1"/>
  <c r="AI383" i="6" s="1"/>
  <c r="AH383" i="6" a="1"/>
  <c r="AH383" i="6" s="1"/>
  <c r="AG383" i="6" a="1"/>
  <c r="AG383" i="6" s="1"/>
  <c r="AF383" i="6" a="1"/>
  <c r="AF383" i="6" s="1"/>
  <c r="AE383" i="6"/>
  <c r="AE383" i="6" a="1"/>
  <c r="AD383" i="6" a="1"/>
  <c r="AD383" i="6" s="1"/>
  <c r="AC383" i="6" a="1"/>
  <c r="AC383" i="6" s="1"/>
  <c r="AB383" i="6" a="1"/>
  <c r="AB383" i="6" s="1"/>
  <c r="AA383" i="6" a="1"/>
  <c r="AA383" i="6" s="1"/>
  <c r="Z383" i="6" a="1"/>
  <c r="Z383" i="6" s="1"/>
  <c r="Y383" i="6" a="1"/>
  <c r="Y383" i="6" s="1"/>
  <c r="X383" i="6" a="1"/>
  <c r="X383" i="6" s="1"/>
  <c r="W383" i="6" a="1"/>
  <c r="W383" i="6" s="1"/>
  <c r="V383" i="6" a="1"/>
  <c r="V383" i="6" s="1"/>
  <c r="U383" i="6" a="1"/>
  <c r="U383" i="6" s="1"/>
  <c r="T383" i="6" a="1"/>
  <c r="T383" i="6" s="1"/>
  <c r="S383" i="6" a="1"/>
  <c r="S383" i="6" s="1"/>
  <c r="R383" i="6" a="1"/>
  <c r="R383" i="6" s="1"/>
  <c r="Q383" i="6" a="1"/>
  <c r="Q383" i="6" s="1"/>
  <c r="P383" i="6" a="1"/>
  <c r="P383" i="6" s="1"/>
  <c r="O383" i="6" a="1"/>
  <c r="O383" i="6" s="1"/>
  <c r="N383" i="6" a="1"/>
  <c r="N383" i="6" s="1"/>
  <c r="M383" i="6" a="1"/>
  <c r="M383" i="6" s="1"/>
  <c r="L383" i="6" a="1"/>
  <c r="L383" i="6" s="1"/>
  <c r="K383" i="6" a="1"/>
  <c r="K383" i="6" s="1"/>
  <c r="AI382" i="6" a="1"/>
  <c r="AI382" i="6" s="1"/>
  <c r="AH382" i="6" a="1"/>
  <c r="AH382" i="6" s="1"/>
  <c r="AG382" i="6" a="1"/>
  <c r="AG382" i="6" s="1"/>
  <c r="AF382" i="6" a="1"/>
  <c r="AF382" i="6" s="1"/>
  <c r="AE382" i="6" a="1"/>
  <c r="AE382" i="6" s="1"/>
  <c r="AD382" i="6" a="1"/>
  <c r="AD382" i="6" s="1"/>
  <c r="AC382" i="6" a="1"/>
  <c r="AC382" i="6" s="1"/>
  <c r="AB382" i="6" a="1"/>
  <c r="AB382" i="6" s="1"/>
  <c r="AA382" i="6" a="1"/>
  <c r="AA382" i="6" s="1"/>
  <c r="Z382" i="6" a="1"/>
  <c r="Z382" i="6" s="1"/>
  <c r="Y382" i="6" a="1"/>
  <c r="Y382" i="6" s="1"/>
  <c r="X382" i="6" a="1"/>
  <c r="X382" i="6" s="1"/>
  <c r="W382" i="6" a="1"/>
  <c r="W382" i="6" s="1"/>
  <c r="V382" i="6" a="1"/>
  <c r="V382" i="6" s="1"/>
  <c r="U382" i="6" a="1"/>
  <c r="U382" i="6" s="1"/>
  <c r="T382" i="6" a="1"/>
  <c r="T382" i="6" s="1"/>
  <c r="S382" i="6" a="1"/>
  <c r="S382" i="6" s="1"/>
  <c r="R382" i="6" a="1"/>
  <c r="R382" i="6" s="1"/>
  <c r="Q382" i="6" a="1"/>
  <c r="Q382" i="6" s="1"/>
  <c r="P382" i="6" a="1"/>
  <c r="P382" i="6" s="1"/>
  <c r="O382" i="6" a="1"/>
  <c r="O382" i="6" s="1"/>
  <c r="N382" i="6" a="1"/>
  <c r="N382" i="6" s="1"/>
  <c r="M382" i="6" a="1"/>
  <c r="M382" i="6" s="1"/>
  <c r="L382" i="6" a="1"/>
  <c r="L382" i="6" s="1"/>
  <c r="K382" i="6" a="1"/>
  <c r="K382" i="6" s="1"/>
  <c r="AI381" i="6" a="1"/>
  <c r="AI381" i="6" s="1"/>
  <c r="AH381" i="6" a="1"/>
  <c r="AH381" i="6" s="1"/>
  <c r="AG381" i="6" a="1"/>
  <c r="AG381" i="6" s="1"/>
  <c r="AF381" i="6" a="1"/>
  <c r="AF381" i="6" s="1"/>
  <c r="AE381" i="6" a="1"/>
  <c r="AE381" i="6" s="1"/>
  <c r="AD381" i="6" a="1"/>
  <c r="AD381" i="6" s="1"/>
  <c r="AC381" i="6" a="1"/>
  <c r="AC381" i="6" s="1"/>
  <c r="AB381" i="6" a="1"/>
  <c r="AB381" i="6" s="1"/>
  <c r="AA381" i="6" a="1"/>
  <c r="AA381" i="6" s="1"/>
  <c r="Z381" i="6" a="1"/>
  <c r="Z381" i="6" s="1"/>
  <c r="Y381" i="6" a="1"/>
  <c r="Y381" i="6" s="1"/>
  <c r="X381" i="6" a="1"/>
  <c r="X381" i="6" s="1"/>
  <c r="W381" i="6" a="1"/>
  <c r="W381" i="6" s="1"/>
  <c r="V381" i="6" a="1"/>
  <c r="V381" i="6" s="1"/>
  <c r="U381" i="6" a="1"/>
  <c r="U381" i="6" s="1"/>
  <c r="T381" i="6" a="1"/>
  <c r="T381" i="6" s="1"/>
  <c r="S381" i="6" a="1"/>
  <c r="S381" i="6" s="1"/>
  <c r="R381" i="6" a="1"/>
  <c r="R381" i="6" s="1"/>
  <c r="Q381" i="6" a="1"/>
  <c r="Q381" i="6" s="1"/>
  <c r="P381" i="6" a="1"/>
  <c r="P381" i="6" s="1"/>
  <c r="O381" i="6" a="1"/>
  <c r="O381" i="6" s="1"/>
  <c r="N381" i="6" a="1"/>
  <c r="N381" i="6" s="1"/>
  <c r="M381" i="6" a="1"/>
  <c r="M381" i="6" s="1"/>
  <c r="L381" i="6" a="1"/>
  <c r="L381" i="6" s="1"/>
  <c r="K381" i="6" a="1"/>
  <c r="K381" i="6" s="1"/>
  <c r="AI380" i="6" a="1"/>
  <c r="AI380" i="6" s="1"/>
  <c r="AH380" i="6" a="1"/>
  <c r="AH380" i="6" s="1"/>
  <c r="AG380" i="6" a="1"/>
  <c r="AG380" i="6" s="1"/>
  <c r="AF380" i="6" a="1"/>
  <c r="AF380" i="6" s="1"/>
  <c r="AE380" i="6" a="1"/>
  <c r="AE380" i="6" s="1"/>
  <c r="AD380" i="6" a="1"/>
  <c r="AD380" i="6" s="1"/>
  <c r="AC380" i="6" a="1"/>
  <c r="AC380" i="6" s="1"/>
  <c r="AB380" i="6" a="1"/>
  <c r="AB380" i="6" s="1"/>
  <c r="AA380" i="6" a="1"/>
  <c r="AA380" i="6" s="1"/>
  <c r="Z380" i="6" a="1"/>
  <c r="Z380" i="6" s="1"/>
  <c r="Y380" i="6" a="1"/>
  <c r="Y380" i="6" s="1"/>
  <c r="X380" i="6" a="1"/>
  <c r="X380" i="6" s="1"/>
  <c r="W380" i="6" a="1"/>
  <c r="W380" i="6" s="1"/>
  <c r="V380" i="6" a="1"/>
  <c r="V380" i="6" s="1"/>
  <c r="U380" i="6" a="1"/>
  <c r="U380" i="6" s="1"/>
  <c r="T380" i="6" a="1"/>
  <c r="T380" i="6" s="1"/>
  <c r="S380" i="6" a="1"/>
  <c r="S380" i="6" s="1"/>
  <c r="R380" i="6" a="1"/>
  <c r="R380" i="6" s="1"/>
  <c r="Q380" i="6" a="1"/>
  <c r="Q380" i="6" s="1"/>
  <c r="P380" i="6" a="1"/>
  <c r="P380" i="6" s="1"/>
  <c r="O380" i="6" a="1"/>
  <c r="O380" i="6" s="1"/>
  <c r="N380" i="6" a="1"/>
  <c r="N380" i="6" s="1"/>
  <c r="M380" i="6" a="1"/>
  <c r="M380" i="6" s="1"/>
  <c r="L380" i="6" a="1"/>
  <c r="L380" i="6" s="1"/>
  <c r="K380" i="6"/>
  <c r="K380" i="6" a="1"/>
  <c r="AI379" i="6" a="1"/>
  <c r="AI379" i="6" s="1"/>
  <c r="AH379" i="6" a="1"/>
  <c r="AH379" i="6" s="1"/>
  <c r="AG379" i="6" a="1"/>
  <c r="AG379" i="6" s="1"/>
  <c r="AF379" i="6" a="1"/>
  <c r="AF379" i="6" s="1"/>
  <c r="AE379" i="6" a="1"/>
  <c r="AE379" i="6" s="1"/>
  <c r="AD379" i="6" a="1"/>
  <c r="AD379" i="6" s="1"/>
  <c r="AC379" i="6" a="1"/>
  <c r="AC379" i="6" s="1"/>
  <c r="AB379" i="6" a="1"/>
  <c r="AB379" i="6" s="1"/>
  <c r="AA379" i="6" a="1"/>
  <c r="AA379" i="6" s="1"/>
  <c r="Z379" i="6" a="1"/>
  <c r="Z379" i="6" s="1"/>
  <c r="Y379" i="6" a="1"/>
  <c r="Y379" i="6" s="1"/>
  <c r="X379" i="6" a="1"/>
  <c r="X379" i="6" s="1"/>
  <c r="W379" i="6" a="1"/>
  <c r="W379" i="6" s="1"/>
  <c r="V379" i="6" a="1"/>
  <c r="V379" i="6" s="1"/>
  <c r="U379" i="6" a="1"/>
  <c r="U379" i="6" s="1"/>
  <c r="T379" i="6" a="1"/>
  <c r="T379" i="6" s="1"/>
  <c r="S379" i="6" a="1"/>
  <c r="S379" i="6" s="1"/>
  <c r="R379" i="6" a="1"/>
  <c r="R379" i="6" s="1"/>
  <c r="Q379" i="6" a="1"/>
  <c r="Q379" i="6" s="1"/>
  <c r="P379" i="6" a="1"/>
  <c r="P379" i="6" s="1"/>
  <c r="O379" i="6" a="1"/>
  <c r="O379" i="6" s="1"/>
  <c r="N379" i="6" a="1"/>
  <c r="N379" i="6" s="1"/>
  <c r="M379" i="6" a="1"/>
  <c r="M379" i="6" s="1"/>
  <c r="L379" i="6" a="1"/>
  <c r="L379" i="6" s="1"/>
  <c r="K379" i="6" a="1"/>
  <c r="K379" i="6" s="1"/>
  <c r="AI378" i="6" a="1"/>
  <c r="AI378" i="6" s="1"/>
  <c r="AH378" i="6" a="1"/>
  <c r="AH378" i="6" s="1"/>
  <c r="AG378" i="6" a="1"/>
  <c r="AG378" i="6" s="1"/>
  <c r="AF378" i="6" a="1"/>
  <c r="AF378" i="6" s="1"/>
  <c r="AE378" i="6" a="1"/>
  <c r="AE378" i="6" s="1"/>
  <c r="AD378" i="6" a="1"/>
  <c r="AD378" i="6" s="1"/>
  <c r="AC378" i="6" a="1"/>
  <c r="AC378" i="6" s="1"/>
  <c r="AB378" i="6" a="1"/>
  <c r="AB378" i="6" s="1"/>
  <c r="AA378" i="6" a="1"/>
  <c r="AA378" i="6" s="1"/>
  <c r="Z378" i="6" a="1"/>
  <c r="Z378" i="6" s="1"/>
  <c r="Y378" i="6" a="1"/>
  <c r="Y378" i="6" s="1"/>
  <c r="X378" i="6" a="1"/>
  <c r="X378" i="6" s="1"/>
  <c r="W378" i="6" a="1"/>
  <c r="W378" i="6" s="1"/>
  <c r="V378" i="6" a="1"/>
  <c r="V378" i="6" s="1"/>
  <c r="U378" i="6" a="1"/>
  <c r="U378" i="6" s="1"/>
  <c r="T378" i="6" a="1"/>
  <c r="T378" i="6" s="1"/>
  <c r="S378" i="6"/>
  <c r="S378" i="6" a="1"/>
  <c r="R378" i="6" a="1"/>
  <c r="R378" i="6" s="1"/>
  <c r="Q378" i="6" a="1"/>
  <c r="Q378" i="6" s="1"/>
  <c r="P378" i="6" a="1"/>
  <c r="P378" i="6" s="1"/>
  <c r="O378" i="6" a="1"/>
  <c r="O378" i="6" s="1"/>
  <c r="N378" i="6" a="1"/>
  <c r="N378" i="6" s="1"/>
  <c r="M378" i="6" a="1"/>
  <c r="M378" i="6" s="1"/>
  <c r="L378" i="6" a="1"/>
  <c r="L378" i="6" s="1"/>
  <c r="K378" i="6" a="1"/>
  <c r="K378" i="6" s="1"/>
  <c r="AI377" i="6" a="1"/>
  <c r="AI377" i="6" s="1"/>
  <c r="AH377" i="6" a="1"/>
  <c r="AH377" i="6" s="1"/>
  <c r="AG377" i="6" a="1"/>
  <c r="AG377" i="6" s="1"/>
  <c r="AF377" i="6" a="1"/>
  <c r="AF377" i="6" s="1"/>
  <c r="AE377" i="6" a="1"/>
  <c r="AE377" i="6" s="1"/>
  <c r="AD377" i="6" a="1"/>
  <c r="AD377" i="6" s="1"/>
  <c r="AC377" i="6" a="1"/>
  <c r="AC377" i="6" s="1"/>
  <c r="AB377" i="6" a="1"/>
  <c r="AB377" i="6" s="1"/>
  <c r="AA377" i="6" a="1"/>
  <c r="AA377" i="6" s="1"/>
  <c r="Z377" i="6" a="1"/>
  <c r="Z377" i="6" s="1"/>
  <c r="Y377" i="6" a="1"/>
  <c r="Y377" i="6" s="1"/>
  <c r="X377" i="6" a="1"/>
  <c r="X377" i="6" s="1"/>
  <c r="W377" i="6"/>
  <c r="W377" i="6" a="1"/>
  <c r="V377" i="6" a="1"/>
  <c r="V377" i="6" s="1"/>
  <c r="U377" i="6" a="1"/>
  <c r="U377" i="6" s="1"/>
  <c r="T377" i="6" a="1"/>
  <c r="T377" i="6" s="1"/>
  <c r="S377" i="6" a="1"/>
  <c r="S377" i="6" s="1"/>
  <c r="R377" i="6" a="1"/>
  <c r="R377" i="6" s="1"/>
  <c r="Q377" i="6" a="1"/>
  <c r="Q377" i="6" s="1"/>
  <c r="P377" i="6" a="1"/>
  <c r="P377" i="6" s="1"/>
  <c r="O377" i="6" a="1"/>
  <c r="O377" i="6" s="1"/>
  <c r="N377" i="6" a="1"/>
  <c r="N377" i="6" s="1"/>
  <c r="M377" i="6" a="1"/>
  <c r="M377" i="6" s="1"/>
  <c r="L377" i="6" a="1"/>
  <c r="L377" i="6" s="1"/>
  <c r="K377" i="6" a="1"/>
  <c r="K377" i="6" s="1"/>
  <c r="AI376" i="6" a="1"/>
  <c r="AI376" i="6" s="1"/>
  <c r="AH376" i="6" a="1"/>
  <c r="AH376" i="6" s="1"/>
  <c r="AG376" i="6" a="1"/>
  <c r="AG376" i="6" s="1"/>
  <c r="AF376" i="6" a="1"/>
  <c r="AF376" i="6" s="1"/>
  <c r="AE376" i="6" a="1"/>
  <c r="AE376" i="6" s="1"/>
  <c r="AD376" i="6" a="1"/>
  <c r="AD376" i="6" s="1"/>
  <c r="AC376" i="6" a="1"/>
  <c r="AC376" i="6" s="1"/>
  <c r="AB376" i="6" a="1"/>
  <c r="AB376" i="6" s="1"/>
  <c r="AA376" i="6" a="1"/>
  <c r="AA376" i="6" s="1"/>
  <c r="Z376" i="6" a="1"/>
  <c r="Z376" i="6" s="1"/>
  <c r="Y376" i="6" a="1"/>
  <c r="Y376" i="6" s="1"/>
  <c r="X376" i="6" a="1"/>
  <c r="X376" i="6" s="1"/>
  <c r="W376" i="6" a="1"/>
  <c r="W376" i="6" s="1"/>
  <c r="V376" i="6" a="1"/>
  <c r="V376" i="6" s="1"/>
  <c r="U376" i="6" a="1"/>
  <c r="U376" i="6" s="1"/>
  <c r="T376" i="6" a="1"/>
  <c r="T376" i="6" s="1"/>
  <c r="S376" i="6" a="1"/>
  <c r="S376" i="6" s="1"/>
  <c r="R376" i="6" a="1"/>
  <c r="R376" i="6" s="1"/>
  <c r="Q376" i="6" a="1"/>
  <c r="Q376" i="6" s="1"/>
  <c r="P376" i="6" a="1"/>
  <c r="P376" i="6" s="1"/>
  <c r="O376" i="6" a="1"/>
  <c r="O376" i="6" s="1"/>
  <c r="N376" i="6" a="1"/>
  <c r="N376" i="6" s="1"/>
  <c r="M376" i="6" a="1"/>
  <c r="M376" i="6" s="1"/>
  <c r="L376" i="6" a="1"/>
  <c r="L376" i="6" s="1"/>
  <c r="K376" i="6" a="1"/>
  <c r="K376" i="6" s="1"/>
  <c r="AI375" i="6" a="1"/>
  <c r="AI375" i="6" s="1"/>
  <c r="AH375" i="6" a="1"/>
  <c r="AH375" i="6" s="1"/>
  <c r="AG375" i="6" a="1"/>
  <c r="AG375" i="6" s="1"/>
  <c r="AF375" i="6" a="1"/>
  <c r="AF375" i="6" s="1"/>
  <c r="AE375" i="6"/>
  <c r="AE375" i="6" a="1"/>
  <c r="AD375" i="6" a="1"/>
  <c r="AD375" i="6" s="1"/>
  <c r="AC375" i="6" a="1"/>
  <c r="AC375" i="6" s="1"/>
  <c r="AB375" i="6" a="1"/>
  <c r="AB375" i="6" s="1"/>
  <c r="AA375" i="6" a="1"/>
  <c r="AA375" i="6" s="1"/>
  <c r="Z375" i="6" a="1"/>
  <c r="Z375" i="6" s="1"/>
  <c r="Y375" i="6" a="1"/>
  <c r="Y375" i="6" s="1"/>
  <c r="X375" i="6" a="1"/>
  <c r="X375" i="6" s="1"/>
  <c r="W375" i="6" a="1"/>
  <c r="W375" i="6" s="1"/>
  <c r="V375" i="6" a="1"/>
  <c r="V375" i="6" s="1"/>
  <c r="U375" i="6" a="1"/>
  <c r="U375" i="6" s="1"/>
  <c r="T375" i="6" a="1"/>
  <c r="T375" i="6" s="1"/>
  <c r="S375" i="6" a="1"/>
  <c r="S375" i="6" s="1"/>
  <c r="R375" i="6" a="1"/>
  <c r="R375" i="6" s="1"/>
  <c r="Q375" i="6" a="1"/>
  <c r="Q375" i="6" s="1"/>
  <c r="P375" i="6" a="1"/>
  <c r="P375" i="6" s="1"/>
  <c r="O375" i="6" a="1"/>
  <c r="O375" i="6" s="1"/>
  <c r="N375" i="6" a="1"/>
  <c r="N375" i="6" s="1"/>
  <c r="M375" i="6" a="1"/>
  <c r="M375" i="6" s="1"/>
  <c r="L375" i="6" a="1"/>
  <c r="L375" i="6" s="1"/>
  <c r="K375" i="6" a="1"/>
  <c r="K375" i="6" s="1"/>
  <c r="AI374" i="6" a="1"/>
  <c r="AI374" i="6" s="1"/>
  <c r="AH374" i="6" a="1"/>
  <c r="AH374" i="6" s="1"/>
  <c r="AG374" i="6" a="1"/>
  <c r="AG374" i="6" s="1"/>
  <c r="AF374" i="6" a="1"/>
  <c r="AF374" i="6" s="1"/>
  <c r="AE374" i="6" a="1"/>
  <c r="AE374" i="6" s="1"/>
  <c r="AD374" i="6" a="1"/>
  <c r="AD374" i="6" s="1"/>
  <c r="AC374" i="6" a="1"/>
  <c r="AC374" i="6" s="1"/>
  <c r="AB374" i="6" a="1"/>
  <c r="AB374" i="6" s="1"/>
  <c r="AA374" i="6" a="1"/>
  <c r="AA374" i="6" s="1"/>
  <c r="Z374" i="6" a="1"/>
  <c r="Z374" i="6" s="1"/>
  <c r="Y374" i="6" a="1"/>
  <c r="Y374" i="6" s="1"/>
  <c r="X374" i="6" a="1"/>
  <c r="X374" i="6" s="1"/>
  <c r="W374" i="6" a="1"/>
  <c r="W374" i="6" s="1"/>
  <c r="V374" i="6" a="1"/>
  <c r="V374" i="6" s="1"/>
  <c r="U374" i="6" a="1"/>
  <c r="U374" i="6" s="1"/>
  <c r="T374" i="6" a="1"/>
  <c r="T374" i="6" s="1"/>
  <c r="S374" i="6" a="1"/>
  <c r="S374" i="6" s="1"/>
  <c r="R374" i="6" a="1"/>
  <c r="R374" i="6" s="1"/>
  <c r="Q374" i="6" a="1"/>
  <c r="Q374" i="6" s="1"/>
  <c r="P374" i="6" a="1"/>
  <c r="P374" i="6" s="1"/>
  <c r="O374" i="6" a="1"/>
  <c r="O374" i="6" s="1"/>
  <c r="N374" i="6" a="1"/>
  <c r="N374" i="6" s="1"/>
  <c r="M374" i="6" a="1"/>
  <c r="M374" i="6" s="1"/>
  <c r="L374" i="6" a="1"/>
  <c r="L374" i="6" s="1"/>
  <c r="K374" i="6" a="1"/>
  <c r="K374" i="6" s="1"/>
  <c r="AI373" i="6" a="1"/>
  <c r="AI373" i="6" s="1"/>
  <c r="AH373" i="6" a="1"/>
  <c r="AH373" i="6" s="1"/>
  <c r="AG373" i="6" a="1"/>
  <c r="AG373" i="6" s="1"/>
  <c r="AF373" i="6" a="1"/>
  <c r="AF373" i="6" s="1"/>
  <c r="AE373" i="6" a="1"/>
  <c r="AE373" i="6" s="1"/>
  <c r="AD373" i="6" a="1"/>
  <c r="AD373" i="6" s="1"/>
  <c r="AC373" i="6" a="1"/>
  <c r="AC373" i="6" s="1"/>
  <c r="AB373" i="6" a="1"/>
  <c r="AB373" i="6" s="1"/>
  <c r="AA373" i="6" a="1"/>
  <c r="AA373" i="6" s="1"/>
  <c r="Z373" i="6" a="1"/>
  <c r="Z373" i="6" s="1"/>
  <c r="Y373" i="6" a="1"/>
  <c r="Y373" i="6" s="1"/>
  <c r="X373" i="6" a="1"/>
  <c r="X373" i="6" s="1"/>
  <c r="W373" i="6" a="1"/>
  <c r="W373" i="6" s="1"/>
  <c r="V373" i="6" a="1"/>
  <c r="V373" i="6" s="1"/>
  <c r="U373" i="6" a="1"/>
  <c r="U373" i="6" s="1"/>
  <c r="T373" i="6" a="1"/>
  <c r="T373" i="6" s="1"/>
  <c r="S373" i="6" a="1"/>
  <c r="S373" i="6" s="1"/>
  <c r="R373" i="6" a="1"/>
  <c r="R373" i="6" s="1"/>
  <c r="Q373" i="6" a="1"/>
  <c r="Q373" i="6" s="1"/>
  <c r="P373" i="6" a="1"/>
  <c r="P373" i="6" s="1"/>
  <c r="O373" i="6" a="1"/>
  <c r="O373" i="6" s="1"/>
  <c r="N373" i="6" a="1"/>
  <c r="N373" i="6" s="1"/>
  <c r="M373" i="6" a="1"/>
  <c r="M373" i="6" s="1"/>
  <c r="L373" i="6" a="1"/>
  <c r="L373" i="6" s="1"/>
  <c r="K373" i="6" a="1"/>
  <c r="K373" i="6" s="1"/>
  <c r="AI372" i="6" a="1"/>
  <c r="AI372" i="6" s="1"/>
  <c r="AH372" i="6" a="1"/>
  <c r="AH372" i="6" s="1"/>
  <c r="AG372" i="6" a="1"/>
  <c r="AG372" i="6" s="1"/>
  <c r="AF372" i="6" a="1"/>
  <c r="AF372" i="6" s="1"/>
  <c r="AE372" i="6" a="1"/>
  <c r="AE372" i="6" s="1"/>
  <c r="AD372" i="6" a="1"/>
  <c r="AD372" i="6" s="1"/>
  <c r="AC372" i="6" a="1"/>
  <c r="AC372" i="6" s="1"/>
  <c r="AB372" i="6" a="1"/>
  <c r="AB372" i="6" s="1"/>
  <c r="AA372" i="6" a="1"/>
  <c r="AA372" i="6" s="1"/>
  <c r="Z372" i="6" a="1"/>
  <c r="Z372" i="6" s="1"/>
  <c r="Y372" i="6" a="1"/>
  <c r="Y372" i="6" s="1"/>
  <c r="X372" i="6" a="1"/>
  <c r="X372" i="6" s="1"/>
  <c r="W372" i="6" a="1"/>
  <c r="W372" i="6" s="1"/>
  <c r="V372" i="6" a="1"/>
  <c r="V372" i="6" s="1"/>
  <c r="U372" i="6" a="1"/>
  <c r="U372" i="6" s="1"/>
  <c r="T372" i="6" a="1"/>
  <c r="T372" i="6" s="1"/>
  <c r="S372" i="6" a="1"/>
  <c r="S372" i="6" s="1"/>
  <c r="R372" i="6" a="1"/>
  <c r="R372" i="6" s="1"/>
  <c r="Q372" i="6" a="1"/>
  <c r="Q372" i="6" s="1"/>
  <c r="P372" i="6" a="1"/>
  <c r="P372" i="6" s="1"/>
  <c r="O372" i="6" a="1"/>
  <c r="O372" i="6" s="1"/>
  <c r="N372" i="6" a="1"/>
  <c r="N372" i="6" s="1"/>
  <c r="M372" i="6" a="1"/>
  <c r="M372" i="6" s="1"/>
  <c r="L372" i="6" a="1"/>
  <c r="L372" i="6" s="1"/>
  <c r="K372" i="6"/>
  <c r="K372" i="6" a="1"/>
  <c r="AI371" i="6" a="1"/>
  <c r="AI371" i="6" s="1"/>
  <c r="AH371" i="6" a="1"/>
  <c r="AH371" i="6" s="1"/>
  <c r="AG371" i="6" a="1"/>
  <c r="AG371" i="6" s="1"/>
  <c r="AF371" i="6" a="1"/>
  <c r="AF371" i="6" s="1"/>
  <c r="AE371" i="6" a="1"/>
  <c r="AE371" i="6" s="1"/>
  <c r="AD371" i="6" a="1"/>
  <c r="AD371" i="6" s="1"/>
  <c r="AC371" i="6" a="1"/>
  <c r="AC371" i="6" s="1"/>
  <c r="AB371" i="6" a="1"/>
  <c r="AB371" i="6" s="1"/>
  <c r="AA371" i="6" a="1"/>
  <c r="AA371" i="6" s="1"/>
  <c r="Z371" i="6" a="1"/>
  <c r="Z371" i="6" s="1"/>
  <c r="Y371" i="6" a="1"/>
  <c r="Y371" i="6" s="1"/>
  <c r="X371" i="6" a="1"/>
  <c r="X371" i="6" s="1"/>
  <c r="W371" i="6" a="1"/>
  <c r="W371" i="6" s="1"/>
  <c r="V371" i="6" a="1"/>
  <c r="V371" i="6" s="1"/>
  <c r="U371" i="6" a="1"/>
  <c r="U371" i="6" s="1"/>
  <c r="T371" i="6" a="1"/>
  <c r="T371" i="6" s="1"/>
  <c r="S371" i="6" a="1"/>
  <c r="S371" i="6" s="1"/>
  <c r="R371" i="6" a="1"/>
  <c r="R371" i="6" s="1"/>
  <c r="Q371" i="6" a="1"/>
  <c r="Q371" i="6" s="1"/>
  <c r="P371" i="6" a="1"/>
  <c r="P371" i="6" s="1"/>
  <c r="O371" i="6" a="1"/>
  <c r="O371" i="6" s="1"/>
  <c r="N371" i="6" a="1"/>
  <c r="N371" i="6" s="1"/>
  <c r="M371" i="6" a="1"/>
  <c r="M371" i="6" s="1"/>
  <c r="L371" i="6" a="1"/>
  <c r="L371" i="6" s="1"/>
  <c r="K371" i="6" a="1"/>
  <c r="K371" i="6" s="1"/>
  <c r="AI370" i="6" a="1"/>
  <c r="AI370" i="6" s="1"/>
  <c r="AH370" i="6" a="1"/>
  <c r="AH370" i="6" s="1"/>
  <c r="AG370" i="6" a="1"/>
  <c r="AG370" i="6" s="1"/>
  <c r="AF370" i="6" a="1"/>
  <c r="AF370" i="6" s="1"/>
  <c r="AE370" i="6" a="1"/>
  <c r="AE370" i="6" s="1"/>
  <c r="AD370" i="6" a="1"/>
  <c r="AD370" i="6" s="1"/>
  <c r="AC370" i="6" a="1"/>
  <c r="AC370" i="6" s="1"/>
  <c r="AB370" i="6" a="1"/>
  <c r="AB370" i="6" s="1"/>
  <c r="AA370" i="6" a="1"/>
  <c r="AA370" i="6" s="1"/>
  <c r="Z370" i="6" a="1"/>
  <c r="Z370" i="6" s="1"/>
  <c r="Y370" i="6" a="1"/>
  <c r="Y370" i="6" s="1"/>
  <c r="X370" i="6" a="1"/>
  <c r="X370" i="6" s="1"/>
  <c r="W370" i="6" a="1"/>
  <c r="W370" i="6" s="1"/>
  <c r="V370" i="6" a="1"/>
  <c r="V370" i="6" s="1"/>
  <c r="U370" i="6" a="1"/>
  <c r="U370" i="6" s="1"/>
  <c r="T370" i="6" a="1"/>
  <c r="T370" i="6" s="1"/>
  <c r="S370" i="6"/>
  <c r="S370" i="6" a="1"/>
  <c r="R370" i="6" a="1"/>
  <c r="R370" i="6" s="1"/>
  <c r="Q370" i="6" a="1"/>
  <c r="Q370" i="6" s="1"/>
  <c r="P370" i="6" a="1"/>
  <c r="P370" i="6" s="1"/>
  <c r="O370" i="6" a="1"/>
  <c r="O370" i="6" s="1"/>
  <c r="N370" i="6" a="1"/>
  <c r="N370" i="6" s="1"/>
  <c r="M370" i="6" a="1"/>
  <c r="M370" i="6" s="1"/>
  <c r="L370" i="6" a="1"/>
  <c r="L370" i="6" s="1"/>
  <c r="K370" i="6" a="1"/>
  <c r="K370" i="6" s="1"/>
  <c r="AI369" i="6" a="1"/>
  <c r="AI369" i="6" s="1"/>
  <c r="AH369" i="6" a="1"/>
  <c r="AH369" i="6" s="1"/>
  <c r="AG369" i="6" a="1"/>
  <c r="AG369" i="6" s="1"/>
  <c r="AF369" i="6" a="1"/>
  <c r="AF369" i="6" s="1"/>
  <c r="AE369" i="6" a="1"/>
  <c r="AE369" i="6" s="1"/>
  <c r="AD369" i="6" a="1"/>
  <c r="AD369" i="6" s="1"/>
  <c r="AC369" i="6" a="1"/>
  <c r="AC369" i="6" s="1"/>
  <c r="AB369" i="6" a="1"/>
  <c r="AB369" i="6" s="1"/>
  <c r="AA369" i="6" a="1"/>
  <c r="AA369" i="6" s="1"/>
  <c r="Z369" i="6" a="1"/>
  <c r="Z369" i="6" s="1"/>
  <c r="Y369" i="6" a="1"/>
  <c r="Y369" i="6" s="1"/>
  <c r="X369" i="6" a="1"/>
  <c r="X369" i="6" s="1"/>
  <c r="W369" i="6" a="1"/>
  <c r="W369" i="6" s="1"/>
  <c r="V369" i="6" a="1"/>
  <c r="V369" i="6" s="1"/>
  <c r="U369" i="6" a="1"/>
  <c r="U369" i="6" s="1"/>
  <c r="T369" i="6" a="1"/>
  <c r="T369" i="6" s="1"/>
  <c r="S369" i="6" a="1"/>
  <c r="S369" i="6" s="1"/>
  <c r="R369" i="6" a="1"/>
  <c r="R369" i="6" s="1"/>
  <c r="Q369" i="6" a="1"/>
  <c r="Q369" i="6" s="1"/>
  <c r="P369" i="6" a="1"/>
  <c r="P369" i="6" s="1"/>
  <c r="O369" i="6" a="1"/>
  <c r="O369" i="6" s="1"/>
  <c r="N369" i="6" a="1"/>
  <c r="N369" i="6" s="1"/>
  <c r="M369" i="6" a="1"/>
  <c r="M369" i="6" s="1"/>
  <c r="L369" i="6" a="1"/>
  <c r="L369" i="6" s="1"/>
  <c r="K369" i="6" a="1"/>
  <c r="K369" i="6" s="1"/>
  <c r="AI368" i="6" a="1"/>
  <c r="AI368" i="6" s="1"/>
  <c r="AH368" i="6" a="1"/>
  <c r="AH368" i="6" s="1"/>
  <c r="AG368" i="6" a="1"/>
  <c r="AG368" i="6" s="1"/>
  <c r="AF368" i="6" a="1"/>
  <c r="AF368" i="6" s="1"/>
  <c r="AE368" i="6" a="1"/>
  <c r="AE368" i="6" s="1"/>
  <c r="AD368" i="6" a="1"/>
  <c r="AD368" i="6" s="1"/>
  <c r="AC368" i="6" a="1"/>
  <c r="AC368" i="6" s="1"/>
  <c r="AB368" i="6" a="1"/>
  <c r="AB368" i="6" s="1"/>
  <c r="AA368" i="6"/>
  <c r="AA368" i="6" a="1"/>
  <c r="Z368" i="6" a="1"/>
  <c r="Z368" i="6" s="1"/>
  <c r="Y368" i="6" a="1"/>
  <c r="Y368" i="6" s="1"/>
  <c r="X368" i="6" a="1"/>
  <c r="X368" i="6" s="1"/>
  <c r="W368" i="6" a="1"/>
  <c r="W368" i="6" s="1"/>
  <c r="V368" i="6" a="1"/>
  <c r="V368" i="6" s="1"/>
  <c r="U368" i="6" a="1"/>
  <c r="U368" i="6" s="1"/>
  <c r="T368" i="6" a="1"/>
  <c r="T368" i="6" s="1"/>
  <c r="S368" i="6" a="1"/>
  <c r="S368" i="6" s="1"/>
  <c r="R368" i="6" a="1"/>
  <c r="R368" i="6" s="1"/>
  <c r="Q368" i="6" a="1"/>
  <c r="Q368" i="6" s="1"/>
  <c r="P368" i="6" a="1"/>
  <c r="P368" i="6" s="1"/>
  <c r="O368" i="6" a="1"/>
  <c r="O368" i="6" s="1"/>
  <c r="N368" i="6" a="1"/>
  <c r="N368" i="6" s="1"/>
  <c r="M368" i="6" a="1"/>
  <c r="M368" i="6" s="1"/>
  <c r="L368" i="6" a="1"/>
  <c r="L368" i="6" s="1"/>
  <c r="K368" i="6" a="1"/>
  <c r="K368" i="6" s="1"/>
  <c r="AI367" i="6" a="1"/>
  <c r="AI367" i="6" s="1"/>
  <c r="AH367" i="6" a="1"/>
  <c r="AH367" i="6" s="1"/>
  <c r="AG367" i="6" a="1"/>
  <c r="AG367" i="6" s="1"/>
  <c r="AF367" i="6" a="1"/>
  <c r="AF367" i="6" s="1"/>
  <c r="AE367" i="6" a="1"/>
  <c r="AE367" i="6" s="1"/>
  <c r="AD367" i="6" a="1"/>
  <c r="AD367" i="6" s="1"/>
  <c r="AC367" i="6" a="1"/>
  <c r="AC367" i="6" s="1"/>
  <c r="AB367" i="6" a="1"/>
  <c r="AB367" i="6" s="1"/>
  <c r="AA367" i="6" a="1"/>
  <c r="AA367" i="6" s="1"/>
  <c r="Z367" i="6" a="1"/>
  <c r="Z367" i="6" s="1"/>
  <c r="Y367" i="6" a="1"/>
  <c r="Y367" i="6" s="1"/>
  <c r="X367" i="6" a="1"/>
  <c r="X367" i="6" s="1"/>
  <c r="W367" i="6" a="1"/>
  <c r="W367" i="6" s="1"/>
  <c r="V367" i="6" a="1"/>
  <c r="V367" i="6" s="1"/>
  <c r="U367" i="6" a="1"/>
  <c r="U367" i="6" s="1"/>
  <c r="T367" i="6" a="1"/>
  <c r="T367" i="6" s="1"/>
  <c r="S367" i="6" a="1"/>
  <c r="S367" i="6" s="1"/>
  <c r="R367" i="6" a="1"/>
  <c r="R367" i="6" s="1"/>
  <c r="Q367" i="6" a="1"/>
  <c r="Q367" i="6" s="1"/>
  <c r="P367" i="6" a="1"/>
  <c r="P367" i="6" s="1"/>
  <c r="O367" i="6" a="1"/>
  <c r="O367" i="6" s="1"/>
  <c r="N367" i="6" a="1"/>
  <c r="N367" i="6" s="1"/>
  <c r="M367" i="6" a="1"/>
  <c r="M367" i="6" s="1"/>
  <c r="L367" i="6" a="1"/>
  <c r="L367" i="6" s="1"/>
  <c r="K367" i="6" a="1"/>
  <c r="K367" i="6" s="1"/>
  <c r="AI366" i="6"/>
  <c r="AI366" i="6" a="1"/>
  <c r="AH366" i="6" a="1"/>
  <c r="AH366" i="6" s="1"/>
  <c r="AG366" i="6" a="1"/>
  <c r="AG366" i="6" s="1"/>
  <c r="AF366" i="6" a="1"/>
  <c r="AF366" i="6" s="1"/>
  <c r="AE366" i="6" a="1"/>
  <c r="AE366" i="6" s="1"/>
  <c r="AD366" i="6" a="1"/>
  <c r="AD366" i="6" s="1"/>
  <c r="AC366" i="6" a="1"/>
  <c r="AC366" i="6" s="1"/>
  <c r="AB366" i="6" a="1"/>
  <c r="AB366" i="6" s="1"/>
  <c r="AA366" i="6" a="1"/>
  <c r="AA366" i="6" s="1"/>
  <c r="Z366" i="6" a="1"/>
  <c r="Z366" i="6" s="1"/>
  <c r="Y366" i="6" a="1"/>
  <c r="Y366" i="6" s="1"/>
  <c r="X366" i="6" a="1"/>
  <c r="X366" i="6" s="1"/>
  <c r="W366" i="6" a="1"/>
  <c r="W366" i="6" s="1"/>
  <c r="V366" i="6" a="1"/>
  <c r="V366" i="6" s="1"/>
  <c r="U366" i="6" a="1"/>
  <c r="U366" i="6" s="1"/>
  <c r="T366" i="6" a="1"/>
  <c r="T366" i="6" s="1"/>
  <c r="S366" i="6" a="1"/>
  <c r="S366" i="6" s="1"/>
  <c r="R366" i="6" a="1"/>
  <c r="R366" i="6" s="1"/>
  <c r="Q366" i="6" a="1"/>
  <c r="Q366" i="6" s="1"/>
  <c r="P366" i="6" a="1"/>
  <c r="P366" i="6" s="1"/>
  <c r="O366" i="6" a="1"/>
  <c r="O366" i="6" s="1"/>
  <c r="N366" i="6" a="1"/>
  <c r="N366" i="6" s="1"/>
  <c r="M366" i="6" a="1"/>
  <c r="M366" i="6" s="1"/>
  <c r="L366" i="6" a="1"/>
  <c r="L366" i="6" s="1"/>
  <c r="K366" i="6" a="1"/>
  <c r="K366" i="6" s="1"/>
  <c r="AI365" i="6" a="1"/>
  <c r="AI365" i="6" s="1"/>
  <c r="AH365" i="6" a="1"/>
  <c r="AH365" i="6" s="1"/>
  <c r="AG365" i="6" a="1"/>
  <c r="AG365" i="6" s="1"/>
  <c r="AF365" i="6" a="1"/>
  <c r="AF365" i="6" s="1"/>
  <c r="AE365" i="6" a="1"/>
  <c r="AE365" i="6" s="1"/>
  <c r="AD365" i="6" a="1"/>
  <c r="AD365" i="6" s="1"/>
  <c r="AC365" i="6" a="1"/>
  <c r="AC365" i="6" s="1"/>
  <c r="AB365" i="6" a="1"/>
  <c r="AB365" i="6" s="1"/>
  <c r="AA365" i="6" a="1"/>
  <c r="AA365" i="6" s="1"/>
  <c r="Z365" i="6" a="1"/>
  <c r="Z365" i="6" s="1"/>
  <c r="Y365" i="6" a="1"/>
  <c r="Y365" i="6" s="1"/>
  <c r="X365" i="6" a="1"/>
  <c r="X365" i="6" s="1"/>
  <c r="W365" i="6" a="1"/>
  <c r="W365" i="6" s="1"/>
  <c r="V365" i="6" a="1"/>
  <c r="V365" i="6" s="1"/>
  <c r="U365" i="6" a="1"/>
  <c r="U365" i="6" s="1"/>
  <c r="T365" i="6" a="1"/>
  <c r="T365" i="6" s="1"/>
  <c r="S365" i="6" a="1"/>
  <c r="S365" i="6" s="1"/>
  <c r="R365" i="6" a="1"/>
  <c r="R365" i="6" s="1"/>
  <c r="Q365" i="6" a="1"/>
  <c r="Q365" i="6" s="1"/>
  <c r="P365" i="6" a="1"/>
  <c r="P365" i="6" s="1"/>
  <c r="O365" i="6" a="1"/>
  <c r="O365" i="6" s="1"/>
  <c r="N365" i="6" a="1"/>
  <c r="N365" i="6" s="1"/>
  <c r="M365" i="6" a="1"/>
  <c r="M365" i="6" s="1"/>
  <c r="L365" i="6" a="1"/>
  <c r="L365" i="6" s="1"/>
  <c r="K365" i="6" a="1"/>
  <c r="K365" i="6" s="1"/>
  <c r="AI364" i="6" a="1"/>
  <c r="AI364" i="6" s="1"/>
  <c r="AH364" i="6" a="1"/>
  <c r="AH364" i="6" s="1"/>
  <c r="AG364" i="6" a="1"/>
  <c r="AG364" i="6" s="1"/>
  <c r="AF364" i="6" a="1"/>
  <c r="AF364" i="6" s="1"/>
  <c r="AE364" i="6" a="1"/>
  <c r="AE364" i="6" s="1"/>
  <c r="AD364" i="6" a="1"/>
  <c r="AD364" i="6" s="1"/>
  <c r="AC364" i="6" a="1"/>
  <c r="AC364" i="6" s="1"/>
  <c r="AB364" i="6" a="1"/>
  <c r="AB364" i="6" s="1"/>
  <c r="AA364" i="6" a="1"/>
  <c r="AA364" i="6" s="1"/>
  <c r="Z364" i="6" a="1"/>
  <c r="Z364" i="6" s="1"/>
  <c r="Y364" i="6" a="1"/>
  <c r="Y364" i="6" s="1"/>
  <c r="X364" i="6" a="1"/>
  <c r="X364" i="6" s="1"/>
  <c r="W364" i="6" a="1"/>
  <c r="W364" i="6" s="1"/>
  <c r="V364" i="6" a="1"/>
  <c r="V364" i="6" s="1"/>
  <c r="U364" i="6" a="1"/>
  <c r="U364" i="6" s="1"/>
  <c r="T364" i="6" a="1"/>
  <c r="T364" i="6" s="1"/>
  <c r="S364" i="6" a="1"/>
  <c r="S364" i="6" s="1"/>
  <c r="R364" i="6" a="1"/>
  <c r="R364" i="6" s="1"/>
  <c r="Q364" i="6" a="1"/>
  <c r="Q364" i="6" s="1"/>
  <c r="P364" i="6" a="1"/>
  <c r="P364" i="6" s="1"/>
  <c r="O364" i="6" a="1"/>
  <c r="O364" i="6" s="1"/>
  <c r="N364" i="6" a="1"/>
  <c r="N364" i="6" s="1"/>
  <c r="M364" i="6" a="1"/>
  <c r="M364" i="6" s="1"/>
  <c r="L364" i="6" a="1"/>
  <c r="L364" i="6" s="1"/>
  <c r="K364" i="6"/>
  <c r="K364" i="6" a="1"/>
  <c r="AI363" i="6" a="1"/>
  <c r="AI363" i="6" s="1"/>
  <c r="AH363" i="6" a="1"/>
  <c r="AH363" i="6" s="1"/>
  <c r="AG363" i="6" a="1"/>
  <c r="AG363" i="6" s="1"/>
  <c r="AF363" i="6" a="1"/>
  <c r="AF363" i="6" s="1"/>
  <c r="AE363" i="6" a="1"/>
  <c r="AE363" i="6" s="1"/>
  <c r="AD363" i="6" a="1"/>
  <c r="AD363" i="6" s="1"/>
  <c r="AC363" i="6" a="1"/>
  <c r="AC363" i="6" s="1"/>
  <c r="AB363" i="6" a="1"/>
  <c r="AB363" i="6" s="1"/>
  <c r="AA363" i="6" a="1"/>
  <c r="AA363" i="6" s="1"/>
  <c r="Z363" i="6" a="1"/>
  <c r="Z363" i="6" s="1"/>
  <c r="Y363" i="6" a="1"/>
  <c r="Y363" i="6" s="1"/>
  <c r="X363" i="6" a="1"/>
  <c r="X363" i="6" s="1"/>
  <c r="W363" i="6" a="1"/>
  <c r="W363" i="6" s="1"/>
  <c r="V363" i="6" a="1"/>
  <c r="V363" i="6" s="1"/>
  <c r="U363" i="6" a="1"/>
  <c r="U363" i="6" s="1"/>
  <c r="T363" i="6" a="1"/>
  <c r="T363" i="6" s="1"/>
  <c r="S363" i="6" a="1"/>
  <c r="S363" i="6" s="1"/>
  <c r="R363" i="6" a="1"/>
  <c r="R363" i="6" s="1"/>
  <c r="Q363" i="6" a="1"/>
  <c r="Q363" i="6" s="1"/>
  <c r="P363" i="6" a="1"/>
  <c r="P363" i="6" s="1"/>
  <c r="O363" i="6" a="1"/>
  <c r="O363" i="6" s="1"/>
  <c r="N363" i="6" a="1"/>
  <c r="N363" i="6" s="1"/>
  <c r="M363" i="6" a="1"/>
  <c r="M363" i="6" s="1"/>
  <c r="L363" i="6" a="1"/>
  <c r="L363" i="6" s="1"/>
  <c r="K363" i="6" a="1"/>
  <c r="K363" i="6" s="1"/>
  <c r="AI362" i="6" a="1"/>
  <c r="AI362" i="6" s="1"/>
  <c r="AH362" i="6" a="1"/>
  <c r="AH362" i="6" s="1"/>
  <c r="AG362" i="6" a="1"/>
  <c r="AG362" i="6" s="1"/>
  <c r="AF362" i="6" a="1"/>
  <c r="AF362" i="6" s="1"/>
  <c r="AE362" i="6" a="1"/>
  <c r="AE362" i="6" s="1"/>
  <c r="AD362" i="6" a="1"/>
  <c r="AD362" i="6" s="1"/>
  <c r="AC362" i="6" a="1"/>
  <c r="AC362" i="6" s="1"/>
  <c r="AB362" i="6" a="1"/>
  <c r="AB362" i="6" s="1"/>
  <c r="AA362" i="6" a="1"/>
  <c r="AA362" i="6" s="1"/>
  <c r="Z362" i="6" a="1"/>
  <c r="Z362" i="6" s="1"/>
  <c r="Y362" i="6" a="1"/>
  <c r="Y362" i="6" s="1"/>
  <c r="X362" i="6" a="1"/>
  <c r="X362" i="6" s="1"/>
  <c r="W362" i="6" a="1"/>
  <c r="W362" i="6" s="1"/>
  <c r="V362" i="6" a="1"/>
  <c r="V362" i="6" s="1"/>
  <c r="U362" i="6" a="1"/>
  <c r="U362" i="6" s="1"/>
  <c r="T362" i="6" a="1"/>
  <c r="T362" i="6" s="1"/>
  <c r="S362" i="6"/>
  <c r="S362" i="6" a="1"/>
  <c r="R362" i="6" a="1"/>
  <c r="R362" i="6" s="1"/>
  <c r="Q362" i="6" a="1"/>
  <c r="Q362" i="6" s="1"/>
  <c r="P362" i="6" a="1"/>
  <c r="P362" i="6" s="1"/>
  <c r="O362" i="6" a="1"/>
  <c r="O362" i="6" s="1"/>
  <c r="N362" i="6" a="1"/>
  <c r="N362" i="6" s="1"/>
  <c r="M362" i="6" a="1"/>
  <c r="M362" i="6" s="1"/>
  <c r="L362" i="6" a="1"/>
  <c r="L362" i="6" s="1"/>
  <c r="K362" i="6" a="1"/>
  <c r="K362" i="6" s="1"/>
  <c r="AI361" i="6" a="1"/>
  <c r="AI361" i="6" s="1"/>
  <c r="AH361" i="6" a="1"/>
  <c r="AH361" i="6" s="1"/>
  <c r="AG361" i="6" a="1"/>
  <c r="AG361" i="6" s="1"/>
  <c r="AF361" i="6" a="1"/>
  <c r="AF361" i="6" s="1"/>
  <c r="AE361" i="6" a="1"/>
  <c r="AE361" i="6" s="1"/>
  <c r="AD361" i="6" a="1"/>
  <c r="AD361" i="6" s="1"/>
  <c r="AC361" i="6" a="1"/>
  <c r="AC361" i="6" s="1"/>
  <c r="AB361" i="6" a="1"/>
  <c r="AB361" i="6" s="1"/>
  <c r="AA361" i="6" a="1"/>
  <c r="AA361" i="6" s="1"/>
  <c r="Z361" i="6" a="1"/>
  <c r="Z361" i="6" s="1"/>
  <c r="Y361" i="6" a="1"/>
  <c r="Y361" i="6" s="1"/>
  <c r="X361" i="6" a="1"/>
  <c r="X361" i="6" s="1"/>
  <c r="W361" i="6" a="1"/>
  <c r="W361" i="6" s="1"/>
  <c r="V361" i="6" a="1"/>
  <c r="V361" i="6" s="1"/>
  <c r="U361" i="6" a="1"/>
  <c r="U361" i="6" s="1"/>
  <c r="T361" i="6" a="1"/>
  <c r="T361" i="6" s="1"/>
  <c r="S361" i="6" a="1"/>
  <c r="S361" i="6" s="1"/>
  <c r="R361" i="6" a="1"/>
  <c r="R361" i="6" s="1"/>
  <c r="Q361" i="6" a="1"/>
  <c r="Q361" i="6" s="1"/>
  <c r="P361" i="6" a="1"/>
  <c r="P361" i="6" s="1"/>
  <c r="O361" i="6" a="1"/>
  <c r="O361" i="6" s="1"/>
  <c r="N361" i="6" a="1"/>
  <c r="N361" i="6" s="1"/>
  <c r="M361" i="6" a="1"/>
  <c r="M361" i="6" s="1"/>
  <c r="L361" i="6" a="1"/>
  <c r="L361" i="6" s="1"/>
  <c r="K361" i="6" a="1"/>
  <c r="K361" i="6" s="1"/>
  <c r="AI360" i="6" a="1"/>
  <c r="AI360" i="6" s="1"/>
  <c r="AH360" i="6" a="1"/>
  <c r="AH360" i="6" s="1"/>
  <c r="AG360" i="6" a="1"/>
  <c r="AG360" i="6" s="1"/>
  <c r="AF360" i="6" a="1"/>
  <c r="AF360" i="6" s="1"/>
  <c r="AE360" i="6" a="1"/>
  <c r="AE360" i="6" s="1"/>
  <c r="AD360" i="6" a="1"/>
  <c r="AD360" i="6" s="1"/>
  <c r="AC360" i="6" a="1"/>
  <c r="AC360" i="6" s="1"/>
  <c r="AB360" i="6" a="1"/>
  <c r="AB360" i="6" s="1"/>
  <c r="AA360" i="6"/>
  <c r="AA360" i="6" a="1"/>
  <c r="Z360" i="6" a="1"/>
  <c r="Z360" i="6" s="1"/>
  <c r="Y360" i="6" a="1"/>
  <c r="Y360" i="6" s="1"/>
  <c r="X360" i="6" a="1"/>
  <c r="X360" i="6" s="1"/>
  <c r="W360" i="6" a="1"/>
  <c r="W360" i="6" s="1"/>
  <c r="V360" i="6" a="1"/>
  <c r="V360" i="6" s="1"/>
  <c r="U360" i="6" a="1"/>
  <c r="U360" i="6" s="1"/>
  <c r="T360" i="6" a="1"/>
  <c r="T360" i="6" s="1"/>
  <c r="S360" i="6" a="1"/>
  <c r="S360" i="6" s="1"/>
  <c r="R360" i="6" a="1"/>
  <c r="R360" i="6" s="1"/>
  <c r="Q360" i="6" a="1"/>
  <c r="Q360" i="6" s="1"/>
  <c r="P360" i="6" a="1"/>
  <c r="P360" i="6" s="1"/>
  <c r="O360" i="6" a="1"/>
  <c r="O360" i="6" s="1"/>
  <c r="N360" i="6" a="1"/>
  <c r="N360" i="6" s="1"/>
  <c r="M360" i="6" a="1"/>
  <c r="M360" i="6" s="1"/>
  <c r="L360" i="6" a="1"/>
  <c r="L360" i="6" s="1"/>
  <c r="K360" i="6" a="1"/>
  <c r="K360" i="6" s="1"/>
  <c r="AI359" i="6" a="1"/>
  <c r="AI359" i="6" s="1"/>
  <c r="AH359" i="6" a="1"/>
  <c r="AH359" i="6" s="1"/>
  <c r="AG359" i="6" a="1"/>
  <c r="AG359" i="6" s="1"/>
  <c r="AF359" i="6" a="1"/>
  <c r="AF359" i="6" s="1"/>
  <c r="AE359" i="6" a="1"/>
  <c r="AE359" i="6" s="1"/>
  <c r="AD359" i="6" a="1"/>
  <c r="AD359" i="6" s="1"/>
  <c r="AC359" i="6" a="1"/>
  <c r="AC359" i="6" s="1"/>
  <c r="AB359" i="6" a="1"/>
  <c r="AB359" i="6" s="1"/>
  <c r="AA359" i="6" a="1"/>
  <c r="AA359" i="6" s="1"/>
  <c r="Z359" i="6" a="1"/>
  <c r="Z359" i="6" s="1"/>
  <c r="Y359" i="6" a="1"/>
  <c r="Y359" i="6" s="1"/>
  <c r="X359" i="6" a="1"/>
  <c r="X359" i="6" s="1"/>
  <c r="W359" i="6" a="1"/>
  <c r="W359" i="6" s="1"/>
  <c r="V359" i="6" a="1"/>
  <c r="V359" i="6" s="1"/>
  <c r="U359" i="6" a="1"/>
  <c r="U359" i="6" s="1"/>
  <c r="T359" i="6" a="1"/>
  <c r="T359" i="6" s="1"/>
  <c r="S359" i="6" a="1"/>
  <c r="S359" i="6" s="1"/>
  <c r="R359" i="6" a="1"/>
  <c r="R359" i="6" s="1"/>
  <c r="Q359" i="6" a="1"/>
  <c r="Q359" i="6" s="1"/>
  <c r="P359" i="6" a="1"/>
  <c r="P359" i="6" s="1"/>
  <c r="O359" i="6" a="1"/>
  <c r="O359" i="6" s="1"/>
  <c r="N359" i="6" a="1"/>
  <c r="N359" i="6" s="1"/>
  <c r="M359" i="6" a="1"/>
  <c r="M359" i="6" s="1"/>
  <c r="L359" i="6" a="1"/>
  <c r="L359" i="6" s="1"/>
  <c r="K359" i="6" a="1"/>
  <c r="K359" i="6" s="1"/>
  <c r="AI358" i="6" a="1"/>
  <c r="AI358" i="6" s="1"/>
  <c r="AH358" i="6" a="1"/>
  <c r="AH358" i="6" s="1"/>
  <c r="AG358" i="6" a="1"/>
  <c r="AG358" i="6" s="1"/>
  <c r="AF358" i="6" a="1"/>
  <c r="AF358" i="6" s="1"/>
  <c r="AE358" i="6" a="1"/>
  <c r="AE358" i="6" s="1"/>
  <c r="AD358" i="6" a="1"/>
  <c r="AD358" i="6" s="1"/>
  <c r="AC358" i="6" a="1"/>
  <c r="AC358" i="6" s="1"/>
  <c r="AB358" i="6" a="1"/>
  <c r="AB358" i="6" s="1"/>
  <c r="AA358" i="6" a="1"/>
  <c r="AA358" i="6" s="1"/>
  <c r="Z358" i="6" a="1"/>
  <c r="Z358" i="6" s="1"/>
  <c r="Y358" i="6" a="1"/>
  <c r="Y358" i="6" s="1"/>
  <c r="X358" i="6" a="1"/>
  <c r="X358" i="6" s="1"/>
  <c r="W358" i="6" a="1"/>
  <c r="W358" i="6" s="1"/>
  <c r="V358" i="6" a="1"/>
  <c r="V358" i="6" s="1"/>
  <c r="U358" i="6" a="1"/>
  <c r="U358" i="6" s="1"/>
  <c r="T358" i="6" a="1"/>
  <c r="T358" i="6" s="1"/>
  <c r="S358" i="6" a="1"/>
  <c r="S358" i="6" s="1"/>
  <c r="R358" i="6" a="1"/>
  <c r="R358" i="6" s="1"/>
  <c r="Q358" i="6" a="1"/>
  <c r="Q358" i="6" s="1"/>
  <c r="P358" i="6" a="1"/>
  <c r="P358" i="6" s="1"/>
  <c r="O358" i="6" a="1"/>
  <c r="O358" i="6" s="1"/>
  <c r="N358" i="6" a="1"/>
  <c r="N358" i="6" s="1"/>
  <c r="M358" i="6" a="1"/>
  <c r="M358" i="6" s="1"/>
  <c r="L358" i="6" a="1"/>
  <c r="L358" i="6" s="1"/>
  <c r="K358" i="6" a="1"/>
  <c r="K358" i="6" s="1"/>
  <c r="AI357" i="6" a="1"/>
  <c r="AI357" i="6" s="1"/>
  <c r="AH357" i="6" a="1"/>
  <c r="AH357" i="6" s="1"/>
  <c r="AG357" i="6" a="1"/>
  <c r="AG357" i="6" s="1"/>
  <c r="AF357" i="6" a="1"/>
  <c r="AF357" i="6" s="1"/>
  <c r="AE357" i="6" a="1"/>
  <c r="AE357" i="6" s="1"/>
  <c r="AD357" i="6" a="1"/>
  <c r="AD357" i="6" s="1"/>
  <c r="AC357" i="6" a="1"/>
  <c r="AC357" i="6" s="1"/>
  <c r="AB357" i="6" a="1"/>
  <c r="AB357" i="6" s="1"/>
  <c r="AA357" i="6" a="1"/>
  <c r="AA357" i="6" s="1"/>
  <c r="Z357" i="6" a="1"/>
  <c r="Z357" i="6" s="1"/>
  <c r="Y357" i="6" a="1"/>
  <c r="Y357" i="6" s="1"/>
  <c r="X357" i="6" a="1"/>
  <c r="X357" i="6" s="1"/>
  <c r="W357" i="6" a="1"/>
  <c r="W357" i="6" s="1"/>
  <c r="V357" i="6" a="1"/>
  <c r="V357" i="6" s="1"/>
  <c r="U357" i="6" a="1"/>
  <c r="U357" i="6" s="1"/>
  <c r="T357" i="6" a="1"/>
  <c r="T357" i="6" s="1"/>
  <c r="S357" i="6" a="1"/>
  <c r="S357" i="6" s="1"/>
  <c r="R357" i="6" a="1"/>
  <c r="R357" i="6" s="1"/>
  <c r="Q357" i="6" a="1"/>
  <c r="Q357" i="6" s="1"/>
  <c r="P357" i="6" a="1"/>
  <c r="P357" i="6" s="1"/>
  <c r="O357" i="6" a="1"/>
  <c r="O357" i="6" s="1"/>
  <c r="N357" i="6" a="1"/>
  <c r="N357" i="6" s="1"/>
  <c r="M357" i="6" a="1"/>
  <c r="M357" i="6" s="1"/>
  <c r="L357" i="6" a="1"/>
  <c r="L357" i="6" s="1"/>
  <c r="K357" i="6" a="1"/>
  <c r="K357" i="6" s="1"/>
  <c r="AI356" i="6" a="1"/>
  <c r="AI356" i="6" s="1"/>
  <c r="AH356" i="6" a="1"/>
  <c r="AH356" i="6" s="1"/>
  <c r="AG356" i="6" a="1"/>
  <c r="AG356" i="6" s="1"/>
  <c r="AF356" i="6" a="1"/>
  <c r="AF356" i="6" s="1"/>
  <c r="AE356" i="6" a="1"/>
  <c r="AE356" i="6" s="1"/>
  <c r="AD356" i="6" a="1"/>
  <c r="AD356" i="6" s="1"/>
  <c r="AC356" i="6" a="1"/>
  <c r="AC356" i="6" s="1"/>
  <c r="AB356" i="6" a="1"/>
  <c r="AB356" i="6" s="1"/>
  <c r="AA356" i="6" a="1"/>
  <c r="AA356" i="6" s="1"/>
  <c r="Z356" i="6" a="1"/>
  <c r="Z356" i="6" s="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a="1"/>
  <c r="AF355" i="6" s="1"/>
  <c r="AE355" i="6" a="1"/>
  <c r="AE355" i="6" s="1"/>
  <c r="AD355" i="6" a="1"/>
  <c r="AD355" i="6" s="1"/>
  <c r="AC355" i="6" a="1"/>
  <c r="AC355" i="6" s="1"/>
  <c r="AB355" i="6" a="1"/>
  <c r="AB355" i="6" s="1"/>
  <c r="AA355" i="6" a="1"/>
  <c r="AA355" i="6" s="1"/>
  <c r="Z355" i="6" a="1"/>
  <c r="Z355" i="6" s="1"/>
  <c r="Y355" i="6" a="1"/>
  <c r="Y355" i="6" s="1"/>
  <c r="X355" i="6" a="1"/>
  <c r="X355" i="6" s="1"/>
  <c r="W355" i="6" a="1"/>
  <c r="W355" i="6" s="1"/>
  <c r="V355" i="6" a="1"/>
  <c r="V355" i="6" s="1"/>
  <c r="U355" i="6" a="1"/>
  <c r="U355" i="6" s="1"/>
  <c r="T355" i="6" a="1"/>
  <c r="T355" i="6" s="1"/>
  <c r="S355" i="6" a="1"/>
  <c r="S355" i="6" s="1"/>
  <c r="R355" i="6" a="1"/>
  <c r="R355" i="6" s="1"/>
  <c r="Q355" i="6" a="1"/>
  <c r="Q355" i="6" s="1"/>
  <c r="P355" i="6" a="1"/>
  <c r="P355" i="6" s="1"/>
  <c r="O355" i="6"/>
  <c r="O355" i="6" a="1"/>
  <c r="N355" i="6" a="1"/>
  <c r="N355" i="6" s="1"/>
  <c r="M355" i="6" a="1"/>
  <c r="M355" i="6" s="1"/>
  <c r="L355" i="6" a="1"/>
  <c r="L355" i="6" s="1"/>
  <c r="K355" i="6" a="1"/>
  <c r="K355" i="6" s="1"/>
  <c r="AI354" i="6" a="1"/>
  <c r="AI354" i="6" s="1"/>
  <c r="AH354" i="6" a="1"/>
  <c r="AH354" i="6" s="1"/>
  <c r="AG354" i="6" a="1"/>
  <c r="AG354" i="6" s="1"/>
  <c r="AF354" i="6" a="1"/>
  <c r="AF354" i="6" s="1"/>
  <c r="AE354" i="6" a="1"/>
  <c r="AE354" i="6" s="1"/>
  <c r="AD354" i="6" a="1"/>
  <c r="AD354" i="6" s="1"/>
  <c r="AC354" i="6" a="1"/>
  <c r="AC354" i="6" s="1"/>
  <c r="AB354" i="6" a="1"/>
  <c r="AB354" i="6" s="1"/>
  <c r="AA354" i="6" a="1"/>
  <c r="AA354" i="6" s="1"/>
  <c r="Z354" i="6" a="1"/>
  <c r="Z354" i="6" s="1"/>
  <c r="Y354" i="6" a="1"/>
  <c r="Y354" i="6" s="1"/>
  <c r="X354" i="6" a="1"/>
  <c r="X354" i="6" s="1"/>
  <c r="W354" i="6" a="1"/>
  <c r="W354" i="6" s="1"/>
  <c r="V354" i="6" a="1"/>
  <c r="V354" i="6" s="1"/>
  <c r="U354" i="6" a="1"/>
  <c r="U354" i="6" s="1"/>
  <c r="T354" i="6" a="1"/>
  <c r="T354" i="6" s="1"/>
  <c r="S354" i="6" a="1"/>
  <c r="S354" i="6" s="1"/>
  <c r="R354" i="6" a="1"/>
  <c r="R354" i="6" s="1"/>
  <c r="Q354" i="6" a="1"/>
  <c r="Q354" i="6" s="1"/>
  <c r="P354" i="6" a="1"/>
  <c r="P354" i="6" s="1"/>
  <c r="O354" i="6" a="1"/>
  <c r="O354" i="6" s="1"/>
  <c r="N354" i="6" a="1"/>
  <c r="N354" i="6" s="1"/>
  <c r="M354" i="6" a="1"/>
  <c r="M354" i="6" s="1"/>
  <c r="L354" i="6" a="1"/>
  <c r="L354" i="6" s="1"/>
  <c r="K354" i="6" a="1"/>
  <c r="K354" i="6" s="1"/>
  <c r="AI353" i="6" a="1"/>
  <c r="AI353" i="6" s="1"/>
  <c r="AH353" i="6" a="1"/>
  <c r="AH353" i="6" s="1"/>
  <c r="AG353" i="6" a="1"/>
  <c r="AG353" i="6" s="1"/>
  <c r="AF353" i="6" a="1"/>
  <c r="AF353" i="6" s="1"/>
  <c r="AE353" i="6" a="1"/>
  <c r="AE353" i="6" s="1"/>
  <c r="AD353" i="6" a="1"/>
  <c r="AD353" i="6" s="1"/>
  <c r="AC353" i="6" a="1"/>
  <c r="AC353" i="6" s="1"/>
  <c r="AB353" i="6" a="1"/>
  <c r="AB353" i="6" s="1"/>
  <c r="AA353" i="6" a="1"/>
  <c r="AA353" i="6" s="1"/>
  <c r="Z353" i="6" a="1"/>
  <c r="Z353" i="6" s="1"/>
  <c r="Y353" i="6" a="1"/>
  <c r="Y353" i="6" s="1"/>
  <c r="X353" i="6" a="1"/>
  <c r="X353" i="6" s="1"/>
  <c r="W353" i="6" a="1"/>
  <c r="W353" i="6" s="1"/>
  <c r="V353" i="6" a="1"/>
  <c r="V353" i="6" s="1"/>
  <c r="U353" i="6" a="1"/>
  <c r="U353" i="6" s="1"/>
  <c r="T353" i="6" a="1"/>
  <c r="T353" i="6" s="1"/>
  <c r="S353" i="6" a="1"/>
  <c r="S353" i="6" s="1"/>
  <c r="R353" i="6" a="1"/>
  <c r="R353" i="6" s="1"/>
  <c r="Q353" i="6" a="1"/>
  <c r="Q353" i="6" s="1"/>
  <c r="P353" i="6" a="1"/>
  <c r="P353" i="6" s="1"/>
  <c r="O353" i="6" a="1"/>
  <c r="O353" i="6" s="1"/>
  <c r="N353" i="6" a="1"/>
  <c r="N353" i="6" s="1"/>
  <c r="M353" i="6" a="1"/>
  <c r="M353" i="6" s="1"/>
  <c r="L353" i="6" a="1"/>
  <c r="L353" i="6" s="1"/>
  <c r="K353" i="6" a="1"/>
  <c r="K353" i="6" s="1"/>
  <c r="AI352" i="6" a="1"/>
  <c r="AI352" i="6" s="1"/>
  <c r="AH352" i="6" a="1"/>
  <c r="AH352" i="6" s="1"/>
  <c r="AG352" i="6" a="1"/>
  <c r="AG352" i="6" s="1"/>
  <c r="AF352" i="6" a="1"/>
  <c r="AF352" i="6" s="1"/>
  <c r="AE352" i="6" a="1"/>
  <c r="AE352" i="6" s="1"/>
  <c r="AD352" i="6" a="1"/>
  <c r="AD352" i="6" s="1"/>
  <c r="AC352" i="6" a="1"/>
  <c r="AC352" i="6" s="1"/>
  <c r="AB352" i="6" a="1"/>
  <c r="AB352" i="6" s="1"/>
  <c r="AA352" i="6" a="1"/>
  <c r="AA352" i="6" s="1"/>
  <c r="Z352" i="6" a="1"/>
  <c r="Z352" i="6" s="1"/>
  <c r="Y352" i="6" a="1"/>
  <c r="Y352" i="6" s="1"/>
  <c r="X352" i="6" a="1"/>
  <c r="X352" i="6" s="1"/>
  <c r="W352" i="6" a="1"/>
  <c r="W352" i="6" s="1"/>
  <c r="V352" i="6" a="1"/>
  <c r="V352" i="6" s="1"/>
  <c r="U352" i="6" a="1"/>
  <c r="U352" i="6" s="1"/>
  <c r="T352" i="6" a="1"/>
  <c r="T352" i="6" s="1"/>
  <c r="S352" i="6" a="1"/>
  <c r="S352" i="6" s="1"/>
  <c r="R352" i="6" a="1"/>
  <c r="R352" i="6" s="1"/>
  <c r="Q352" i="6" a="1"/>
  <c r="Q352" i="6" s="1"/>
  <c r="P352" i="6" a="1"/>
  <c r="P352" i="6" s="1"/>
  <c r="O352" i="6" a="1"/>
  <c r="O352" i="6" s="1"/>
  <c r="N352" i="6" a="1"/>
  <c r="N352" i="6" s="1"/>
  <c r="M352" i="6" a="1"/>
  <c r="M352" i="6" s="1"/>
  <c r="L352" i="6" a="1"/>
  <c r="L352" i="6" s="1"/>
  <c r="K352" i="6" a="1"/>
  <c r="K352" i="6" s="1"/>
  <c r="AI351" i="6" a="1"/>
  <c r="AI351" i="6" s="1"/>
  <c r="AH351" i="6" a="1"/>
  <c r="AH351" i="6" s="1"/>
  <c r="AG351" i="6" a="1"/>
  <c r="AG351" i="6" s="1"/>
  <c r="AF351" i="6" a="1"/>
  <c r="AF351" i="6" s="1"/>
  <c r="AE351" i="6" a="1"/>
  <c r="AE351" i="6" s="1"/>
  <c r="AD351" i="6" a="1"/>
  <c r="AD351" i="6" s="1"/>
  <c r="AC351" i="6" a="1"/>
  <c r="AC351" i="6" s="1"/>
  <c r="AB351" i="6" a="1"/>
  <c r="AB351" i="6" s="1"/>
  <c r="AA351" i="6" a="1"/>
  <c r="AA351" i="6" s="1"/>
  <c r="Z351" i="6" a="1"/>
  <c r="Z351" i="6" s="1"/>
  <c r="Y351" i="6" a="1"/>
  <c r="Y351" i="6" s="1"/>
  <c r="X351" i="6" a="1"/>
  <c r="X351" i="6" s="1"/>
  <c r="W351" i="6" a="1"/>
  <c r="W351" i="6" s="1"/>
  <c r="V351" i="6" a="1"/>
  <c r="V351" i="6" s="1"/>
  <c r="U351" i="6" a="1"/>
  <c r="U351" i="6" s="1"/>
  <c r="T351" i="6" a="1"/>
  <c r="T351" i="6" s="1"/>
  <c r="S351" i="6" a="1"/>
  <c r="S351" i="6" s="1"/>
  <c r="R351" i="6" a="1"/>
  <c r="R351" i="6" s="1"/>
  <c r="Q351" i="6" a="1"/>
  <c r="Q351" i="6" s="1"/>
  <c r="P351" i="6" a="1"/>
  <c r="P351" i="6" s="1"/>
  <c r="O351" i="6" a="1"/>
  <c r="O351" i="6" s="1"/>
  <c r="N351" i="6" a="1"/>
  <c r="N351" i="6" s="1"/>
  <c r="M351" i="6" a="1"/>
  <c r="M351" i="6" s="1"/>
  <c r="L351" i="6" a="1"/>
  <c r="L351" i="6" s="1"/>
  <c r="K351" i="6" a="1"/>
  <c r="K351" i="6" s="1"/>
  <c r="AI350" i="6" a="1"/>
  <c r="AI350" i="6" s="1"/>
  <c r="AH350" i="6" a="1"/>
  <c r="AH350" i="6" s="1"/>
  <c r="AG350" i="6" a="1"/>
  <c r="AG350" i="6" s="1"/>
  <c r="AF350" i="6" a="1"/>
  <c r="AF350" i="6" s="1"/>
  <c r="AE350" i="6" a="1"/>
  <c r="AE350" i="6" s="1"/>
  <c r="AD350" i="6" a="1"/>
  <c r="AD350" i="6" s="1"/>
  <c r="AC350" i="6" a="1"/>
  <c r="AC350" i="6" s="1"/>
  <c r="AB350" i="6" a="1"/>
  <c r="AB350" i="6" s="1"/>
  <c r="AA350" i="6" a="1"/>
  <c r="AA350" i="6" s="1"/>
  <c r="Z350" i="6" a="1"/>
  <c r="Z350" i="6" s="1"/>
  <c r="Y350" i="6" a="1"/>
  <c r="Y350" i="6" s="1"/>
  <c r="X350" i="6" a="1"/>
  <c r="X350" i="6" s="1"/>
  <c r="W350" i="6" a="1"/>
  <c r="W350" i="6" s="1"/>
  <c r="V350" i="6" a="1"/>
  <c r="V350" i="6" s="1"/>
  <c r="U350" i="6" a="1"/>
  <c r="U350" i="6" s="1"/>
  <c r="T350" i="6" a="1"/>
  <c r="T350" i="6" s="1"/>
  <c r="S350" i="6" a="1"/>
  <c r="S350" i="6" s="1"/>
  <c r="R350" i="6" a="1"/>
  <c r="R350" i="6" s="1"/>
  <c r="Q350" i="6" a="1"/>
  <c r="Q350" i="6" s="1"/>
  <c r="P350" i="6" a="1"/>
  <c r="P350" i="6" s="1"/>
  <c r="O350" i="6" a="1"/>
  <c r="O350" i="6" s="1"/>
  <c r="N350" i="6" a="1"/>
  <c r="N350" i="6" s="1"/>
  <c r="M350" i="6" a="1"/>
  <c r="M350" i="6" s="1"/>
  <c r="L350" i="6" a="1"/>
  <c r="L350" i="6" s="1"/>
  <c r="K350" i="6" a="1"/>
  <c r="K350" i="6" s="1"/>
  <c r="AI349" i="6" a="1"/>
  <c r="AI349" i="6" s="1"/>
  <c r="AH349" i="6" a="1"/>
  <c r="AH349" i="6" s="1"/>
  <c r="AG349" i="6" a="1"/>
  <c r="AG349" i="6" s="1"/>
  <c r="AF349" i="6" a="1"/>
  <c r="AF349" i="6" s="1"/>
  <c r="AE349" i="6" a="1"/>
  <c r="AE349" i="6" s="1"/>
  <c r="AD349" i="6" a="1"/>
  <c r="AD349" i="6" s="1"/>
  <c r="AC349" i="6" a="1"/>
  <c r="AC349" i="6" s="1"/>
  <c r="AB349" i="6" a="1"/>
  <c r="AB349" i="6" s="1"/>
  <c r="AA349" i="6" a="1"/>
  <c r="AA349" i="6" s="1"/>
  <c r="Z349" i="6" a="1"/>
  <c r="Z349" i="6" s="1"/>
  <c r="Y349" i="6" a="1"/>
  <c r="Y349" i="6" s="1"/>
  <c r="X349" i="6" a="1"/>
  <c r="X349" i="6" s="1"/>
  <c r="W349" i="6" a="1"/>
  <c r="W349" i="6" s="1"/>
  <c r="V349" i="6" a="1"/>
  <c r="V349" i="6" s="1"/>
  <c r="U349" i="6" a="1"/>
  <c r="U349" i="6" s="1"/>
  <c r="T349" i="6" a="1"/>
  <c r="T349" i="6" s="1"/>
  <c r="S349" i="6" a="1"/>
  <c r="S349" i="6" s="1"/>
  <c r="R349" i="6" a="1"/>
  <c r="R349" i="6" s="1"/>
  <c r="Q349" i="6" a="1"/>
  <c r="Q349" i="6" s="1"/>
  <c r="P349" i="6" a="1"/>
  <c r="P349" i="6" s="1"/>
  <c r="O349" i="6" a="1"/>
  <c r="O349" i="6" s="1"/>
  <c r="N349" i="6" a="1"/>
  <c r="N349" i="6" s="1"/>
  <c r="M349" i="6" a="1"/>
  <c r="M349" i="6" s="1"/>
  <c r="L349" i="6" a="1"/>
  <c r="L349" i="6" s="1"/>
  <c r="K349" i="6" a="1"/>
  <c r="K349" i="6" s="1"/>
  <c r="AI348" i="6" a="1"/>
  <c r="AI348" i="6" s="1"/>
  <c r="AH348" i="6" a="1"/>
  <c r="AH348" i="6" s="1"/>
  <c r="AG348" i="6" a="1"/>
  <c r="AG348" i="6" s="1"/>
  <c r="AF348" i="6" a="1"/>
  <c r="AF348" i="6" s="1"/>
  <c r="AE348" i="6" a="1"/>
  <c r="AE348" i="6" s="1"/>
  <c r="AD348" i="6" a="1"/>
  <c r="AD348" i="6" s="1"/>
  <c r="AC348" i="6" a="1"/>
  <c r="AC348" i="6" s="1"/>
  <c r="AB348" i="6" a="1"/>
  <c r="AB348" i="6" s="1"/>
  <c r="AA348" i="6" a="1"/>
  <c r="AA348" i="6" s="1"/>
  <c r="Z348" i="6" a="1"/>
  <c r="Z348" i="6" s="1"/>
  <c r="Y348" i="6" a="1"/>
  <c r="Y348" i="6" s="1"/>
  <c r="X348" i="6" a="1"/>
  <c r="X348" i="6" s="1"/>
  <c r="W348" i="6" a="1"/>
  <c r="W348" i="6" s="1"/>
  <c r="V348" i="6" a="1"/>
  <c r="V348" i="6" s="1"/>
  <c r="U348" i="6" a="1"/>
  <c r="U348" i="6" s="1"/>
  <c r="T348" i="6" a="1"/>
  <c r="T348" i="6" s="1"/>
  <c r="S348" i="6" a="1"/>
  <c r="S348" i="6" s="1"/>
  <c r="R348" i="6" a="1"/>
  <c r="R348" i="6" s="1"/>
  <c r="Q348" i="6" a="1"/>
  <c r="Q348" i="6" s="1"/>
  <c r="P348" i="6" a="1"/>
  <c r="P348" i="6" s="1"/>
  <c r="O348" i="6" a="1"/>
  <c r="O348" i="6" s="1"/>
  <c r="N348" i="6" a="1"/>
  <c r="N348" i="6" s="1"/>
  <c r="M348" i="6" a="1"/>
  <c r="M348" i="6" s="1"/>
  <c r="L348" i="6" a="1"/>
  <c r="L348" i="6" s="1"/>
  <c r="K348" i="6" a="1"/>
  <c r="K348" i="6" s="1"/>
  <c r="AI347" i="6" a="1"/>
  <c r="AI347" i="6" s="1"/>
  <c r="AH347" i="6" a="1"/>
  <c r="AH347" i="6" s="1"/>
  <c r="AG347" i="6" a="1"/>
  <c r="AG347" i="6" s="1"/>
  <c r="AF347" i="6" a="1"/>
  <c r="AF347" i="6" s="1"/>
  <c r="AE347" i="6" a="1"/>
  <c r="AE347" i="6" s="1"/>
  <c r="AD347" i="6" a="1"/>
  <c r="AD347" i="6" s="1"/>
  <c r="AC347" i="6" a="1"/>
  <c r="AC347" i="6" s="1"/>
  <c r="AB347" i="6" a="1"/>
  <c r="AB347" i="6" s="1"/>
  <c r="AA347" i="6" a="1"/>
  <c r="AA347" i="6" s="1"/>
  <c r="Z347" i="6" a="1"/>
  <c r="Z347" i="6" s="1"/>
  <c r="Y347" i="6" a="1"/>
  <c r="Y347" i="6" s="1"/>
  <c r="X347" i="6" a="1"/>
  <c r="X347" i="6" s="1"/>
  <c r="W347" i="6" a="1"/>
  <c r="W347" i="6" s="1"/>
  <c r="V347" i="6" a="1"/>
  <c r="V347" i="6" s="1"/>
  <c r="U347" i="6" a="1"/>
  <c r="U347" i="6" s="1"/>
  <c r="T347" i="6" a="1"/>
  <c r="T347" i="6" s="1"/>
  <c r="S347" i="6" a="1"/>
  <c r="S347" i="6" s="1"/>
  <c r="R347" i="6" a="1"/>
  <c r="R347" i="6" s="1"/>
  <c r="Q347" i="6" a="1"/>
  <c r="Q347" i="6" s="1"/>
  <c r="P347" i="6" a="1"/>
  <c r="P347" i="6" s="1"/>
  <c r="O347" i="6"/>
  <c r="O347" i="6" a="1"/>
  <c r="N347" i="6" a="1"/>
  <c r="N347" i="6" s="1"/>
  <c r="M347" i="6" a="1"/>
  <c r="M347" i="6" s="1"/>
  <c r="L347" i="6" a="1"/>
  <c r="L347" i="6" s="1"/>
  <c r="K347" i="6" a="1"/>
  <c r="K347" i="6" s="1"/>
  <c r="AI346" i="6" a="1"/>
  <c r="AI346" i="6" s="1"/>
  <c r="AH346" i="6" a="1"/>
  <c r="AH346" i="6" s="1"/>
  <c r="AG346" i="6" a="1"/>
  <c r="AG346" i="6" s="1"/>
  <c r="AF346" i="6" a="1"/>
  <c r="AF346" i="6" s="1"/>
  <c r="AE346" i="6" a="1"/>
  <c r="AE346" i="6" s="1"/>
  <c r="AD346" i="6" a="1"/>
  <c r="AD346" i="6" s="1"/>
  <c r="AC346" i="6" a="1"/>
  <c r="AC346" i="6" s="1"/>
  <c r="AB346" i="6" a="1"/>
  <c r="AB346" i="6" s="1"/>
  <c r="AA346" i="6" a="1"/>
  <c r="AA346" i="6" s="1"/>
  <c r="Z346" i="6" a="1"/>
  <c r="Z346" i="6" s="1"/>
  <c r="Y346" i="6" a="1"/>
  <c r="Y346" i="6" s="1"/>
  <c r="X346" i="6" a="1"/>
  <c r="X346" i="6" s="1"/>
  <c r="W346" i="6" a="1"/>
  <c r="W346" i="6" s="1"/>
  <c r="V346" i="6" a="1"/>
  <c r="V346" i="6" s="1"/>
  <c r="U346" i="6" a="1"/>
  <c r="U346" i="6" s="1"/>
  <c r="T346" i="6" a="1"/>
  <c r="T346" i="6" s="1"/>
  <c r="S346" i="6" a="1"/>
  <c r="S346" i="6" s="1"/>
  <c r="R346" i="6" a="1"/>
  <c r="R346" i="6" s="1"/>
  <c r="Q346" i="6" a="1"/>
  <c r="Q346" i="6" s="1"/>
  <c r="P346" i="6" a="1"/>
  <c r="P346" i="6" s="1"/>
  <c r="O346" i="6" a="1"/>
  <c r="O346" i="6" s="1"/>
  <c r="N346" i="6" a="1"/>
  <c r="N346" i="6" s="1"/>
  <c r="M346" i="6" a="1"/>
  <c r="M346" i="6" s="1"/>
  <c r="L346" i="6" a="1"/>
  <c r="L346" i="6" s="1"/>
  <c r="K346" i="6" a="1"/>
  <c r="K346" i="6" s="1"/>
  <c r="AI345" i="6" a="1"/>
  <c r="AI345" i="6" s="1"/>
  <c r="AH345" i="6" a="1"/>
  <c r="AH345" i="6" s="1"/>
  <c r="AG345" i="6" a="1"/>
  <c r="AG345" i="6" s="1"/>
  <c r="AF345" i="6" a="1"/>
  <c r="AF345" i="6" s="1"/>
  <c r="AE345" i="6" a="1"/>
  <c r="AE345" i="6" s="1"/>
  <c r="AD345" i="6" a="1"/>
  <c r="AD345" i="6" s="1"/>
  <c r="AC345" i="6" a="1"/>
  <c r="AC345" i="6" s="1"/>
  <c r="AB345" i="6" a="1"/>
  <c r="AB345" i="6" s="1"/>
  <c r="AA345" i="6" a="1"/>
  <c r="AA345" i="6" s="1"/>
  <c r="Z345" i="6" a="1"/>
  <c r="Z345" i="6" s="1"/>
  <c r="Y345" i="6" a="1"/>
  <c r="Y345" i="6" s="1"/>
  <c r="X345" i="6" a="1"/>
  <c r="X345" i="6" s="1"/>
  <c r="W345" i="6"/>
  <c r="W345" i="6" a="1"/>
  <c r="V345" i="6" a="1"/>
  <c r="V345" i="6" s="1"/>
  <c r="U345" i="6" a="1"/>
  <c r="U345" i="6" s="1"/>
  <c r="T345" i="6" a="1"/>
  <c r="T345" i="6" s="1"/>
  <c r="S345" i="6" a="1"/>
  <c r="S345" i="6" s="1"/>
  <c r="R345" i="6" a="1"/>
  <c r="R345" i="6" s="1"/>
  <c r="Q345" i="6" a="1"/>
  <c r="Q345" i="6" s="1"/>
  <c r="P345" i="6" a="1"/>
  <c r="P345" i="6" s="1"/>
  <c r="O345" i="6" a="1"/>
  <c r="O345" i="6" s="1"/>
  <c r="N345" i="6" a="1"/>
  <c r="N345" i="6" s="1"/>
  <c r="M345" i="6" a="1"/>
  <c r="M345" i="6" s="1"/>
  <c r="L345" i="6" a="1"/>
  <c r="L345" i="6" s="1"/>
  <c r="K345" i="6" a="1"/>
  <c r="K345" i="6" s="1"/>
  <c r="AI344" i="6" a="1"/>
  <c r="AI344" i="6" s="1"/>
  <c r="AH344" i="6" a="1"/>
  <c r="AH344" i="6" s="1"/>
  <c r="AG344" i="6" a="1"/>
  <c r="AG344" i="6" s="1"/>
  <c r="AF344" i="6" a="1"/>
  <c r="AF344" i="6" s="1"/>
  <c r="AE344" i="6" a="1"/>
  <c r="AE344" i="6" s="1"/>
  <c r="AD344" i="6" a="1"/>
  <c r="AD344" i="6" s="1"/>
  <c r="AC344" i="6" a="1"/>
  <c r="AC344" i="6" s="1"/>
  <c r="AB344" i="6" a="1"/>
  <c r="AB344" i="6" s="1"/>
  <c r="AA344" i="6" a="1"/>
  <c r="AA344" i="6" s="1"/>
  <c r="Z344" i="6" a="1"/>
  <c r="Z344" i="6" s="1"/>
  <c r="Y344" i="6" a="1"/>
  <c r="Y344" i="6" s="1"/>
  <c r="X344" i="6" a="1"/>
  <c r="X344" i="6" s="1"/>
  <c r="W344" i="6" a="1"/>
  <c r="W344" i="6" s="1"/>
  <c r="V344" i="6" a="1"/>
  <c r="V344" i="6" s="1"/>
  <c r="U344" i="6" a="1"/>
  <c r="U344" i="6" s="1"/>
  <c r="T344" i="6" a="1"/>
  <c r="T344" i="6" s="1"/>
  <c r="S344" i="6" a="1"/>
  <c r="S344" i="6" s="1"/>
  <c r="R344" i="6" a="1"/>
  <c r="R344" i="6" s="1"/>
  <c r="Q344" i="6" a="1"/>
  <c r="Q344" i="6" s="1"/>
  <c r="P344" i="6" a="1"/>
  <c r="P344" i="6" s="1"/>
  <c r="O344" i="6" a="1"/>
  <c r="O344" i="6" s="1"/>
  <c r="N344" i="6" a="1"/>
  <c r="N344" i="6" s="1"/>
  <c r="M344" i="6" a="1"/>
  <c r="M344" i="6" s="1"/>
  <c r="L344" i="6" a="1"/>
  <c r="L344" i="6" s="1"/>
  <c r="K344" i="6" a="1"/>
  <c r="K344" i="6" s="1"/>
  <c r="AI343" i="6" a="1"/>
  <c r="AI343" i="6" s="1"/>
  <c r="AH343" i="6" a="1"/>
  <c r="AH343" i="6" s="1"/>
  <c r="AG343" i="6" a="1"/>
  <c r="AG343" i="6" s="1"/>
  <c r="AF343" i="6" a="1"/>
  <c r="AF343" i="6" s="1"/>
  <c r="AE343" i="6"/>
  <c r="AE343" i="6" a="1"/>
  <c r="AD343" i="6" a="1"/>
  <c r="AD343" i="6" s="1"/>
  <c r="AC343" i="6" a="1"/>
  <c r="AC343" i="6" s="1"/>
  <c r="AB343" i="6" a="1"/>
  <c r="AB343" i="6" s="1"/>
  <c r="AA343" i="6" a="1"/>
  <c r="AA343" i="6" s="1"/>
  <c r="Z343" i="6" a="1"/>
  <c r="Z343" i="6" s="1"/>
  <c r="Y343" i="6" a="1"/>
  <c r="Y343" i="6" s="1"/>
  <c r="X343" i="6" a="1"/>
  <c r="X343" i="6" s="1"/>
  <c r="W343" i="6" a="1"/>
  <c r="W343" i="6" s="1"/>
  <c r="V343" i="6" a="1"/>
  <c r="V343" i="6" s="1"/>
  <c r="U343" i="6" a="1"/>
  <c r="U343" i="6" s="1"/>
  <c r="T343" i="6" a="1"/>
  <c r="T343" i="6" s="1"/>
  <c r="S343" i="6" a="1"/>
  <c r="S343" i="6" s="1"/>
  <c r="R343" i="6" a="1"/>
  <c r="R343" i="6" s="1"/>
  <c r="Q343" i="6" a="1"/>
  <c r="Q343" i="6" s="1"/>
  <c r="P343" i="6" a="1"/>
  <c r="P343" i="6" s="1"/>
  <c r="O343" i="6" a="1"/>
  <c r="O343" i="6" s="1"/>
  <c r="N343" i="6" a="1"/>
  <c r="N343" i="6" s="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a="1"/>
  <c r="AB342" i="6" s="1"/>
  <c r="AA342" i="6" a="1"/>
  <c r="AA342" i="6" s="1"/>
  <c r="Z342" i="6" a="1"/>
  <c r="Z342" i="6" s="1"/>
  <c r="Y342" i="6" a="1"/>
  <c r="Y342" i="6" s="1"/>
  <c r="X342" i="6" a="1"/>
  <c r="X342" i="6" s="1"/>
  <c r="W342" i="6" a="1"/>
  <c r="W342" i="6" s="1"/>
  <c r="V342" i="6" a="1"/>
  <c r="V342" i="6" s="1"/>
  <c r="U342" i="6" a="1"/>
  <c r="U342" i="6" s="1"/>
  <c r="T342" i="6" a="1"/>
  <c r="T342" i="6" s="1"/>
  <c r="S342" i="6" a="1"/>
  <c r="S342" i="6" s="1"/>
  <c r="R342" i="6" a="1"/>
  <c r="R342" i="6" s="1"/>
  <c r="Q342" i="6" a="1"/>
  <c r="Q342" i="6" s="1"/>
  <c r="P342" i="6" a="1"/>
  <c r="P342" i="6" s="1"/>
  <c r="O342" i="6" a="1"/>
  <c r="O342" i="6" s="1"/>
  <c r="N342" i="6" a="1"/>
  <c r="N342" i="6" s="1"/>
  <c r="M342" i="6" a="1"/>
  <c r="M342" i="6" s="1"/>
  <c r="L342" i="6" a="1"/>
  <c r="L342" i="6" s="1"/>
  <c r="K342" i="6" a="1"/>
  <c r="K342" i="6" s="1"/>
  <c r="AI341" i="6" a="1"/>
  <c r="AI341" i="6" s="1"/>
  <c r="AH341" i="6" a="1"/>
  <c r="AH341" i="6" s="1"/>
  <c r="AG341" i="6" a="1"/>
  <c r="AG341" i="6" s="1"/>
  <c r="AF341" i="6" a="1"/>
  <c r="AF341" i="6" s="1"/>
  <c r="AE341" i="6" a="1"/>
  <c r="AE341" i="6" s="1"/>
  <c r="AD341" i="6" a="1"/>
  <c r="AD341" i="6" s="1"/>
  <c r="AC341" i="6" a="1"/>
  <c r="AC341" i="6" s="1"/>
  <c r="AB341" i="6" a="1"/>
  <c r="AB341" i="6" s="1"/>
  <c r="AA341" i="6" a="1"/>
  <c r="AA341" i="6" s="1"/>
  <c r="Z341" i="6" a="1"/>
  <c r="Z341" i="6" s="1"/>
  <c r="Y341" i="6" a="1"/>
  <c r="Y341" i="6" s="1"/>
  <c r="X341" i="6" a="1"/>
  <c r="X341" i="6" s="1"/>
  <c r="W341" i="6" a="1"/>
  <c r="W341" i="6" s="1"/>
  <c r="V341" i="6" a="1"/>
  <c r="V341" i="6" s="1"/>
  <c r="U341" i="6" a="1"/>
  <c r="U341" i="6" s="1"/>
  <c r="T341" i="6" a="1"/>
  <c r="T341" i="6" s="1"/>
  <c r="S341" i="6" a="1"/>
  <c r="S341" i="6" s="1"/>
  <c r="R341" i="6" a="1"/>
  <c r="R341" i="6" s="1"/>
  <c r="Q341" i="6" a="1"/>
  <c r="Q341" i="6" s="1"/>
  <c r="P341" i="6" a="1"/>
  <c r="P341" i="6" s="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a="1"/>
  <c r="AB340" i="6" s="1"/>
  <c r="AA340" i="6" a="1"/>
  <c r="AA340" i="6" s="1"/>
  <c r="Z340" i="6" a="1"/>
  <c r="Z340" i="6" s="1"/>
  <c r="Y340" i="6" a="1"/>
  <c r="Y340" i="6" s="1"/>
  <c r="X340" i="6" a="1"/>
  <c r="X340" i="6" s="1"/>
  <c r="W340" i="6" a="1"/>
  <c r="W340" i="6" s="1"/>
  <c r="V340" i="6" a="1"/>
  <c r="V340" i="6" s="1"/>
  <c r="U340" i="6"/>
  <c r="U340" i="6" a="1"/>
  <c r="T340" i="6" a="1"/>
  <c r="T340" i="6" s="1"/>
  <c r="S340" i="6" a="1"/>
  <c r="S340" i="6" s="1"/>
  <c r="R340" i="6" a="1"/>
  <c r="R340" i="6" s="1"/>
  <c r="Q340" i="6" a="1"/>
  <c r="Q340" i="6" s="1"/>
  <c r="P340" i="6" a="1"/>
  <c r="P340" i="6" s="1"/>
  <c r="O340" i="6" a="1"/>
  <c r="O340" i="6" s="1"/>
  <c r="N340" i="6" a="1"/>
  <c r="N340" i="6" s="1"/>
  <c r="M340" i="6" a="1"/>
  <c r="M340" i="6" s="1"/>
  <c r="L340" i="6" a="1"/>
  <c r="L340" i="6" s="1"/>
  <c r="K340" i="6"/>
  <c r="K340" i="6" a="1"/>
  <c r="AI339" i="6" a="1"/>
  <c r="AI339" i="6" s="1"/>
  <c r="AH339" i="6" a="1"/>
  <c r="AH339" i="6" s="1"/>
  <c r="AG339" i="6"/>
  <c r="AG339" i="6" a="1"/>
  <c r="AF339" i="6" a="1"/>
  <c r="AF339" i="6" s="1"/>
  <c r="AE339" i="6"/>
  <c r="AE339" i="6" a="1"/>
  <c r="AD339" i="6" a="1"/>
  <c r="AD339" i="6" s="1"/>
  <c r="AC339" i="6" a="1"/>
  <c r="AC339" i="6" s="1"/>
  <c r="AB339" i="6" a="1"/>
  <c r="AB339" i="6" s="1"/>
  <c r="AA339" i="6" a="1"/>
  <c r="AA339" i="6" s="1"/>
  <c r="Z339" i="6" a="1"/>
  <c r="Z339" i="6" s="1"/>
  <c r="Y339" i="6" a="1"/>
  <c r="Y339" i="6" s="1"/>
  <c r="X339" i="6" a="1"/>
  <c r="X339" i="6" s="1"/>
  <c r="W339" i="6" a="1"/>
  <c r="W339" i="6" s="1"/>
  <c r="V339" i="6" a="1"/>
  <c r="V339" i="6" s="1"/>
  <c r="U339" i="6" a="1"/>
  <c r="U339" i="6" s="1"/>
  <c r="T339" i="6" a="1"/>
  <c r="T339" i="6" s="1"/>
  <c r="S339" i="6" a="1"/>
  <c r="S339" i="6" s="1"/>
  <c r="R339" i="6" a="1"/>
  <c r="R339" i="6" s="1"/>
  <c r="Q339" i="6"/>
  <c r="Q339" i="6" a="1"/>
  <c r="P339" i="6" a="1"/>
  <c r="P339" i="6" s="1"/>
  <c r="O339" i="6"/>
  <c r="O339" i="6" a="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a="1"/>
  <c r="AB338" i="6" s="1"/>
  <c r="AA338" i="6" a="1"/>
  <c r="AA338" i="6" s="1"/>
  <c r="Z338" i="6" a="1"/>
  <c r="Z338" i="6" s="1"/>
  <c r="Y338" i="6" a="1"/>
  <c r="Y338" i="6" s="1"/>
  <c r="X338" i="6" a="1"/>
  <c r="X338" i="6" s="1"/>
  <c r="W338" i="6" a="1"/>
  <c r="W338" i="6" s="1"/>
  <c r="V338" i="6" a="1"/>
  <c r="V338" i="6" s="1"/>
  <c r="U338" i="6" a="1"/>
  <c r="U338" i="6" s="1"/>
  <c r="T338" i="6" a="1"/>
  <c r="T338" i="6" s="1"/>
  <c r="S338" i="6" a="1"/>
  <c r="S338" i="6" s="1"/>
  <c r="R338" i="6" a="1"/>
  <c r="R338" i="6" s="1"/>
  <c r="Q338" i="6" a="1"/>
  <c r="Q338" i="6" s="1"/>
  <c r="P338" i="6" a="1"/>
  <c r="P338" i="6" s="1"/>
  <c r="O338" i="6" a="1"/>
  <c r="O338" i="6" s="1"/>
  <c r="N338" i="6" a="1"/>
  <c r="N338" i="6" s="1"/>
  <c r="M338" i="6" a="1"/>
  <c r="M338" i="6" s="1"/>
  <c r="L338" i="6" a="1"/>
  <c r="L338" i="6" s="1"/>
  <c r="K338" i="6" a="1"/>
  <c r="K338" i="6" s="1"/>
  <c r="AI337" i="6" a="1"/>
  <c r="AI337" i="6" s="1"/>
  <c r="AH337" i="6" a="1"/>
  <c r="AH337" i="6" s="1"/>
  <c r="AG337" i="6" a="1"/>
  <c r="AG337" i="6" s="1"/>
  <c r="AF337" i="6" a="1"/>
  <c r="AF337" i="6" s="1"/>
  <c r="AE337" i="6" a="1"/>
  <c r="AE337" i="6" s="1"/>
  <c r="AD337" i="6" a="1"/>
  <c r="AD337" i="6" s="1"/>
  <c r="AC337" i="6" a="1"/>
  <c r="AC337" i="6" s="1"/>
  <c r="AB337" i="6" a="1"/>
  <c r="AB337" i="6" s="1"/>
  <c r="AA337" i="6" a="1"/>
  <c r="AA337" i="6" s="1"/>
  <c r="Z337" i="6" a="1"/>
  <c r="Z337" i="6" s="1"/>
  <c r="Y337" i="6" a="1"/>
  <c r="Y337" i="6" s="1"/>
  <c r="X337" i="6" a="1"/>
  <c r="X337" i="6" s="1"/>
  <c r="W337" i="6" a="1"/>
  <c r="W337" i="6" s="1"/>
  <c r="V337" i="6" a="1"/>
  <c r="V337" i="6" s="1"/>
  <c r="U337" i="6" a="1"/>
  <c r="U337" i="6" s="1"/>
  <c r="T337" i="6" a="1"/>
  <c r="T337" i="6" s="1"/>
  <c r="S337" i="6" a="1"/>
  <c r="S337" i="6" s="1"/>
  <c r="R337" i="6" a="1"/>
  <c r="R337" i="6" s="1"/>
  <c r="Q337" i="6"/>
  <c r="Q337" i="6" a="1"/>
  <c r="P337" i="6" a="1"/>
  <c r="P337" i="6" s="1"/>
  <c r="O337" i="6" a="1"/>
  <c r="O337" i="6" s="1"/>
  <c r="N337" i="6" a="1"/>
  <c r="N337" i="6" s="1"/>
  <c r="M337" i="6" a="1"/>
  <c r="M337" i="6" s="1"/>
  <c r="L337" i="6" a="1"/>
  <c r="L337" i="6" s="1"/>
  <c r="K337" i="6" a="1"/>
  <c r="K337" i="6" s="1"/>
  <c r="AI336" i="6"/>
  <c r="AI336" i="6" a="1"/>
  <c r="AH336" i="6" a="1"/>
  <c r="AH336" i="6" s="1"/>
  <c r="AG336" i="6" a="1"/>
  <c r="AG336" i="6" s="1"/>
  <c r="AF336" i="6" a="1"/>
  <c r="AF336" i="6" s="1"/>
  <c r="AE336" i="6" a="1"/>
  <c r="AE336" i="6" s="1"/>
  <c r="AD336" i="6" a="1"/>
  <c r="AD336" i="6" s="1"/>
  <c r="AC336" i="6"/>
  <c r="AC336" i="6" a="1"/>
  <c r="AB336" i="6" a="1"/>
  <c r="AB336" i="6" s="1"/>
  <c r="AA336" i="6" a="1"/>
  <c r="AA336" i="6" s="1"/>
  <c r="Z336" i="6" a="1"/>
  <c r="Z336" i="6" s="1"/>
  <c r="Y336" i="6" a="1"/>
  <c r="Y336" i="6" s="1"/>
  <c r="X336" i="6" a="1"/>
  <c r="X336" i="6" s="1"/>
  <c r="W336" i="6" a="1"/>
  <c r="W336" i="6" s="1"/>
  <c r="V336" i="6" a="1"/>
  <c r="V336" i="6" s="1"/>
  <c r="U336" i="6"/>
  <c r="U336" i="6" a="1"/>
  <c r="T336" i="6" a="1"/>
  <c r="T336" i="6" s="1"/>
  <c r="S336" i="6"/>
  <c r="S336" i="6" a="1"/>
  <c r="R336" i="6" a="1"/>
  <c r="R336" i="6" s="1"/>
  <c r="Q336" i="6" a="1"/>
  <c r="Q336" i="6" s="1"/>
  <c r="P336" i="6" a="1"/>
  <c r="P336" i="6" s="1"/>
  <c r="O336" i="6" a="1"/>
  <c r="O336" i="6" s="1"/>
  <c r="N336" i="6" a="1"/>
  <c r="N336" i="6" s="1"/>
  <c r="M336" i="6" a="1"/>
  <c r="M336" i="6" s="1"/>
  <c r="L336" i="6" a="1"/>
  <c r="L336" i="6" s="1"/>
  <c r="K336" i="6" a="1"/>
  <c r="K336" i="6" s="1"/>
  <c r="AI335" i="6" a="1"/>
  <c r="AI335" i="6" s="1"/>
  <c r="AH335" i="6" a="1"/>
  <c r="AH335" i="6" s="1"/>
  <c r="AG335" i="6"/>
  <c r="AG335" i="6" a="1"/>
  <c r="AF335" i="6" a="1"/>
  <c r="AF335" i="6" s="1"/>
  <c r="AE335" i="6" a="1"/>
  <c r="AE335" i="6" s="1"/>
  <c r="AD335" i="6" a="1"/>
  <c r="AD335" i="6" s="1"/>
  <c r="AC335" i="6" a="1"/>
  <c r="AC335" i="6" s="1"/>
  <c r="AB335" i="6" a="1"/>
  <c r="AB335" i="6" s="1"/>
  <c r="AA335" i="6" a="1"/>
  <c r="AA335" i="6" s="1"/>
  <c r="Z335" i="6" a="1"/>
  <c r="Z335" i="6" s="1"/>
  <c r="Y335" i="6" a="1"/>
  <c r="Y335" i="6" s="1"/>
  <c r="X335" i="6" a="1"/>
  <c r="X335" i="6" s="1"/>
  <c r="W335" i="6"/>
  <c r="W335" i="6" a="1"/>
  <c r="V335" i="6" a="1"/>
  <c r="V335" i="6" s="1"/>
  <c r="U335" i="6" a="1"/>
  <c r="U335" i="6" s="1"/>
  <c r="T335" i="6" a="1"/>
  <c r="T335" i="6" s="1"/>
  <c r="S335" i="6" a="1"/>
  <c r="S335" i="6" s="1"/>
  <c r="R335" i="6" a="1"/>
  <c r="R335" i="6" s="1"/>
  <c r="Q335" i="6"/>
  <c r="Q335" i="6" a="1"/>
  <c r="P335" i="6" a="1"/>
  <c r="P335" i="6" s="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a="1"/>
  <c r="AB334" i="6" s="1"/>
  <c r="AA334" i="6" a="1"/>
  <c r="AA334" i="6" s="1"/>
  <c r="Z334" i="6" a="1"/>
  <c r="Z334" i="6" s="1"/>
  <c r="Y334" i="6" a="1"/>
  <c r="Y334" i="6" s="1"/>
  <c r="X334" i="6" a="1"/>
  <c r="X334" i="6" s="1"/>
  <c r="W334" i="6" a="1"/>
  <c r="W334" i="6" s="1"/>
  <c r="V334" i="6" a="1"/>
  <c r="V334" i="6" s="1"/>
  <c r="U334" i="6" a="1"/>
  <c r="U334" i="6" s="1"/>
  <c r="T334" i="6" a="1"/>
  <c r="T334" i="6" s="1"/>
  <c r="S334" i="6" a="1"/>
  <c r="S334" i="6" s="1"/>
  <c r="R334" i="6" a="1"/>
  <c r="R334" i="6" s="1"/>
  <c r="Q334" i="6" a="1"/>
  <c r="Q334" i="6" s="1"/>
  <c r="P334" i="6" a="1"/>
  <c r="P334" i="6" s="1"/>
  <c r="O334" i="6" a="1"/>
  <c r="O334" i="6" s="1"/>
  <c r="N334" i="6" a="1"/>
  <c r="N334" i="6" s="1"/>
  <c r="M334" i="6" a="1"/>
  <c r="M334" i="6" s="1"/>
  <c r="L334" i="6" a="1"/>
  <c r="L334" i="6" s="1"/>
  <c r="K334" i="6" a="1"/>
  <c r="K334" i="6" s="1"/>
  <c r="AI333" i="6" a="1"/>
  <c r="AI333" i="6" s="1"/>
  <c r="AH333" i="6" a="1"/>
  <c r="AH333" i="6" s="1"/>
  <c r="AG333" i="6" a="1"/>
  <c r="AG333" i="6" s="1"/>
  <c r="AF333" i="6" a="1"/>
  <c r="AF333" i="6" s="1"/>
  <c r="AE333" i="6" a="1"/>
  <c r="AE333" i="6" s="1"/>
  <c r="AD333" i="6" a="1"/>
  <c r="AD333" i="6" s="1"/>
  <c r="AC333" i="6" a="1"/>
  <c r="AC333" i="6" s="1"/>
  <c r="AB333" i="6" a="1"/>
  <c r="AB333" i="6" s="1"/>
  <c r="AA333" i="6" a="1"/>
  <c r="AA333" i="6" s="1"/>
  <c r="Z333" i="6" a="1"/>
  <c r="Z333" i="6" s="1"/>
  <c r="Y333" i="6" a="1"/>
  <c r="Y333" i="6" s="1"/>
  <c r="X333" i="6" a="1"/>
  <c r="X333" i="6" s="1"/>
  <c r="W333" i="6" a="1"/>
  <c r="W333" i="6" s="1"/>
  <c r="V333" i="6" a="1"/>
  <c r="V333" i="6" s="1"/>
  <c r="U333" i="6" a="1"/>
  <c r="U333" i="6" s="1"/>
  <c r="T333" i="6" a="1"/>
  <c r="T333" i="6" s="1"/>
  <c r="S333" i="6" a="1"/>
  <c r="S333" i="6" s="1"/>
  <c r="R333" i="6" a="1"/>
  <c r="R333" i="6" s="1"/>
  <c r="Q333" i="6" a="1"/>
  <c r="Q333" i="6" s="1"/>
  <c r="P333" i="6" a="1"/>
  <c r="P333" i="6" s="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a="1"/>
  <c r="AB332" i="6" s="1"/>
  <c r="AA332" i="6"/>
  <c r="AA332" i="6" a="1"/>
  <c r="Z332" i="6" a="1"/>
  <c r="Z332" i="6" s="1"/>
  <c r="Y332" i="6" a="1"/>
  <c r="Y332" i="6" s="1"/>
  <c r="X332" i="6" a="1"/>
  <c r="X332" i="6" s="1"/>
  <c r="W332" i="6" a="1"/>
  <c r="W332" i="6" s="1"/>
  <c r="V332" i="6" a="1"/>
  <c r="V332" i="6" s="1"/>
  <c r="U332" i="6" a="1"/>
  <c r="U332" i="6" s="1"/>
  <c r="T332" i="6" a="1"/>
  <c r="T332" i="6" s="1"/>
  <c r="S332" i="6" a="1"/>
  <c r="S332" i="6" s="1"/>
  <c r="R332" i="6" a="1"/>
  <c r="R332" i="6" s="1"/>
  <c r="Q332" i="6" a="1"/>
  <c r="Q332" i="6" s="1"/>
  <c r="P332" i="6" a="1"/>
  <c r="P332" i="6" s="1"/>
  <c r="O332" i="6" a="1"/>
  <c r="O332" i="6" s="1"/>
  <c r="N332" i="6" a="1"/>
  <c r="N332" i="6" s="1"/>
  <c r="M332" i="6"/>
  <c r="M332" i="6" a="1"/>
  <c r="L332" i="6" a="1"/>
  <c r="L332" i="6" s="1"/>
  <c r="K332" i="6" a="1"/>
  <c r="K332" i="6" s="1"/>
  <c r="AI331" i="6" a="1"/>
  <c r="AI331" i="6" s="1"/>
  <c r="AH331" i="6" a="1"/>
  <c r="AH331" i="6" s="1"/>
  <c r="AG331" i="6" a="1"/>
  <c r="AG331" i="6" s="1"/>
  <c r="AF331" i="6" a="1"/>
  <c r="AF331" i="6" s="1"/>
  <c r="AE331" i="6" a="1"/>
  <c r="AE331" i="6" s="1"/>
  <c r="AD331" i="6" a="1"/>
  <c r="AD331" i="6" s="1"/>
  <c r="AC331" i="6" a="1"/>
  <c r="AC331" i="6" s="1"/>
  <c r="AB331" i="6" a="1"/>
  <c r="AB331" i="6" s="1"/>
  <c r="AA331" i="6" a="1"/>
  <c r="AA331" i="6" s="1"/>
  <c r="Z331" i="6" a="1"/>
  <c r="Z331" i="6" s="1"/>
  <c r="Y331" i="6" a="1"/>
  <c r="Y331" i="6" s="1"/>
  <c r="X331" i="6" a="1"/>
  <c r="X331" i="6" s="1"/>
  <c r="W331" i="6"/>
  <c r="W331" i="6" a="1"/>
  <c r="V331" i="6" a="1"/>
  <c r="V331" i="6" s="1"/>
  <c r="U331" i="6" a="1"/>
  <c r="U331" i="6" s="1"/>
  <c r="T331" i="6" a="1"/>
  <c r="T331" i="6" s="1"/>
  <c r="S331" i="6" a="1"/>
  <c r="S331" i="6" s="1"/>
  <c r="R331" i="6" a="1"/>
  <c r="R331" i="6" s="1"/>
  <c r="Q331" i="6" a="1"/>
  <c r="Q331" i="6" s="1"/>
  <c r="P331" i="6" a="1"/>
  <c r="P331" i="6" s="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a="1"/>
  <c r="AB330" i="6" s="1"/>
  <c r="AA330" i="6"/>
  <c r="AA330" i="6" a="1"/>
  <c r="Z330" i="6" a="1"/>
  <c r="Z330" i="6" s="1"/>
  <c r="Y330" i="6" a="1"/>
  <c r="Y330" i="6" s="1"/>
  <c r="X330" i="6" a="1"/>
  <c r="X330" i="6" s="1"/>
  <c r="W330" i="6" a="1"/>
  <c r="W330" i="6" s="1"/>
  <c r="V330" i="6" a="1"/>
  <c r="V330" i="6" s="1"/>
  <c r="U330" i="6"/>
  <c r="U330" i="6" a="1"/>
  <c r="T330" i="6" a="1"/>
  <c r="T330" i="6" s="1"/>
  <c r="S330" i="6" a="1"/>
  <c r="S330" i="6" s="1"/>
  <c r="R330" i="6" a="1"/>
  <c r="R330" i="6" s="1"/>
  <c r="Q330" i="6" a="1"/>
  <c r="Q330" i="6" s="1"/>
  <c r="P330" i="6" a="1"/>
  <c r="P330" i="6" s="1"/>
  <c r="O330" i="6" a="1"/>
  <c r="O330" i="6" s="1"/>
  <c r="N330" i="6" a="1"/>
  <c r="N330" i="6" s="1"/>
  <c r="M330" i="6" a="1"/>
  <c r="M330" i="6" s="1"/>
  <c r="L330" i="6" a="1"/>
  <c r="L330" i="6" s="1"/>
  <c r="K330" i="6"/>
  <c r="K330" i="6" a="1"/>
  <c r="AI329" i="6" a="1"/>
  <c r="AI329" i="6" s="1"/>
  <c r="AH329" i="6" a="1"/>
  <c r="AH329" i="6" s="1"/>
  <c r="AG329" i="6"/>
  <c r="AG329" i="6" a="1"/>
  <c r="AF329" i="6" a="1"/>
  <c r="AF329" i="6" s="1"/>
  <c r="AE329" i="6" a="1"/>
  <c r="AE329" i="6" s="1"/>
  <c r="AD329" i="6" a="1"/>
  <c r="AD329" i="6" s="1"/>
  <c r="AC329" i="6" a="1"/>
  <c r="AC329" i="6" s="1"/>
  <c r="AB329" i="6" a="1"/>
  <c r="AB329" i="6" s="1"/>
  <c r="AA329" i="6" a="1"/>
  <c r="AA329" i="6" s="1"/>
  <c r="Z329" i="6" a="1"/>
  <c r="Z329" i="6" s="1"/>
  <c r="Y329" i="6" a="1"/>
  <c r="Y329" i="6" s="1"/>
  <c r="X329" i="6" a="1"/>
  <c r="X329" i="6" s="1"/>
  <c r="W329" i="6"/>
  <c r="W329" i="6" a="1"/>
  <c r="V329" i="6" a="1"/>
  <c r="V329" i="6" s="1"/>
  <c r="U329" i="6" a="1"/>
  <c r="U329" i="6" s="1"/>
  <c r="T329" i="6" a="1"/>
  <c r="T329" i="6" s="1"/>
  <c r="S329" i="6" a="1"/>
  <c r="S329" i="6" s="1"/>
  <c r="R329" i="6" a="1"/>
  <c r="R329" i="6" s="1"/>
  <c r="Q329" i="6"/>
  <c r="Q329" i="6" a="1"/>
  <c r="P329" i="6" a="1"/>
  <c r="P329" i="6" s="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a="1"/>
  <c r="AB328" i="6" s="1"/>
  <c r="AA328" i="6" a="1"/>
  <c r="AA328" i="6" s="1"/>
  <c r="Z328" i="6" a="1"/>
  <c r="Z328" i="6" s="1"/>
  <c r="Y328" i="6" a="1"/>
  <c r="Y328" i="6" s="1"/>
  <c r="X328" i="6" a="1"/>
  <c r="X328" i="6" s="1"/>
  <c r="W328" i="6" a="1"/>
  <c r="W328" i="6" s="1"/>
  <c r="V328" i="6" a="1"/>
  <c r="V328" i="6" s="1"/>
  <c r="U328" i="6" a="1"/>
  <c r="U328" i="6" s="1"/>
  <c r="T328" i="6" a="1"/>
  <c r="T328" i="6" s="1"/>
  <c r="S328" i="6" a="1"/>
  <c r="S328" i="6" s="1"/>
  <c r="R328" i="6" a="1"/>
  <c r="R328" i="6" s="1"/>
  <c r="Q328" i="6" a="1"/>
  <c r="Q328" i="6" s="1"/>
  <c r="P328" i="6" a="1"/>
  <c r="P328" i="6" s="1"/>
  <c r="O328" i="6"/>
  <c r="O328" i="6" a="1"/>
  <c r="N328" i="6" a="1"/>
  <c r="N328" i="6" s="1"/>
  <c r="M328" i="6" a="1"/>
  <c r="M328" i="6" s="1"/>
  <c r="L328" i="6" a="1"/>
  <c r="L328" i="6" s="1"/>
  <c r="K328" i="6" a="1"/>
  <c r="K328" i="6" s="1"/>
  <c r="AI327" i="6" a="1"/>
  <c r="AI327" i="6" s="1"/>
  <c r="AH327" i="6" a="1"/>
  <c r="AH327" i="6" s="1"/>
  <c r="AG327" i="6" a="1"/>
  <c r="AG327" i="6" s="1"/>
  <c r="AF327" i="6" a="1"/>
  <c r="AF327" i="6" s="1"/>
  <c r="AE327" i="6"/>
  <c r="AE327" i="6" a="1"/>
  <c r="AD327" i="6" a="1"/>
  <c r="AD327" i="6" s="1"/>
  <c r="AC327" i="6" a="1"/>
  <c r="AC327" i="6" s="1"/>
  <c r="AB327" i="6" a="1"/>
  <c r="AB327" i="6" s="1"/>
  <c r="AA327" i="6" a="1"/>
  <c r="AA327" i="6" s="1"/>
  <c r="Z327" i="6" a="1"/>
  <c r="Z327" i="6" s="1"/>
  <c r="Y327" i="6" a="1"/>
  <c r="Y327" i="6" s="1"/>
  <c r="X327" i="6" a="1"/>
  <c r="X327" i="6" s="1"/>
  <c r="W327" i="6" a="1"/>
  <c r="W327" i="6" s="1"/>
  <c r="V327" i="6" a="1"/>
  <c r="V327" i="6" s="1"/>
  <c r="U327" i="6" a="1"/>
  <c r="U327" i="6" s="1"/>
  <c r="T327" i="6" a="1"/>
  <c r="T327" i="6" s="1"/>
  <c r="S327" i="6" a="1"/>
  <c r="S327" i="6" s="1"/>
  <c r="R327" i="6" a="1"/>
  <c r="R327" i="6" s="1"/>
  <c r="Q327" i="6" a="1"/>
  <c r="Q327" i="6" s="1"/>
  <c r="P327" i="6" a="1"/>
  <c r="P327" i="6" s="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a="1"/>
  <c r="AB326" i="6" s="1"/>
  <c r="AA326" i="6"/>
  <c r="AA326" i="6" a="1"/>
  <c r="Z326" i="6" a="1"/>
  <c r="Z326" i="6" s="1"/>
  <c r="Y326" i="6" a="1"/>
  <c r="Y326" i="6" s="1"/>
  <c r="X326" i="6" a="1"/>
  <c r="X326" i="6" s="1"/>
  <c r="W326" i="6" a="1"/>
  <c r="W326" i="6" s="1"/>
  <c r="V326" i="6" a="1"/>
  <c r="V326" i="6" s="1"/>
  <c r="U326" i="6" a="1"/>
  <c r="U326" i="6" s="1"/>
  <c r="T326" i="6" a="1"/>
  <c r="T326" i="6" s="1"/>
  <c r="S326" i="6" a="1"/>
  <c r="S326" i="6" s="1"/>
  <c r="R326" i="6" a="1"/>
  <c r="R326" i="6" s="1"/>
  <c r="Q326" i="6" a="1"/>
  <c r="Q326" i="6" s="1"/>
  <c r="P326" i="6" a="1"/>
  <c r="P326" i="6" s="1"/>
  <c r="O326" i="6" a="1"/>
  <c r="O326" i="6" s="1"/>
  <c r="N326" i="6" a="1"/>
  <c r="N326" i="6" s="1"/>
  <c r="M326" i="6"/>
  <c r="M326" i="6" a="1"/>
  <c r="L326" i="6" a="1"/>
  <c r="L326" i="6" s="1"/>
  <c r="K326" i="6" a="1"/>
  <c r="K326" i="6" s="1"/>
  <c r="AI325" i="6" a="1"/>
  <c r="AI325" i="6" s="1"/>
  <c r="AH325" i="6" a="1"/>
  <c r="AH325" i="6" s="1"/>
  <c r="AG325" i="6" a="1"/>
  <c r="AG325" i="6" s="1"/>
  <c r="AF325" i="6" a="1"/>
  <c r="AF325" i="6" s="1"/>
  <c r="AE325" i="6"/>
  <c r="AE325" i="6" a="1"/>
  <c r="AD325" i="6" a="1"/>
  <c r="AD325" i="6" s="1"/>
  <c r="AC325" i="6" a="1"/>
  <c r="AC325" i="6" s="1"/>
  <c r="AB325" i="6" a="1"/>
  <c r="AB325" i="6" s="1"/>
  <c r="AA325" i="6" a="1"/>
  <c r="AA325" i="6" s="1"/>
  <c r="Z325" i="6" a="1"/>
  <c r="Z325" i="6" s="1"/>
  <c r="Y325" i="6" a="1"/>
  <c r="Y325" i="6" s="1"/>
  <c r="X325" i="6" a="1"/>
  <c r="X325" i="6" s="1"/>
  <c r="W325" i="6" a="1"/>
  <c r="W325" i="6" s="1"/>
  <c r="V325" i="6" a="1"/>
  <c r="V325" i="6" s="1"/>
  <c r="U325" i="6" a="1"/>
  <c r="U325" i="6" s="1"/>
  <c r="T325" i="6" a="1"/>
  <c r="T325" i="6" s="1"/>
  <c r="S325" i="6" a="1"/>
  <c r="S325" i="6" s="1"/>
  <c r="R325" i="6" a="1"/>
  <c r="R325" i="6" s="1"/>
  <c r="Q325" i="6" a="1"/>
  <c r="Q325" i="6" s="1"/>
  <c r="P325" i="6" a="1"/>
  <c r="P325" i="6" s="1"/>
  <c r="O325" i="6"/>
  <c r="O325" i="6" a="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a="1"/>
  <c r="AB324" i="6" s="1"/>
  <c r="AA324" i="6"/>
  <c r="AA324" i="6" a="1"/>
  <c r="Z324" i="6" a="1"/>
  <c r="Z324" i="6" s="1"/>
  <c r="Y324" i="6" a="1"/>
  <c r="Y324" i="6" s="1"/>
  <c r="X324" i="6" a="1"/>
  <c r="X324" i="6" s="1"/>
  <c r="W324" i="6" a="1"/>
  <c r="W324" i="6" s="1"/>
  <c r="V324" i="6" a="1"/>
  <c r="V324" i="6" s="1"/>
  <c r="U324" i="6"/>
  <c r="U324" i="6" a="1"/>
  <c r="T324" i="6" a="1"/>
  <c r="T324" i="6" s="1"/>
  <c r="S324" i="6" a="1"/>
  <c r="S324" i="6" s="1"/>
  <c r="R324" i="6" a="1"/>
  <c r="R324" i="6" s="1"/>
  <c r="Q324" i="6" a="1"/>
  <c r="Q324" i="6" s="1"/>
  <c r="P324" i="6" a="1"/>
  <c r="P324" i="6" s="1"/>
  <c r="O324" i="6" a="1"/>
  <c r="O324" i="6" s="1"/>
  <c r="N324" i="6" a="1"/>
  <c r="N324" i="6" s="1"/>
  <c r="M324" i="6" a="1"/>
  <c r="M324" i="6" s="1"/>
  <c r="L324" i="6" a="1"/>
  <c r="L324" i="6" s="1"/>
  <c r="K324" i="6" a="1"/>
  <c r="K324" i="6" s="1"/>
  <c r="AI323" i="6" a="1"/>
  <c r="AI323" i="6" s="1"/>
  <c r="AH323" i="6" a="1"/>
  <c r="AH323" i="6" s="1"/>
  <c r="AG323" i="6" a="1"/>
  <c r="AG323" i="6" s="1"/>
  <c r="AF323" i="6" a="1"/>
  <c r="AF323" i="6" s="1"/>
  <c r="AE323" i="6" a="1"/>
  <c r="AE323" i="6" s="1"/>
  <c r="AD323" i="6" a="1"/>
  <c r="AD323" i="6" s="1"/>
  <c r="AC323" i="6" a="1"/>
  <c r="AC323" i="6" s="1"/>
  <c r="AB323" i="6" a="1"/>
  <c r="AB323" i="6" s="1"/>
  <c r="AA323" i="6" a="1"/>
  <c r="AA323" i="6" s="1"/>
  <c r="Z323" i="6" a="1"/>
  <c r="Z323" i="6" s="1"/>
  <c r="Y323" i="6" a="1"/>
  <c r="Y323" i="6" s="1"/>
  <c r="X323" i="6" a="1"/>
  <c r="X323" i="6" s="1"/>
  <c r="W323" i="6" a="1"/>
  <c r="W323" i="6" s="1"/>
  <c r="V323" i="6" a="1"/>
  <c r="V323" i="6" s="1"/>
  <c r="U323" i="6" a="1"/>
  <c r="U323" i="6" s="1"/>
  <c r="T323" i="6" a="1"/>
  <c r="T323" i="6" s="1"/>
  <c r="S323" i="6" a="1"/>
  <c r="S323" i="6" s="1"/>
  <c r="R323" i="6" a="1"/>
  <c r="R323" i="6" s="1"/>
  <c r="Q323" i="6"/>
  <c r="Q323" i="6" a="1"/>
  <c r="P323" i="6" a="1"/>
  <c r="P323" i="6" s="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c r="AC322" i="6" a="1"/>
  <c r="AB322" i="6" a="1"/>
  <c r="AB322" i="6" s="1"/>
  <c r="AA322" i="6" a="1"/>
  <c r="AA322" i="6" s="1"/>
  <c r="Z322" i="6" a="1"/>
  <c r="Z322" i="6" s="1"/>
  <c r="Y322" i="6" a="1"/>
  <c r="Y322" i="6" s="1"/>
  <c r="X322" i="6" a="1"/>
  <c r="X322" i="6" s="1"/>
  <c r="W322" i="6" a="1"/>
  <c r="W322" i="6" s="1"/>
  <c r="V322" i="6" a="1"/>
  <c r="V322" i="6" s="1"/>
  <c r="U322" i="6" a="1"/>
  <c r="U322" i="6" s="1"/>
  <c r="T322" i="6" a="1"/>
  <c r="T322" i="6" s="1"/>
  <c r="S322" i="6"/>
  <c r="S322" i="6" a="1"/>
  <c r="R322" i="6" a="1"/>
  <c r="R322" i="6" s="1"/>
  <c r="Q322" i="6" a="1"/>
  <c r="Q322" i="6" s="1"/>
  <c r="P322" i="6" a="1"/>
  <c r="P322" i="6" s="1"/>
  <c r="O322" i="6" a="1"/>
  <c r="O322" i="6" s="1"/>
  <c r="N322" i="6" a="1"/>
  <c r="N322" i="6" s="1"/>
  <c r="M322" i="6"/>
  <c r="M322" i="6" a="1"/>
  <c r="L322" i="6" a="1"/>
  <c r="L322" i="6" s="1"/>
  <c r="K322" i="6" a="1"/>
  <c r="K322" i="6" s="1"/>
  <c r="AI321" i="6" a="1"/>
  <c r="AI321" i="6" s="1"/>
  <c r="AH321" i="6" a="1"/>
  <c r="AH321" i="6" s="1"/>
  <c r="AG321" i="6" a="1"/>
  <c r="AG321" i="6" s="1"/>
  <c r="AF321" i="6" a="1"/>
  <c r="AF321" i="6" s="1"/>
  <c r="AE321" i="6" a="1"/>
  <c r="AE321" i="6" s="1"/>
  <c r="AD321" i="6" a="1"/>
  <c r="AD321" i="6" s="1"/>
  <c r="AC321" i="6" a="1"/>
  <c r="AC321" i="6" s="1"/>
  <c r="AB321" i="6" a="1"/>
  <c r="AB321" i="6" s="1"/>
  <c r="AA321" i="6" a="1"/>
  <c r="AA321" i="6" s="1"/>
  <c r="Z321" i="6" a="1"/>
  <c r="Z321" i="6" s="1"/>
  <c r="Y321" i="6" a="1"/>
  <c r="Y321" i="6" s="1"/>
  <c r="X321" i="6" a="1"/>
  <c r="X321" i="6" s="1"/>
  <c r="W321" i="6" a="1"/>
  <c r="W321" i="6" s="1"/>
  <c r="V321" i="6" a="1"/>
  <c r="V321" i="6" s="1"/>
  <c r="U321" i="6" a="1"/>
  <c r="U321" i="6" s="1"/>
  <c r="T321" i="6" a="1"/>
  <c r="T321" i="6" s="1"/>
  <c r="S321" i="6" a="1"/>
  <c r="S321" i="6" s="1"/>
  <c r="R321" i="6" a="1"/>
  <c r="R321" i="6" s="1"/>
  <c r="Q321" i="6"/>
  <c r="Q321" i="6" a="1"/>
  <c r="P321" i="6" a="1"/>
  <c r="P321" i="6" s="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a="1"/>
  <c r="AB320" i="6" s="1"/>
  <c r="AA320" i="6" a="1"/>
  <c r="AA320" i="6" s="1"/>
  <c r="Z320" i="6" a="1"/>
  <c r="Z320" i="6" s="1"/>
  <c r="Y320" i="6" a="1"/>
  <c r="Y320" i="6" s="1"/>
  <c r="X320" i="6" a="1"/>
  <c r="X320" i="6" s="1"/>
  <c r="W320" i="6" a="1"/>
  <c r="W320" i="6" s="1"/>
  <c r="V320" i="6" a="1"/>
  <c r="V320" i="6" s="1"/>
  <c r="U320" i="6" a="1"/>
  <c r="U320" i="6" s="1"/>
  <c r="T320" i="6" a="1"/>
  <c r="T320" i="6" s="1"/>
  <c r="S320" i="6" a="1"/>
  <c r="S320" i="6" s="1"/>
  <c r="R320" i="6" a="1"/>
  <c r="R320" i="6" s="1"/>
  <c r="Q320" i="6" a="1"/>
  <c r="Q320" i="6" s="1"/>
  <c r="P320" i="6" a="1"/>
  <c r="P320" i="6" s="1"/>
  <c r="O320" i="6" a="1"/>
  <c r="O320" i="6" s="1"/>
  <c r="N320" i="6" a="1"/>
  <c r="N320" i="6" s="1"/>
  <c r="M320" i="6"/>
  <c r="M320" i="6" a="1"/>
  <c r="L320" i="6" a="1"/>
  <c r="L320" i="6" s="1"/>
  <c r="K320" i="6" a="1"/>
  <c r="K320" i="6" s="1"/>
  <c r="AI319" i="6" a="1"/>
  <c r="AI319" i="6" s="1"/>
  <c r="AH319" i="6" a="1"/>
  <c r="AH319" i="6" s="1"/>
  <c r="AG319" i="6" a="1"/>
  <c r="AG319" i="6" s="1"/>
  <c r="AF319" i="6" a="1"/>
  <c r="AF319" i="6" s="1"/>
  <c r="AE319" i="6" a="1"/>
  <c r="AE319" i="6" s="1"/>
  <c r="AD319" i="6" a="1"/>
  <c r="AD319" i="6" s="1"/>
  <c r="AC319" i="6" a="1"/>
  <c r="AC319" i="6" s="1"/>
  <c r="AB319" i="6" a="1"/>
  <c r="AB319" i="6" s="1"/>
  <c r="AA319" i="6" a="1"/>
  <c r="AA319" i="6" s="1"/>
  <c r="Z319" i="6" a="1"/>
  <c r="Z319" i="6" s="1"/>
  <c r="Y319" i="6" a="1"/>
  <c r="Y319" i="6" s="1"/>
  <c r="X319" i="6" a="1"/>
  <c r="X319" i="6" s="1"/>
  <c r="W319" i="6" a="1"/>
  <c r="W319" i="6" s="1"/>
  <c r="V319" i="6" a="1"/>
  <c r="V319" i="6" s="1"/>
  <c r="U319" i="6" a="1"/>
  <c r="U319" i="6" s="1"/>
  <c r="T319" i="6" a="1"/>
  <c r="T319" i="6" s="1"/>
  <c r="S319" i="6" a="1"/>
  <c r="S319" i="6" s="1"/>
  <c r="R319" i="6" a="1"/>
  <c r="R319" i="6" s="1"/>
  <c r="Q319" i="6"/>
  <c r="Q319" i="6" a="1"/>
  <c r="P319" i="6" a="1"/>
  <c r="P319" i="6" s="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c r="AC318" i="6" a="1"/>
  <c r="AB318" i="6" a="1"/>
  <c r="AB318" i="6" s="1"/>
  <c r="AA318" i="6" a="1"/>
  <c r="AA318" i="6" s="1"/>
  <c r="Z318" i="6" a="1"/>
  <c r="Z318" i="6" s="1"/>
  <c r="Y318" i="6" a="1"/>
  <c r="Y318" i="6" s="1"/>
  <c r="X318" i="6" a="1"/>
  <c r="X318" i="6" s="1"/>
  <c r="W318" i="6" a="1"/>
  <c r="W318" i="6" s="1"/>
  <c r="V318" i="6" a="1"/>
  <c r="V318" i="6" s="1"/>
  <c r="U318" i="6" a="1"/>
  <c r="U318" i="6" s="1"/>
  <c r="T318" i="6" a="1"/>
  <c r="T318" i="6" s="1"/>
  <c r="S318" i="6"/>
  <c r="S318" i="6" a="1"/>
  <c r="R318" i="6" a="1"/>
  <c r="R318" i="6" s="1"/>
  <c r="Q318" i="6" a="1"/>
  <c r="Q318" i="6" s="1"/>
  <c r="P318" i="6" a="1"/>
  <c r="P318" i="6" s="1"/>
  <c r="O318" i="6" a="1"/>
  <c r="O318" i="6" s="1"/>
  <c r="N318" i="6" a="1"/>
  <c r="N318" i="6" s="1"/>
  <c r="M318" i="6"/>
  <c r="M318" i="6" a="1"/>
  <c r="L318" i="6" a="1"/>
  <c r="L318" i="6" s="1"/>
  <c r="K318" i="6" a="1"/>
  <c r="K318" i="6" s="1"/>
  <c r="AI317" i="6" a="1"/>
  <c r="AI317" i="6" s="1"/>
  <c r="AH317" i="6" a="1"/>
  <c r="AH317" i="6" s="1"/>
  <c r="AG317" i="6" a="1"/>
  <c r="AG317" i="6" s="1"/>
  <c r="AF317" i="6" a="1"/>
  <c r="AF317" i="6" s="1"/>
  <c r="AE317" i="6"/>
  <c r="AE317" i="6" a="1"/>
  <c r="AD317" i="6" a="1"/>
  <c r="AD317" i="6" s="1"/>
  <c r="AC317" i="6" a="1"/>
  <c r="AC317" i="6" s="1"/>
  <c r="AB317" i="6" a="1"/>
  <c r="AB317" i="6" s="1"/>
  <c r="AA317" i="6" a="1"/>
  <c r="AA317" i="6" s="1"/>
  <c r="Z317" i="6" a="1"/>
  <c r="Z317" i="6" s="1"/>
  <c r="Y317" i="6"/>
  <c r="Y317" i="6" a="1"/>
  <c r="X317" i="6" a="1"/>
  <c r="X317" i="6" s="1"/>
  <c r="W317" i="6" a="1"/>
  <c r="W317" i="6" s="1"/>
  <c r="V317" i="6" a="1"/>
  <c r="V317" i="6" s="1"/>
  <c r="U317" i="6" a="1"/>
  <c r="U317" i="6" s="1"/>
  <c r="T317" i="6" a="1"/>
  <c r="T317" i="6" s="1"/>
  <c r="S317" i="6" a="1"/>
  <c r="S317" i="6" s="1"/>
  <c r="R317" i="6" a="1"/>
  <c r="R317" i="6" s="1"/>
  <c r="Q317" i="6" a="1"/>
  <c r="Q317" i="6" s="1"/>
  <c r="P317" i="6" a="1"/>
  <c r="P317" i="6" s="1"/>
  <c r="O317" i="6"/>
  <c r="O317" i="6" a="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c r="AC316" i="6" a="1"/>
  <c r="AB316" i="6" a="1"/>
  <c r="AB316" i="6" s="1"/>
  <c r="AA316" i="6"/>
  <c r="AA316" i="6" a="1"/>
  <c r="Z316" i="6" a="1"/>
  <c r="Z316" i="6" s="1"/>
  <c r="Y316" i="6" a="1"/>
  <c r="Y316" i="6" s="1"/>
  <c r="X316" i="6" a="1"/>
  <c r="X316" i="6" s="1"/>
  <c r="W316" i="6" a="1"/>
  <c r="W316" i="6" s="1"/>
  <c r="V316" i="6" a="1"/>
  <c r="V316" i="6" s="1"/>
  <c r="U316" i="6" a="1"/>
  <c r="U316" i="6" s="1"/>
  <c r="T316" i="6" a="1"/>
  <c r="T316" i="6" s="1"/>
  <c r="S316" i="6" a="1"/>
  <c r="S316" i="6" s="1"/>
  <c r="R316" i="6" a="1"/>
  <c r="R316" i="6" s="1"/>
  <c r="Q316" i="6" a="1"/>
  <c r="Q316" i="6" s="1"/>
  <c r="P316" i="6" a="1"/>
  <c r="P316" i="6" s="1"/>
  <c r="O316" i="6" a="1"/>
  <c r="O316" i="6" s="1"/>
  <c r="N316" i="6" a="1"/>
  <c r="N316" i="6" s="1"/>
  <c r="M316" i="6" a="1"/>
  <c r="M316" i="6" s="1"/>
  <c r="L316" i="6" a="1"/>
  <c r="L316" i="6" s="1"/>
  <c r="K316" i="6" a="1"/>
  <c r="K316" i="6" s="1"/>
  <c r="AI315" i="6" a="1"/>
  <c r="AI315" i="6" s="1"/>
  <c r="AH315" i="6" a="1"/>
  <c r="AH315" i="6" s="1"/>
  <c r="AG315" i="6" a="1"/>
  <c r="AG315" i="6" s="1"/>
  <c r="AF315" i="6" a="1"/>
  <c r="AF315" i="6" s="1"/>
  <c r="AE315" i="6"/>
  <c r="AE315" i="6" a="1"/>
  <c r="AD315" i="6" a="1"/>
  <c r="AD315" i="6" s="1"/>
  <c r="AC315" i="6" a="1"/>
  <c r="AC315" i="6" s="1"/>
  <c r="AB315" i="6" a="1"/>
  <c r="AB315" i="6" s="1"/>
  <c r="AA315" i="6" a="1"/>
  <c r="AA315" i="6" s="1"/>
  <c r="Z315" i="6" a="1"/>
  <c r="Z315" i="6" s="1"/>
  <c r="Y315" i="6"/>
  <c r="Y315" i="6" a="1"/>
  <c r="X315" i="6" a="1"/>
  <c r="X315" i="6" s="1"/>
  <c r="W315" i="6" a="1"/>
  <c r="W315" i="6" s="1"/>
  <c r="V315" i="6" a="1"/>
  <c r="V315" i="6" s="1"/>
  <c r="U315" i="6" a="1"/>
  <c r="U315" i="6" s="1"/>
  <c r="T315" i="6" a="1"/>
  <c r="T315" i="6" s="1"/>
  <c r="S315" i="6" a="1"/>
  <c r="S315" i="6" s="1"/>
  <c r="R315" i="6" a="1"/>
  <c r="R315" i="6" s="1"/>
  <c r="Q315" i="6"/>
  <c r="Q315" i="6" a="1"/>
  <c r="P315" i="6" a="1"/>
  <c r="P315" i="6" s="1"/>
  <c r="O315" i="6"/>
  <c r="O315" i="6" a="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a="1"/>
  <c r="AB314" i="6" s="1"/>
  <c r="AA314" i="6" a="1"/>
  <c r="AA314" i="6" s="1"/>
  <c r="Z314" i="6" a="1"/>
  <c r="Z314" i="6" s="1"/>
  <c r="Y314" i="6" a="1"/>
  <c r="Y314" i="6" s="1"/>
  <c r="X314" i="6" a="1"/>
  <c r="X314" i="6" s="1"/>
  <c r="W314" i="6" a="1"/>
  <c r="W314" i="6" s="1"/>
  <c r="V314" i="6" a="1"/>
  <c r="V314" i="6" s="1"/>
  <c r="U314" i="6" a="1"/>
  <c r="U314" i="6" s="1"/>
  <c r="T314" i="6" a="1"/>
  <c r="T314" i="6" s="1"/>
  <c r="S314" i="6" a="1"/>
  <c r="S314" i="6" s="1"/>
  <c r="R314" i="6" a="1"/>
  <c r="R314" i="6" s="1"/>
  <c r="Q314" i="6" a="1"/>
  <c r="Q314" i="6" s="1"/>
  <c r="P314" i="6" a="1"/>
  <c r="P314" i="6" s="1"/>
  <c r="O314" i="6" a="1"/>
  <c r="O314" i="6" s="1"/>
  <c r="N314" i="6" a="1"/>
  <c r="N314" i="6" s="1"/>
  <c r="M314" i="6" a="1"/>
  <c r="M314" i="6" s="1"/>
  <c r="L314" i="6" a="1"/>
  <c r="L314" i="6" s="1"/>
  <c r="K314" i="6" a="1"/>
  <c r="K314" i="6" s="1"/>
  <c r="AI313" i="6" a="1"/>
  <c r="AI313" i="6" s="1"/>
  <c r="AH313" i="6" a="1"/>
  <c r="AH313" i="6" s="1"/>
  <c r="AG313" i="6" a="1"/>
  <c r="AG313" i="6" s="1"/>
  <c r="AF313" i="6" a="1"/>
  <c r="AF313" i="6" s="1"/>
  <c r="AE313" i="6" a="1"/>
  <c r="AE313" i="6" s="1"/>
  <c r="AD313" i="6" a="1"/>
  <c r="AD313" i="6" s="1"/>
  <c r="AC313" i="6" a="1"/>
  <c r="AC313" i="6" s="1"/>
  <c r="AB313" i="6" a="1"/>
  <c r="AB313" i="6" s="1"/>
  <c r="AA313" i="6" a="1"/>
  <c r="AA313" i="6" s="1"/>
  <c r="Z313" i="6" a="1"/>
  <c r="Z313" i="6" s="1"/>
  <c r="Y313" i="6" a="1"/>
  <c r="Y313" i="6" s="1"/>
  <c r="X313" i="6" a="1"/>
  <c r="X313" i="6" s="1"/>
  <c r="W313" i="6" a="1"/>
  <c r="W313" i="6" s="1"/>
  <c r="V313" i="6" a="1"/>
  <c r="V313" i="6" s="1"/>
  <c r="U313" i="6" a="1"/>
  <c r="U313" i="6" s="1"/>
  <c r="T313" i="6" a="1"/>
  <c r="T313" i="6" s="1"/>
  <c r="S313" i="6" a="1"/>
  <c r="S313" i="6" s="1"/>
  <c r="R313" i="6" a="1"/>
  <c r="R313" i="6" s="1"/>
  <c r="Q313" i="6" a="1"/>
  <c r="Q313" i="6" s="1"/>
  <c r="P313" i="6" a="1"/>
  <c r="P313" i="6" s="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a="1"/>
  <c r="AB312" i="6" s="1"/>
  <c r="AA312" i="6" a="1"/>
  <c r="AA312" i="6" s="1"/>
  <c r="Z312" i="6" a="1"/>
  <c r="Z312" i="6" s="1"/>
  <c r="Y312" i="6" a="1"/>
  <c r="Y312" i="6" s="1"/>
  <c r="X312" i="6" a="1"/>
  <c r="X312" i="6" s="1"/>
  <c r="W312" i="6" a="1"/>
  <c r="W312" i="6" s="1"/>
  <c r="V312" i="6" a="1"/>
  <c r="V312" i="6" s="1"/>
  <c r="U312" i="6" a="1"/>
  <c r="U312" i="6" s="1"/>
  <c r="T312" i="6" a="1"/>
  <c r="T312" i="6" s="1"/>
  <c r="S312" i="6" a="1"/>
  <c r="S312" i="6" s="1"/>
  <c r="R312" i="6" a="1"/>
  <c r="R312" i="6" s="1"/>
  <c r="Q312" i="6" a="1"/>
  <c r="Q312" i="6" s="1"/>
  <c r="P312" i="6" a="1"/>
  <c r="P312" i="6" s="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a="1"/>
  <c r="AD311" i="6" s="1"/>
  <c r="AC311" i="6" a="1"/>
  <c r="AC311" i="6" s="1"/>
  <c r="AB311" i="6" a="1"/>
  <c r="AB311" i="6" s="1"/>
  <c r="AA311" i="6" a="1"/>
  <c r="AA311" i="6" s="1"/>
  <c r="Z311" i="6" a="1"/>
  <c r="Z311" i="6" s="1"/>
  <c r="Y311" i="6" a="1"/>
  <c r="Y311" i="6" s="1"/>
  <c r="X311" i="6" a="1"/>
  <c r="X311" i="6" s="1"/>
  <c r="W311" i="6" a="1"/>
  <c r="W311" i="6" s="1"/>
  <c r="V311" i="6" a="1"/>
  <c r="V311" i="6" s="1"/>
  <c r="U311" i="6" a="1"/>
  <c r="U311" i="6" s="1"/>
  <c r="T311" i="6" a="1"/>
  <c r="T311" i="6" s="1"/>
  <c r="S311" i="6" a="1"/>
  <c r="S311" i="6" s="1"/>
  <c r="R311" i="6" a="1"/>
  <c r="R311" i="6" s="1"/>
  <c r="Q311" i="6" a="1"/>
  <c r="Q311" i="6" s="1"/>
  <c r="P311" i="6" a="1"/>
  <c r="P311" i="6" s="1"/>
  <c r="O311" i="6" a="1"/>
  <c r="O311" i="6" s="1"/>
  <c r="N311" i="6" a="1"/>
  <c r="N311" i="6" s="1"/>
  <c r="M311" i="6" a="1"/>
  <c r="M311" i="6" s="1"/>
  <c r="L311" i="6" a="1"/>
  <c r="L311" i="6" s="1"/>
  <c r="K311" i="6" a="1"/>
  <c r="K311" i="6" s="1"/>
  <c r="AI310" i="6" a="1"/>
  <c r="AI310" i="6" s="1"/>
  <c r="AH310" i="6" a="1"/>
  <c r="AH310" i="6" s="1"/>
  <c r="AG310" i="6" a="1"/>
  <c r="AG310" i="6" s="1"/>
  <c r="AF310" i="6" a="1"/>
  <c r="AF310" i="6" s="1"/>
  <c r="AE310" i="6" a="1"/>
  <c r="AE310" i="6" s="1"/>
  <c r="AD310" i="6" a="1"/>
  <c r="AD310" i="6" s="1"/>
  <c r="AC310" i="6" a="1"/>
  <c r="AC310" i="6" s="1"/>
  <c r="AB310" i="6" a="1"/>
  <c r="AB310" i="6" s="1"/>
  <c r="AA310" i="6" a="1"/>
  <c r="AA310" i="6" s="1"/>
  <c r="Z310" i="6" a="1"/>
  <c r="Z310" i="6" s="1"/>
  <c r="Y310" i="6" a="1"/>
  <c r="Y310" i="6" s="1"/>
  <c r="X310" i="6" a="1"/>
  <c r="X310" i="6" s="1"/>
  <c r="W310" i="6" a="1"/>
  <c r="W310" i="6" s="1"/>
  <c r="V310" i="6" a="1"/>
  <c r="V310" i="6" s="1"/>
  <c r="U310" i="6" a="1"/>
  <c r="U310" i="6" s="1"/>
  <c r="T310" i="6" a="1"/>
  <c r="T310" i="6" s="1"/>
  <c r="S310" i="6" a="1"/>
  <c r="S310" i="6" s="1"/>
  <c r="R310" i="6" a="1"/>
  <c r="R310" i="6" s="1"/>
  <c r="Q310" i="6" a="1"/>
  <c r="Q310" i="6" s="1"/>
  <c r="P310" i="6" a="1"/>
  <c r="P310" i="6" s="1"/>
  <c r="O310" i="6" a="1"/>
  <c r="O310" i="6" s="1"/>
  <c r="N310" i="6" a="1"/>
  <c r="N310" i="6" s="1"/>
  <c r="M310" i="6" a="1"/>
  <c r="M310" i="6" s="1"/>
  <c r="L310" i="6" a="1"/>
  <c r="L310" i="6" s="1"/>
  <c r="K310" i="6" a="1"/>
  <c r="K310" i="6" s="1"/>
  <c r="AI309" i="6" a="1"/>
  <c r="AI309" i="6" s="1"/>
  <c r="AH309" i="6" a="1"/>
  <c r="AH309" i="6" s="1"/>
  <c r="AG309" i="6" a="1"/>
  <c r="AG309" i="6" s="1"/>
  <c r="AF309" i="6" a="1"/>
  <c r="AF309" i="6" s="1"/>
  <c r="AE309" i="6" a="1"/>
  <c r="AE309" i="6" s="1"/>
  <c r="AD309" i="6" a="1"/>
  <c r="AD309" i="6" s="1"/>
  <c r="AC309" i="6"/>
  <c r="AC309" i="6" a="1"/>
  <c r="AB309" i="6" a="1"/>
  <c r="AB309" i="6" s="1"/>
  <c r="AA309" i="6" a="1"/>
  <c r="AA309" i="6" s="1"/>
  <c r="Z309" i="6" a="1"/>
  <c r="Z309" i="6" s="1"/>
  <c r="Y309" i="6" a="1"/>
  <c r="Y309" i="6" s="1"/>
  <c r="X309" i="6" a="1"/>
  <c r="X309" i="6" s="1"/>
  <c r="W309" i="6" a="1"/>
  <c r="W309" i="6" s="1"/>
  <c r="V309" i="6" a="1"/>
  <c r="V309" i="6" s="1"/>
  <c r="U309" i="6" a="1"/>
  <c r="U309" i="6" s="1"/>
  <c r="T309" i="6" a="1"/>
  <c r="T309" i="6" s="1"/>
  <c r="S309" i="6" a="1"/>
  <c r="S309" i="6" s="1"/>
  <c r="R309" i="6" a="1"/>
  <c r="R309" i="6" s="1"/>
  <c r="Q309" i="6" a="1"/>
  <c r="Q309" i="6" s="1"/>
  <c r="P309" i="6" a="1"/>
  <c r="P309" i="6" s="1"/>
  <c r="O309" i="6" a="1"/>
  <c r="O309" i="6" s="1"/>
  <c r="N309" i="6" a="1"/>
  <c r="N309" i="6" s="1"/>
  <c r="M309" i="6" a="1"/>
  <c r="M309" i="6" s="1"/>
  <c r="L309" i="6" a="1"/>
  <c r="L309" i="6" s="1"/>
  <c r="K309" i="6" a="1"/>
  <c r="K309" i="6" s="1"/>
  <c r="AI308" i="6" a="1"/>
  <c r="AI308" i="6" s="1"/>
  <c r="AH308" i="6" a="1"/>
  <c r="AH308" i="6" s="1"/>
  <c r="AG308" i="6" a="1"/>
  <c r="AG308" i="6" s="1"/>
  <c r="AF308" i="6" a="1"/>
  <c r="AF308" i="6" s="1"/>
  <c r="AE308" i="6" a="1"/>
  <c r="AE308" i="6" s="1"/>
  <c r="AD308" i="6" a="1"/>
  <c r="AD308" i="6" s="1"/>
  <c r="AC308" i="6" a="1"/>
  <c r="AC308" i="6" s="1"/>
  <c r="AB308" i="6" a="1"/>
  <c r="AB308" i="6" s="1"/>
  <c r="AA308" i="6" a="1"/>
  <c r="AA308" i="6" s="1"/>
  <c r="Z308" i="6" a="1"/>
  <c r="Z308" i="6" s="1"/>
  <c r="Y308" i="6"/>
  <c r="Y308" i="6" a="1"/>
  <c r="X308" i="6" a="1"/>
  <c r="X308" i="6" s="1"/>
  <c r="W308" i="6" a="1"/>
  <c r="W308" i="6" s="1"/>
  <c r="V308" i="6" a="1"/>
  <c r="V308" i="6" s="1"/>
  <c r="U308" i="6" a="1"/>
  <c r="U308" i="6" s="1"/>
  <c r="T308" i="6" a="1"/>
  <c r="T308" i="6" s="1"/>
  <c r="S308" i="6" a="1"/>
  <c r="S308" i="6" s="1"/>
  <c r="R308" i="6" a="1"/>
  <c r="R308" i="6" s="1"/>
  <c r="Q308" i="6" a="1"/>
  <c r="Q308" i="6" s="1"/>
  <c r="P308" i="6" a="1"/>
  <c r="P308" i="6" s="1"/>
  <c r="O308" i="6" a="1"/>
  <c r="O308" i="6" s="1"/>
  <c r="N308" i="6" a="1"/>
  <c r="N308" i="6" s="1"/>
  <c r="M308" i="6" a="1"/>
  <c r="M308" i="6" s="1"/>
  <c r="L308" i="6" a="1"/>
  <c r="L308" i="6" s="1"/>
  <c r="K308" i="6" a="1"/>
  <c r="K308" i="6" s="1"/>
  <c r="AI307" i="6" a="1"/>
  <c r="AI307" i="6" s="1"/>
  <c r="AH307" i="6" a="1"/>
  <c r="AH307" i="6" s="1"/>
  <c r="AG307" i="6" a="1"/>
  <c r="AG307" i="6" s="1"/>
  <c r="AF307" i="6" a="1"/>
  <c r="AF307" i="6" s="1"/>
  <c r="AE307" i="6" a="1"/>
  <c r="AE307" i="6" s="1"/>
  <c r="AD307" i="6" a="1"/>
  <c r="AD307" i="6" s="1"/>
  <c r="AC307" i="6" a="1"/>
  <c r="AC307" i="6" s="1"/>
  <c r="AB307" i="6" a="1"/>
  <c r="AB307" i="6" s="1"/>
  <c r="AA307" i="6" a="1"/>
  <c r="AA307" i="6" s="1"/>
  <c r="Z307" i="6" a="1"/>
  <c r="Z307" i="6" s="1"/>
  <c r="Y307" i="6" a="1"/>
  <c r="Y307" i="6" s="1"/>
  <c r="X307" i="6" a="1"/>
  <c r="X307" i="6" s="1"/>
  <c r="W307" i="6" a="1"/>
  <c r="W307" i="6" s="1"/>
  <c r="V307" i="6" a="1"/>
  <c r="V307" i="6" s="1"/>
  <c r="U307" i="6"/>
  <c r="U307" i="6" a="1"/>
  <c r="T307" i="6" a="1"/>
  <c r="T307" i="6" s="1"/>
  <c r="S307" i="6" a="1"/>
  <c r="S307" i="6" s="1"/>
  <c r="R307" i="6" a="1"/>
  <c r="R307" i="6" s="1"/>
  <c r="Q307" i="6" a="1"/>
  <c r="Q307" i="6" s="1"/>
  <c r="P307" i="6" a="1"/>
  <c r="P307" i="6" s="1"/>
  <c r="O307" i="6" a="1"/>
  <c r="O307" i="6" s="1"/>
  <c r="N307" i="6" a="1"/>
  <c r="N307" i="6" s="1"/>
  <c r="M307" i="6"/>
  <c r="M307" i="6" a="1"/>
  <c r="L307" i="6" a="1"/>
  <c r="L307" i="6" s="1"/>
  <c r="K307" i="6" a="1"/>
  <c r="K307" i="6" s="1"/>
  <c r="AI306" i="6" a="1"/>
  <c r="AI306" i="6" s="1"/>
  <c r="AH306" i="6" a="1"/>
  <c r="AH306" i="6" s="1"/>
  <c r="AG306" i="6" a="1"/>
  <c r="AG306" i="6" s="1"/>
  <c r="AF306" i="6" a="1"/>
  <c r="AF306" i="6" s="1"/>
  <c r="AE306" i="6" a="1"/>
  <c r="AE306" i="6" s="1"/>
  <c r="AD306" i="6" a="1"/>
  <c r="AD306" i="6" s="1"/>
  <c r="AC306" i="6" a="1"/>
  <c r="AC306" i="6" s="1"/>
  <c r="AB306" i="6" a="1"/>
  <c r="AB306" i="6" s="1"/>
  <c r="AA306" i="6" a="1"/>
  <c r="AA306" i="6" s="1"/>
  <c r="Z306" i="6" a="1"/>
  <c r="Z306" i="6" s="1"/>
  <c r="Y306" i="6"/>
  <c r="Y306" i="6" a="1"/>
  <c r="X306" i="6" a="1"/>
  <c r="X306" i="6" s="1"/>
  <c r="W306" i="6" a="1"/>
  <c r="W306" i="6" s="1"/>
  <c r="V306" i="6" a="1"/>
  <c r="V306" i="6" s="1"/>
  <c r="U306" i="6" a="1"/>
  <c r="U306" i="6" s="1"/>
  <c r="T306" i="6" a="1"/>
  <c r="T306" i="6" s="1"/>
  <c r="S306" i="6" a="1"/>
  <c r="S306" i="6" s="1"/>
  <c r="R306" i="6" a="1"/>
  <c r="R306" i="6" s="1"/>
  <c r="Q306" i="6"/>
  <c r="Q306" i="6" a="1"/>
  <c r="P306" i="6" a="1"/>
  <c r="P306" i="6" s="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a="1"/>
  <c r="AD305" i="6" s="1"/>
  <c r="AC305" i="6" a="1"/>
  <c r="AC305" i="6" s="1"/>
  <c r="AB305" i="6" a="1"/>
  <c r="AB305" i="6" s="1"/>
  <c r="AA305" i="6" a="1"/>
  <c r="AA305" i="6" s="1"/>
  <c r="Z305" i="6" a="1"/>
  <c r="Z305" i="6" s="1"/>
  <c r="Y305" i="6" a="1"/>
  <c r="Y305" i="6" s="1"/>
  <c r="X305" i="6" a="1"/>
  <c r="X305" i="6" s="1"/>
  <c r="W305" i="6" a="1"/>
  <c r="W305" i="6" s="1"/>
  <c r="V305" i="6" a="1"/>
  <c r="V305" i="6" s="1"/>
  <c r="U305" i="6"/>
  <c r="U305" i="6" a="1"/>
  <c r="T305" i="6" a="1"/>
  <c r="T305" i="6" s="1"/>
  <c r="S305" i="6" a="1"/>
  <c r="S305" i="6" s="1"/>
  <c r="R305" i="6" a="1"/>
  <c r="R305" i="6" s="1"/>
  <c r="Q305" i="6" a="1"/>
  <c r="Q305" i="6" s="1"/>
  <c r="P305" i="6" a="1"/>
  <c r="P305" i="6" s="1"/>
  <c r="O305" i="6" a="1"/>
  <c r="O305" i="6" s="1"/>
  <c r="N305" i="6" a="1"/>
  <c r="N305" i="6" s="1"/>
  <c r="M305" i="6"/>
  <c r="M305" i="6" a="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a="1"/>
  <c r="AB304" i="6" s="1"/>
  <c r="AA304" i="6" a="1"/>
  <c r="AA304" i="6" s="1"/>
  <c r="Z304" i="6" a="1"/>
  <c r="Z304" i="6" s="1"/>
  <c r="Y304" i="6"/>
  <c r="Y304" i="6" a="1"/>
  <c r="X304" i="6" a="1"/>
  <c r="X304" i="6" s="1"/>
  <c r="W304" i="6" a="1"/>
  <c r="W304" i="6" s="1"/>
  <c r="V304" i="6" a="1"/>
  <c r="V304" i="6" s="1"/>
  <c r="U304" i="6" a="1"/>
  <c r="U304" i="6" s="1"/>
  <c r="T304" i="6" a="1"/>
  <c r="T304" i="6" s="1"/>
  <c r="S304" i="6" a="1"/>
  <c r="S304" i="6" s="1"/>
  <c r="R304" i="6" a="1"/>
  <c r="R304" i="6" s="1"/>
  <c r="Q304" i="6"/>
  <c r="Q304" i="6" a="1"/>
  <c r="P304" i="6" a="1"/>
  <c r="P304" i="6" s="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a="1"/>
  <c r="AD303" i="6" s="1"/>
  <c r="AC303" i="6" a="1"/>
  <c r="AC303" i="6" s="1"/>
  <c r="AB303" i="6" a="1"/>
  <c r="AB303" i="6" s="1"/>
  <c r="AA303" i="6" a="1"/>
  <c r="AA303" i="6" s="1"/>
  <c r="Z303" i="6" a="1"/>
  <c r="Z303" i="6" s="1"/>
  <c r="Y303" i="6" a="1"/>
  <c r="Y303" i="6" s="1"/>
  <c r="X303" i="6" a="1"/>
  <c r="X303" i="6" s="1"/>
  <c r="W303" i="6" a="1"/>
  <c r="W303" i="6" s="1"/>
  <c r="V303" i="6" a="1"/>
  <c r="V303" i="6" s="1"/>
  <c r="U303" i="6"/>
  <c r="U303" i="6" a="1"/>
  <c r="T303" i="6" a="1"/>
  <c r="T303" i="6" s="1"/>
  <c r="S303" i="6" a="1"/>
  <c r="S303" i="6" s="1"/>
  <c r="R303" i="6" a="1"/>
  <c r="R303" i="6" s="1"/>
  <c r="Q303" i="6" a="1"/>
  <c r="Q303" i="6" s="1"/>
  <c r="P303" i="6" a="1"/>
  <c r="P303" i="6" s="1"/>
  <c r="O303" i="6" a="1"/>
  <c r="O303" i="6" s="1"/>
  <c r="N303" i="6" a="1"/>
  <c r="N303" i="6" s="1"/>
  <c r="M303" i="6"/>
  <c r="M303" i="6" a="1"/>
  <c r="L303" i="6" a="1"/>
  <c r="L303" i="6" s="1"/>
  <c r="K303" i="6" a="1"/>
  <c r="K303" i="6" s="1"/>
  <c r="AI302" i="6" a="1"/>
  <c r="AI302" i="6" s="1"/>
  <c r="AH302" i="6" a="1"/>
  <c r="AH302" i="6" s="1"/>
  <c r="AG302" i="6" a="1"/>
  <c r="AG302" i="6" s="1"/>
  <c r="AF302" i="6" a="1"/>
  <c r="AF302" i="6" s="1"/>
  <c r="AE302" i="6" a="1"/>
  <c r="AE302" i="6" s="1"/>
  <c r="AD302" i="6" a="1"/>
  <c r="AD302" i="6" s="1"/>
  <c r="AC302" i="6" a="1"/>
  <c r="AC302" i="6" s="1"/>
  <c r="AB302" i="6" a="1"/>
  <c r="AB302" i="6" s="1"/>
  <c r="AA302" i="6" a="1"/>
  <c r="AA302" i="6" s="1"/>
  <c r="Z302" i="6" a="1"/>
  <c r="Z302" i="6" s="1"/>
  <c r="Y302" i="6"/>
  <c r="Y302" i="6" a="1"/>
  <c r="X302" i="6" a="1"/>
  <c r="X302" i="6" s="1"/>
  <c r="W302" i="6" a="1"/>
  <c r="W302" i="6" s="1"/>
  <c r="V302" i="6" a="1"/>
  <c r="V302" i="6" s="1"/>
  <c r="U302" i="6" a="1"/>
  <c r="U302" i="6" s="1"/>
  <c r="T302" i="6" a="1"/>
  <c r="T302" i="6" s="1"/>
  <c r="S302" i="6" a="1"/>
  <c r="S302" i="6" s="1"/>
  <c r="R302" i="6" a="1"/>
  <c r="R302" i="6" s="1"/>
  <c r="Q302" i="6"/>
  <c r="Q302" i="6" a="1"/>
  <c r="P302" i="6" a="1"/>
  <c r="P302" i="6" s="1"/>
  <c r="O302" i="6" a="1"/>
  <c r="O302" i="6" s="1"/>
  <c r="N302" i="6" a="1"/>
  <c r="N302" i="6" s="1"/>
  <c r="M302" i="6" a="1"/>
  <c r="M302" i="6" s="1"/>
  <c r="L302" i="6" a="1"/>
  <c r="L302" i="6" s="1"/>
  <c r="K302" i="6" a="1"/>
  <c r="K302" i="6" s="1"/>
  <c r="AI301" i="6" a="1"/>
  <c r="AI301" i="6" s="1"/>
  <c r="AH301" i="6" a="1"/>
  <c r="AH301" i="6" s="1"/>
  <c r="AG301" i="6" a="1"/>
  <c r="AG301" i="6" s="1"/>
  <c r="AF301" i="6" a="1"/>
  <c r="AF301" i="6" s="1"/>
  <c r="AE301" i="6" a="1"/>
  <c r="AE301" i="6" s="1"/>
  <c r="AD301" i="6" a="1"/>
  <c r="AD301" i="6" s="1"/>
  <c r="AC301" i="6" a="1"/>
  <c r="AC301" i="6" s="1"/>
  <c r="AB301" i="6" a="1"/>
  <c r="AB301" i="6" s="1"/>
  <c r="AA301" i="6" a="1"/>
  <c r="AA301" i="6" s="1"/>
  <c r="Z301" i="6" a="1"/>
  <c r="Z301" i="6" s="1"/>
  <c r="Y301" i="6" a="1"/>
  <c r="Y301" i="6" s="1"/>
  <c r="X301" i="6" a="1"/>
  <c r="X301" i="6" s="1"/>
  <c r="W301" i="6" a="1"/>
  <c r="W301" i="6" s="1"/>
  <c r="V301" i="6" a="1"/>
  <c r="V301" i="6" s="1"/>
  <c r="U301" i="6"/>
  <c r="U301" i="6" a="1"/>
  <c r="T301" i="6" a="1"/>
  <c r="T301" i="6" s="1"/>
  <c r="S301" i="6" a="1"/>
  <c r="S301" i="6" s="1"/>
  <c r="R301" i="6" a="1"/>
  <c r="R301" i="6" s="1"/>
  <c r="Q301" i="6" a="1"/>
  <c r="Q301" i="6" s="1"/>
  <c r="P301" i="6" a="1"/>
  <c r="P301" i="6" s="1"/>
  <c r="O301" i="6" a="1"/>
  <c r="O301" i="6" s="1"/>
  <c r="N301" i="6" a="1"/>
  <c r="N301" i="6" s="1"/>
  <c r="M301" i="6"/>
  <c r="M301" i="6" a="1"/>
  <c r="L301" i="6" a="1"/>
  <c r="L301" i="6" s="1"/>
  <c r="K301" i="6" a="1"/>
  <c r="K301" i="6" s="1"/>
  <c r="AI300" i="6" a="1"/>
  <c r="AI300" i="6" s="1"/>
  <c r="AH300" i="6" a="1"/>
  <c r="AH300" i="6" s="1"/>
  <c r="AG300" i="6" a="1"/>
  <c r="AG300" i="6" s="1"/>
  <c r="AF300" i="6" a="1"/>
  <c r="AF300" i="6" s="1"/>
  <c r="AE300" i="6" a="1"/>
  <c r="AE300" i="6" s="1"/>
  <c r="AD300" i="6" a="1"/>
  <c r="AD300" i="6" s="1"/>
  <c r="AC300" i="6" a="1"/>
  <c r="AC300" i="6" s="1"/>
  <c r="AB300" i="6" a="1"/>
  <c r="AB300" i="6" s="1"/>
  <c r="AA300" i="6" a="1"/>
  <c r="AA300" i="6" s="1"/>
  <c r="Z300" i="6" a="1"/>
  <c r="Z300" i="6" s="1"/>
  <c r="Y300" i="6"/>
  <c r="Y300" i="6" a="1"/>
  <c r="X300" i="6" a="1"/>
  <c r="X300" i="6" s="1"/>
  <c r="W300" i="6" a="1"/>
  <c r="W300" i="6" s="1"/>
  <c r="V300" i="6" a="1"/>
  <c r="V300" i="6" s="1"/>
  <c r="U300" i="6" a="1"/>
  <c r="U300" i="6" s="1"/>
  <c r="T300" i="6" a="1"/>
  <c r="T300" i="6" s="1"/>
  <c r="S300" i="6" a="1"/>
  <c r="S300" i="6" s="1"/>
  <c r="R300" i="6" a="1"/>
  <c r="R300" i="6" s="1"/>
  <c r="Q300" i="6"/>
  <c r="Q300" i="6" a="1"/>
  <c r="P300" i="6" a="1"/>
  <c r="P300" i="6" s="1"/>
  <c r="O300" i="6" a="1"/>
  <c r="O300" i="6" s="1"/>
  <c r="N300" i="6" a="1"/>
  <c r="N300" i="6" s="1"/>
  <c r="M300" i="6" a="1"/>
  <c r="M300" i="6" s="1"/>
  <c r="L300" i="6" a="1"/>
  <c r="L300" i="6" s="1"/>
  <c r="K300" i="6" a="1"/>
  <c r="K300" i="6" s="1"/>
  <c r="AI299" i="6" a="1"/>
  <c r="AI299" i="6" s="1"/>
  <c r="AH299" i="6" a="1"/>
  <c r="AH299" i="6" s="1"/>
  <c r="AG299" i="6" a="1"/>
  <c r="AG299" i="6" s="1"/>
  <c r="AF299" i="6" a="1"/>
  <c r="AF299" i="6" s="1"/>
  <c r="AE299" i="6" a="1"/>
  <c r="AE299" i="6" s="1"/>
  <c r="AD299" i="6" a="1"/>
  <c r="AD299" i="6" s="1"/>
  <c r="AC299" i="6" a="1"/>
  <c r="AC299" i="6" s="1"/>
  <c r="AB299" i="6" a="1"/>
  <c r="AB299" i="6" s="1"/>
  <c r="AA299" i="6" a="1"/>
  <c r="AA299" i="6" s="1"/>
  <c r="Z299" i="6" a="1"/>
  <c r="Z299" i="6" s="1"/>
  <c r="Y299" i="6" a="1"/>
  <c r="Y299" i="6" s="1"/>
  <c r="X299" i="6" a="1"/>
  <c r="X299" i="6" s="1"/>
  <c r="W299" i="6" a="1"/>
  <c r="W299" i="6" s="1"/>
  <c r="V299" i="6" a="1"/>
  <c r="V299" i="6" s="1"/>
  <c r="U299" i="6"/>
  <c r="U299" i="6" a="1"/>
  <c r="T299" i="6" a="1"/>
  <c r="T299" i="6" s="1"/>
  <c r="S299" i="6" a="1"/>
  <c r="S299" i="6" s="1"/>
  <c r="R299" i="6" a="1"/>
  <c r="R299" i="6" s="1"/>
  <c r="Q299" i="6" a="1"/>
  <c r="Q299" i="6" s="1"/>
  <c r="P299" i="6" a="1"/>
  <c r="P299" i="6" s="1"/>
  <c r="O299" i="6" a="1"/>
  <c r="O299" i="6" s="1"/>
  <c r="N299" i="6" a="1"/>
  <c r="N299" i="6" s="1"/>
  <c r="M299" i="6"/>
  <c r="M299" i="6" a="1"/>
  <c r="L299" i="6" a="1"/>
  <c r="L299" i="6" s="1"/>
  <c r="K299" i="6" a="1"/>
  <c r="K299" i="6" s="1"/>
  <c r="AI298" i="6" a="1"/>
  <c r="AI298" i="6" s="1"/>
  <c r="AH298" i="6" a="1"/>
  <c r="AH298" i="6" s="1"/>
  <c r="AG298" i="6" a="1"/>
  <c r="AG298" i="6" s="1"/>
  <c r="AF298" i="6" a="1"/>
  <c r="AF298" i="6" s="1"/>
  <c r="AE298" i="6" a="1"/>
  <c r="AE298" i="6" s="1"/>
  <c r="AD298" i="6" a="1"/>
  <c r="AD298" i="6" s="1"/>
  <c r="AC298" i="6" a="1"/>
  <c r="AC298" i="6" s="1"/>
  <c r="AB298" i="6" a="1"/>
  <c r="AB298" i="6" s="1"/>
  <c r="AA298" i="6" a="1"/>
  <c r="AA298" i="6" s="1"/>
  <c r="Z298" i="6" a="1"/>
  <c r="Z298" i="6" s="1"/>
  <c r="Y298" i="6"/>
  <c r="Y298" i="6" a="1"/>
  <c r="X298" i="6" a="1"/>
  <c r="X298" i="6" s="1"/>
  <c r="W298" i="6" a="1"/>
  <c r="W298" i="6" s="1"/>
  <c r="V298" i="6" a="1"/>
  <c r="V298" i="6" s="1"/>
  <c r="U298" i="6" a="1"/>
  <c r="U298" i="6" s="1"/>
  <c r="T298" i="6" a="1"/>
  <c r="T298" i="6" s="1"/>
  <c r="S298" i="6" a="1"/>
  <c r="S298" i="6" s="1"/>
  <c r="R298" i="6" a="1"/>
  <c r="R298" i="6" s="1"/>
  <c r="Q298" i="6"/>
  <c r="Q298" i="6" a="1"/>
  <c r="P298" i="6" a="1"/>
  <c r="P298" i="6" s="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a="1"/>
  <c r="AD297" i="6" s="1"/>
  <c r="AC297" i="6" a="1"/>
  <c r="AC297" i="6" s="1"/>
  <c r="AB297" i="6" a="1"/>
  <c r="AB297" i="6" s="1"/>
  <c r="AA297" i="6" a="1"/>
  <c r="AA297" i="6" s="1"/>
  <c r="Z297" i="6" a="1"/>
  <c r="Z297" i="6" s="1"/>
  <c r="Y297" i="6" a="1"/>
  <c r="Y297" i="6" s="1"/>
  <c r="X297" i="6" a="1"/>
  <c r="X297" i="6" s="1"/>
  <c r="W297" i="6" a="1"/>
  <c r="W297" i="6" s="1"/>
  <c r="V297" i="6" a="1"/>
  <c r="V297" i="6" s="1"/>
  <c r="U297" i="6"/>
  <c r="U297" i="6" a="1"/>
  <c r="T297" i="6" a="1"/>
  <c r="T297" i="6" s="1"/>
  <c r="S297" i="6" a="1"/>
  <c r="S297" i="6" s="1"/>
  <c r="R297" i="6" a="1"/>
  <c r="R297" i="6" s="1"/>
  <c r="Q297" i="6" a="1"/>
  <c r="Q297" i="6" s="1"/>
  <c r="P297" i="6" a="1"/>
  <c r="P297" i="6" s="1"/>
  <c r="O297" i="6" a="1"/>
  <c r="O297" i="6" s="1"/>
  <c r="N297" i="6" a="1"/>
  <c r="N297" i="6" s="1"/>
  <c r="M297" i="6"/>
  <c r="M297" i="6" a="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a="1"/>
  <c r="AB296" i="6" s="1"/>
  <c r="AA296" i="6" a="1"/>
  <c r="AA296" i="6" s="1"/>
  <c r="Z296" i="6" a="1"/>
  <c r="Z296" i="6" s="1"/>
  <c r="Y296" i="6"/>
  <c r="Y296" i="6" a="1"/>
  <c r="X296" i="6" a="1"/>
  <c r="X296" i="6" s="1"/>
  <c r="W296" i="6" a="1"/>
  <c r="W296" i="6" s="1"/>
  <c r="V296" i="6" a="1"/>
  <c r="V296" i="6" s="1"/>
  <c r="U296" i="6" a="1"/>
  <c r="U296" i="6" s="1"/>
  <c r="T296" i="6" a="1"/>
  <c r="T296" i="6" s="1"/>
  <c r="S296" i="6" a="1"/>
  <c r="S296" i="6" s="1"/>
  <c r="R296" i="6" a="1"/>
  <c r="R296" i="6" s="1"/>
  <c r="Q296" i="6"/>
  <c r="Q296" i="6" a="1"/>
  <c r="P296" i="6" a="1"/>
  <c r="P296" i="6" s="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a="1"/>
  <c r="AD295" i="6" s="1"/>
  <c r="AC295" i="6" a="1"/>
  <c r="AC295" i="6" s="1"/>
  <c r="AB295" i="6" a="1"/>
  <c r="AB295" i="6" s="1"/>
  <c r="AA295" i="6" a="1"/>
  <c r="AA295" i="6" s="1"/>
  <c r="Z295" i="6" a="1"/>
  <c r="Z295" i="6" s="1"/>
  <c r="Y295" i="6" a="1"/>
  <c r="Y295" i="6" s="1"/>
  <c r="X295" i="6" a="1"/>
  <c r="X295" i="6" s="1"/>
  <c r="W295" i="6" a="1"/>
  <c r="W295" i="6" s="1"/>
  <c r="V295" i="6" a="1"/>
  <c r="V295" i="6" s="1"/>
  <c r="U295" i="6"/>
  <c r="U295" i="6" a="1"/>
  <c r="T295" i="6" a="1"/>
  <c r="T295" i="6" s="1"/>
  <c r="S295" i="6" a="1"/>
  <c r="S295" i="6" s="1"/>
  <c r="R295" i="6" a="1"/>
  <c r="R295" i="6" s="1"/>
  <c r="Q295" i="6" a="1"/>
  <c r="Q295" i="6" s="1"/>
  <c r="P295" i="6" a="1"/>
  <c r="P295" i="6" s="1"/>
  <c r="O295" i="6" a="1"/>
  <c r="O295" i="6" s="1"/>
  <c r="N295" i="6" a="1"/>
  <c r="N295" i="6" s="1"/>
  <c r="M295" i="6"/>
  <c r="M295" i="6" a="1"/>
  <c r="L295" i="6" a="1"/>
  <c r="L295" i="6" s="1"/>
  <c r="K295" i="6" a="1"/>
  <c r="K295" i="6" s="1"/>
  <c r="AI294" i="6" a="1"/>
  <c r="AI294" i="6" s="1"/>
  <c r="AH294" i="6" a="1"/>
  <c r="AH294" i="6" s="1"/>
  <c r="AG294" i="6" a="1"/>
  <c r="AG294" i="6" s="1"/>
  <c r="AF294" i="6" a="1"/>
  <c r="AF294" i="6" s="1"/>
  <c r="AE294" i="6" a="1"/>
  <c r="AE294" i="6" s="1"/>
  <c r="AD294" i="6" a="1"/>
  <c r="AD294" i="6" s="1"/>
  <c r="AC294" i="6" a="1"/>
  <c r="AC294" i="6" s="1"/>
  <c r="AB294" i="6" a="1"/>
  <c r="AB294" i="6" s="1"/>
  <c r="AA294" i="6" a="1"/>
  <c r="AA294" i="6" s="1"/>
  <c r="Z294" i="6" a="1"/>
  <c r="Z294" i="6" s="1"/>
  <c r="Y294" i="6"/>
  <c r="Y294" i="6" a="1"/>
  <c r="X294" i="6" a="1"/>
  <c r="X294" i="6" s="1"/>
  <c r="W294" i="6" a="1"/>
  <c r="W294" i="6" s="1"/>
  <c r="V294" i="6" a="1"/>
  <c r="V294" i="6" s="1"/>
  <c r="U294" i="6" a="1"/>
  <c r="U294" i="6" s="1"/>
  <c r="T294" i="6" a="1"/>
  <c r="T294" i="6" s="1"/>
  <c r="S294" i="6" a="1"/>
  <c r="S294" i="6" s="1"/>
  <c r="R294" i="6" a="1"/>
  <c r="R294" i="6" s="1"/>
  <c r="Q294" i="6"/>
  <c r="Q294" i="6" a="1"/>
  <c r="P294" i="6" a="1"/>
  <c r="P294" i="6" s="1"/>
  <c r="O294" i="6" a="1"/>
  <c r="O294" i="6" s="1"/>
  <c r="N294" i="6" a="1"/>
  <c r="N294" i="6" s="1"/>
  <c r="M294" i="6" a="1"/>
  <c r="M294" i="6" s="1"/>
  <c r="L294" i="6" a="1"/>
  <c r="L294" i="6" s="1"/>
  <c r="K294" i="6" a="1"/>
  <c r="K294" i="6" s="1"/>
  <c r="AI293" i="6" a="1"/>
  <c r="AI293" i="6" s="1"/>
  <c r="AH293" i="6" a="1"/>
  <c r="AH293" i="6" s="1"/>
  <c r="AG293" i="6" a="1"/>
  <c r="AG293" i="6" s="1"/>
  <c r="AF293" i="6" a="1"/>
  <c r="AF293" i="6" s="1"/>
  <c r="AE293" i="6" a="1"/>
  <c r="AE293" i="6" s="1"/>
  <c r="AD293" i="6" a="1"/>
  <c r="AD293" i="6" s="1"/>
  <c r="AC293" i="6" a="1"/>
  <c r="AC293" i="6" s="1"/>
  <c r="AB293" i="6" a="1"/>
  <c r="AB293" i="6" s="1"/>
  <c r="AA293" i="6"/>
  <c r="AA293" i="6" a="1"/>
  <c r="Z293" i="6" a="1"/>
  <c r="Z293" i="6" s="1"/>
  <c r="Y293" i="6" a="1"/>
  <c r="Y293" i="6" s="1"/>
  <c r="X293" i="6" a="1"/>
  <c r="X293" i="6" s="1"/>
  <c r="W293" i="6" a="1"/>
  <c r="W293" i="6" s="1"/>
  <c r="V293" i="6" a="1"/>
  <c r="V293" i="6" s="1"/>
  <c r="U293" i="6" a="1"/>
  <c r="U293" i="6" s="1"/>
  <c r="T293" i="6" a="1"/>
  <c r="T293" i="6" s="1"/>
  <c r="S293" i="6" a="1"/>
  <c r="S293" i="6" s="1"/>
  <c r="R293" i="6" a="1"/>
  <c r="R293" i="6" s="1"/>
  <c r="Q293" i="6" a="1"/>
  <c r="Q293" i="6" s="1"/>
  <c r="P293" i="6" a="1"/>
  <c r="P293" i="6" s="1"/>
  <c r="O293" i="6" a="1"/>
  <c r="O293" i="6" s="1"/>
  <c r="N293" i="6" a="1"/>
  <c r="N293" i="6" s="1"/>
  <c r="M293" i="6" a="1"/>
  <c r="M293" i="6" s="1"/>
  <c r="L293" i="6" a="1"/>
  <c r="L293" i="6" s="1"/>
  <c r="K293" i="6" a="1"/>
  <c r="K293" i="6" s="1"/>
  <c r="AI292" i="6" a="1"/>
  <c r="AI292" i="6" s="1"/>
  <c r="AH292" i="6" a="1"/>
  <c r="AH292" i="6" s="1"/>
  <c r="AG292" i="6" a="1"/>
  <c r="AG292" i="6" s="1"/>
  <c r="AF292" i="6" a="1"/>
  <c r="AF292" i="6" s="1"/>
  <c r="AE292" i="6" a="1"/>
  <c r="AE292" i="6" s="1"/>
  <c r="AD292" i="6" a="1"/>
  <c r="AD292" i="6" s="1"/>
  <c r="AC292" i="6" a="1"/>
  <c r="AC292" i="6" s="1"/>
  <c r="AB292" i="6" a="1"/>
  <c r="AB292" i="6" s="1"/>
  <c r="AA292" i="6" a="1"/>
  <c r="AA292" i="6" s="1"/>
  <c r="Z292" i="6" a="1"/>
  <c r="Z292" i="6" s="1"/>
  <c r="Y292" i="6" a="1"/>
  <c r="Y292" i="6" s="1"/>
  <c r="X292" i="6" a="1"/>
  <c r="X292" i="6" s="1"/>
  <c r="W292" i="6" a="1"/>
  <c r="W292" i="6" s="1"/>
  <c r="V292" i="6" a="1"/>
  <c r="V292" i="6" s="1"/>
  <c r="U292" i="6" a="1"/>
  <c r="U292" i="6" s="1"/>
  <c r="T292" i="6" a="1"/>
  <c r="T292" i="6" s="1"/>
  <c r="S292" i="6" a="1"/>
  <c r="S292" i="6" s="1"/>
  <c r="R292" i="6" a="1"/>
  <c r="R292" i="6" s="1"/>
  <c r="Q292" i="6" a="1"/>
  <c r="Q292" i="6" s="1"/>
  <c r="P292" i="6" a="1"/>
  <c r="P292" i="6" s="1"/>
  <c r="O292" i="6" a="1"/>
  <c r="O292" i="6" s="1"/>
  <c r="N292" i="6" a="1"/>
  <c r="N292" i="6" s="1"/>
  <c r="M292" i="6" a="1"/>
  <c r="M292" i="6" s="1"/>
  <c r="L292" i="6" a="1"/>
  <c r="L292" i="6" s="1"/>
  <c r="K292" i="6" a="1"/>
  <c r="K292" i="6" s="1"/>
  <c r="AI291" i="6" a="1"/>
  <c r="AI291" i="6" s="1"/>
  <c r="AH291" i="6" a="1"/>
  <c r="AH291" i="6" s="1"/>
  <c r="AG291" i="6" a="1"/>
  <c r="AG291" i="6" s="1"/>
  <c r="AF291" i="6" a="1"/>
  <c r="AF291" i="6" s="1"/>
  <c r="AE291" i="6" a="1"/>
  <c r="AE291" i="6" s="1"/>
  <c r="AD291" i="6" a="1"/>
  <c r="AD291" i="6" s="1"/>
  <c r="AC291" i="6"/>
  <c r="AC291" i="6" a="1"/>
  <c r="AB291" i="6" a="1"/>
  <c r="AB291" i="6" s="1"/>
  <c r="AA291" i="6" a="1"/>
  <c r="AA291" i="6" s="1"/>
  <c r="Z291" i="6" a="1"/>
  <c r="Z291" i="6" s="1"/>
  <c r="Y291" i="6" a="1"/>
  <c r="Y291" i="6" s="1"/>
  <c r="X291" i="6" a="1"/>
  <c r="X291" i="6" s="1"/>
  <c r="W291" i="6" a="1"/>
  <c r="W291" i="6" s="1"/>
  <c r="V291" i="6" a="1"/>
  <c r="V291" i="6" s="1"/>
  <c r="U291" i="6" a="1"/>
  <c r="U291" i="6" s="1"/>
  <c r="T291" i="6" a="1"/>
  <c r="T291" i="6" s="1"/>
  <c r="S291" i="6" a="1"/>
  <c r="S291" i="6" s="1"/>
  <c r="R291" i="6" a="1"/>
  <c r="R291" i="6" s="1"/>
  <c r="Q291" i="6" a="1"/>
  <c r="Q291" i="6" s="1"/>
  <c r="P291" i="6" a="1"/>
  <c r="P291" i="6" s="1"/>
  <c r="O291" i="6" a="1"/>
  <c r="O291" i="6" s="1"/>
  <c r="N291" i="6" a="1"/>
  <c r="N291" i="6" s="1"/>
  <c r="M291" i="6" a="1"/>
  <c r="M291" i="6" s="1"/>
  <c r="L291" i="6" a="1"/>
  <c r="L291" i="6" s="1"/>
  <c r="K291" i="6" a="1"/>
  <c r="K291" i="6" s="1"/>
  <c r="AI290" i="6" a="1"/>
  <c r="AI290" i="6" s="1"/>
  <c r="AH290" i="6" a="1"/>
  <c r="AH290" i="6" s="1"/>
  <c r="AG290" i="6" a="1"/>
  <c r="AG290" i="6" s="1"/>
  <c r="AF290" i="6" a="1"/>
  <c r="AF290" i="6" s="1"/>
  <c r="AE290" i="6" a="1"/>
  <c r="AE290" i="6" s="1"/>
  <c r="AD290" i="6" a="1"/>
  <c r="AD290" i="6" s="1"/>
  <c r="AC290" i="6" a="1"/>
  <c r="AC290" i="6" s="1"/>
  <c r="AB290" i="6" a="1"/>
  <c r="AB290" i="6" s="1"/>
  <c r="AA290" i="6" a="1"/>
  <c r="AA290" i="6" s="1"/>
  <c r="Z290" i="6" a="1"/>
  <c r="Z290" i="6" s="1"/>
  <c r="Y290" i="6" a="1"/>
  <c r="Y290" i="6" s="1"/>
  <c r="X290" i="6" a="1"/>
  <c r="X290" i="6" s="1"/>
  <c r="W290" i="6" a="1"/>
  <c r="W290" i="6" s="1"/>
  <c r="V290" i="6" a="1"/>
  <c r="V290" i="6" s="1"/>
  <c r="U290" i="6" a="1"/>
  <c r="U290" i="6" s="1"/>
  <c r="T290" i="6" a="1"/>
  <c r="T290" i="6" s="1"/>
  <c r="S290" i="6" a="1"/>
  <c r="S290" i="6" s="1"/>
  <c r="R290" i="6" a="1"/>
  <c r="R290" i="6" s="1"/>
  <c r="Q290" i="6"/>
  <c r="Q290" i="6" a="1"/>
  <c r="P290" i="6" a="1"/>
  <c r="P290" i="6" s="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a="1"/>
  <c r="AD289" i="6" s="1"/>
  <c r="AC289" i="6" a="1"/>
  <c r="AC289" i="6" s="1"/>
  <c r="AB289" i="6" a="1"/>
  <c r="AB289" i="6" s="1"/>
  <c r="AA289" i="6"/>
  <c r="AA289" i="6" a="1"/>
  <c r="Z289" i="6" a="1"/>
  <c r="Z289" i="6" s="1"/>
  <c r="Y289" i="6" a="1"/>
  <c r="Y289" i="6" s="1"/>
  <c r="X289" i="6" a="1"/>
  <c r="X289" i="6" s="1"/>
  <c r="W289" i="6" a="1"/>
  <c r="W289" i="6" s="1"/>
  <c r="V289" i="6" a="1"/>
  <c r="V289" i="6" s="1"/>
  <c r="U289" i="6"/>
  <c r="U289" i="6" a="1"/>
  <c r="T289" i="6" a="1"/>
  <c r="T289" i="6" s="1"/>
  <c r="S289" i="6" a="1"/>
  <c r="S289" i="6" s="1"/>
  <c r="R289" i="6" a="1"/>
  <c r="R289" i="6" s="1"/>
  <c r="Q289" i="6" a="1"/>
  <c r="Q289" i="6" s="1"/>
  <c r="P289" i="6" a="1"/>
  <c r="P289" i="6" s="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a="1"/>
  <c r="AB288" i="6" s="1"/>
  <c r="AA288" i="6" a="1"/>
  <c r="AA288" i="6" s="1"/>
  <c r="Z288" i="6" a="1"/>
  <c r="Z288" i="6" s="1"/>
  <c r="Y288" i="6" a="1"/>
  <c r="Y288" i="6" s="1"/>
  <c r="X288" i="6" a="1"/>
  <c r="X288" i="6" s="1"/>
  <c r="W288" i="6" a="1"/>
  <c r="W288" i="6" s="1"/>
  <c r="V288" i="6" a="1"/>
  <c r="V288" i="6" s="1"/>
  <c r="U288" i="6" a="1"/>
  <c r="U288" i="6" s="1"/>
  <c r="T288" i="6" a="1"/>
  <c r="T288" i="6" s="1"/>
  <c r="S288" i="6" a="1"/>
  <c r="S288" i="6" s="1"/>
  <c r="R288" i="6" a="1"/>
  <c r="R288" i="6" s="1"/>
  <c r="Q288" i="6" a="1"/>
  <c r="Q288" i="6" s="1"/>
  <c r="P288" i="6" a="1"/>
  <c r="P288" i="6" s="1"/>
  <c r="O288" i="6" a="1"/>
  <c r="O288" i="6" s="1"/>
  <c r="N288" i="6" a="1"/>
  <c r="N288" i="6" s="1"/>
  <c r="M288" i="6" a="1"/>
  <c r="M288" i="6" s="1"/>
  <c r="L288" i="6" a="1"/>
  <c r="L288" i="6" s="1"/>
  <c r="K288" i="6" a="1"/>
  <c r="K288" i="6" s="1"/>
  <c r="AI287" i="6"/>
  <c r="AI287" i="6" a="1"/>
  <c r="AH287" i="6" a="1"/>
  <c r="AH287" i="6" s="1"/>
  <c r="AG287" i="6" a="1"/>
  <c r="AG287" i="6" s="1"/>
  <c r="AF287" i="6" a="1"/>
  <c r="AF287" i="6" s="1"/>
  <c r="AE287" i="6" a="1"/>
  <c r="AE287" i="6" s="1"/>
  <c r="AD287" i="6" a="1"/>
  <c r="AD287" i="6" s="1"/>
  <c r="AC287" i="6" a="1"/>
  <c r="AC287" i="6" s="1"/>
  <c r="AB287" i="6" a="1"/>
  <c r="AB287" i="6" s="1"/>
  <c r="AA287" i="6" a="1"/>
  <c r="AA287" i="6" s="1"/>
  <c r="Z287" i="6" a="1"/>
  <c r="Z287" i="6" s="1"/>
  <c r="Y287" i="6" a="1"/>
  <c r="Y287" i="6" s="1"/>
  <c r="X287" i="6" a="1"/>
  <c r="X287" i="6" s="1"/>
  <c r="W287" i="6" a="1"/>
  <c r="W287" i="6" s="1"/>
  <c r="V287" i="6" a="1"/>
  <c r="V287" i="6" s="1"/>
  <c r="U287" i="6" a="1"/>
  <c r="U287" i="6" s="1"/>
  <c r="T287" i="6" a="1"/>
  <c r="T287" i="6" s="1"/>
  <c r="S287" i="6" a="1"/>
  <c r="S287" i="6" s="1"/>
  <c r="R287" i="6" a="1"/>
  <c r="R287" i="6" s="1"/>
  <c r="Q287" i="6" a="1"/>
  <c r="Q287" i="6" s="1"/>
  <c r="P287" i="6" a="1"/>
  <c r="P287" i="6" s="1"/>
  <c r="O287" i="6" a="1"/>
  <c r="O287" i="6" s="1"/>
  <c r="N287" i="6" a="1"/>
  <c r="N287" i="6" s="1"/>
  <c r="M287" i="6" a="1"/>
  <c r="M287" i="6" s="1"/>
  <c r="L287" i="6" a="1"/>
  <c r="L287" i="6" s="1"/>
  <c r="K287" i="6" a="1"/>
  <c r="K287" i="6" s="1"/>
  <c r="AI286" i="6" a="1"/>
  <c r="AI286" i="6" s="1"/>
  <c r="AH286" i="6" a="1"/>
  <c r="AH286" i="6" s="1"/>
  <c r="AG286" i="6" a="1"/>
  <c r="AG286" i="6" s="1"/>
  <c r="AF286" i="6" a="1"/>
  <c r="AF286" i="6" s="1"/>
  <c r="AE286" i="6"/>
  <c r="AE286" i="6" a="1"/>
  <c r="AD286" i="6" a="1"/>
  <c r="AD286" i="6" s="1"/>
  <c r="AC286" i="6" a="1"/>
  <c r="AC286" i="6" s="1"/>
  <c r="AB286" i="6" a="1"/>
  <c r="AB286" i="6" s="1"/>
  <c r="AA286" i="6" a="1"/>
  <c r="AA286" i="6" s="1"/>
  <c r="Z286" i="6" a="1"/>
  <c r="Z286" i="6" s="1"/>
  <c r="Y286" i="6" a="1"/>
  <c r="Y286" i="6" s="1"/>
  <c r="X286" i="6" a="1"/>
  <c r="X286" i="6" s="1"/>
  <c r="W286" i="6" a="1"/>
  <c r="W286" i="6" s="1"/>
  <c r="V286" i="6" a="1"/>
  <c r="V286" i="6" s="1"/>
  <c r="U286" i="6" a="1"/>
  <c r="U286" i="6" s="1"/>
  <c r="T286" i="6" a="1"/>
  <c r="T286" i="6" s="1"/>
  <c r="S286" i="6" a="1"/>
  <c r="S286" i="6" s="1"/>
  <c r="R286" i="6" a="1"/>
  <c r="R286" i="6" s="1"/>
  <c r="Q286" i="6" a="1"/>
  <c r="Q286" i="6" s="1"/>
  <c r="P286" i="6" a="1"/>
  <c r="P286" i="6" s="1"/>
  <c r="O286" i="6" a="1"/>
  <c r="O286" i="6" s="1"/>
  <c r="N286" i="6" a="1"/>
  <c r="N286" i="6" s="1"/>
  <c r="M286" i="6" a="1"/>
  <c r="M286" i="6" s="1"/>
  <c r="L286" i="6" a="1"/>
  <c r="L286" i="6" s="1"/>
  <c r="K286" i="6" a="1"/>
  <c r="K286" i="6" s="1"/>
  <c r="AI285" i="6" a="1"/>
  <c r="AI285" i="6" s="1"/>
  <c r="AH285" i="6" a="1"/>
  <c r="AH285" i="6" s="1"/>
  <c r="AG285" i="6" a="1"/>
  <c r="AG285" i="6" s="1"/>
  <c r="AF285" i="6" a="1"/>
  <c r="AF285" i="6" s="1"/>
  <c r="AE285" i="6" a="1"/>
  <c r="AE285" i="6" s="1"/>
  <c r="AD285" i="6" a="1"/>
  <c r="AD285" i="6" s="1"/>
  <c r="AC285" i="6" a="1"/>
  <c r="AC285" i="6" s="1"/>
  <c r="AB285" i="6" a="1"/>
  <c r="AB285" i="6" s="1"/>
  <c r="AA285" i="6"/>
  <c r="AA285" i="6" a="1"/>
  <c r="Z285" i="6" a="1"/>
  <c r="Z285" i="6" s="1"/>
  <c r="Y285" i="6" a="1"/>
  <c r="Y285" i="6" s="1"/>
  <c r="X285" i="6" a="1"/>
  <c r="X285" i="6" s="1"/>
  <c r="W285" i="6" a="1"/>
  <c r="W285" i="6" s="1"/>
  <c r="V285" i="6" a="1"/>
  <c r="V285" i="6" s="1"/>
  <c r="U285" i="6" a="1"/>
  <c r="U285" i="6" s="1"/>
  <c r="T285" i="6" a="1"/>
  <c r="T285" i="6" s="1"/>
  <c r="S285" i="6" a="1"/>
  <c r="S285" i="6" s="1"/>
  <c r="R285" i="6" a="1"/>
  <c r="R285" i="6" s="1"/>
  <c r="Q285" i="6" a="1"/>
  <c r="Q285" i="6" s="1"/>
  <c r="P285" i="6" a="1"/>
  <c r="P285" i="6" s="1"/>
  <c r="O285" i="6" a="1"/>
  <c r="O285" i="6" s="1"/>
  <c r="N285" i="6" a="1"/>
  <c r="N285" i="6" s="1"/>
  <c r="M285" i="6" a="1"/>
  <c r="M285" i="6" s="1"/>
  <c r="L285" i="6" a="1"/>
  <c r="L285" i="6" s="1"/>
  <c r="K285" i="6" a="1"/>
  <c r="K285" i="6" s="1"/>
  <c r="AI284" i="6" a="1"/>
  <c r="AI284" i="6" s="1"/>
  <c r="AH284" i="6" a="1"/>
  <c r="AH284" i="6" s="1"/>
  <c r="AG284" i="6" a="1"/>
  <c r="AG284" i="6" s="1"/>
  <c r="AF284" i="6" a="1"/>
  <c r="AF284" i="6" s="1"/>
  <c r="AE284" i="6" a="1"/>
  <c r="AE284" i="6" s="1"/>
  <c r="AD284" i="6" a="1"/>
  <c r="AD284" i="6" s="1"/>
  <c r="AC284" i="6" a="1"/>
  <c r="AC284" i="6" s="1"/>
  <c r="AB284" i="6" a="1"/>
  <c r="AB284" i="6" s="1"/>
  <c r="AA284" i="6" a="1"/>
  <c r="AA284" i="6" s="1"/>
  <c r="Z284" i="6" a="1"/>
  <c r="Z284" i="6" s="1"/>
  <c r="Y284" i="6" a="1"/>
  <c r="Y284" i="6" s="1"/>
  <c r="X284" i="6" a="1"/>
  <c r="X284" i="6" s="1"/>
  <c r="W284" i="6" a="1"/>
  <c r="W284" i="6" s="1"/>
  <c r="V284" i="6" a="1"/>
  <c r="V284" i="6" s="1"/>
  <c r="U284" i="6" a="1"/>
  <c r="U284" i="6" s="1"/>
  <c r="T284" i="6" a="1"/>
  <c r="T284" i="6" s="1"/>
  <c r="S284" i="6" a="1"/>
  <c r="S284" i="6" s="1"/>
  <c r="R284" i="6" a="1"/>
  <c r="R284" i="6" s="1"/>
  <c r="Q284" i="6" a="1"/>
  <c r="Q284" i="6" s="1"/>
  <c r="P284" i="6" a="1"/>
  <c r="P284" i="6" s="1"/>
  <c r="O284" i="6" a="1"/>
  <c r="O284" i="6" s="1"/>
  <c r="N284" i="6" a="1"/>
  <c r="N284" i="6" s="1"/>
  <c r="M284" i="6" a="1"/>
  <c r="M284" i="6" s="1"/>
  <c r="L284" i="6" a="1"/>
  <c r="L284" i="6" s="1"/>
  <c r="K284" i="6" a="1"/>
  <c r="K284" i="6" s="1"/>
  <c r="AI283" i="6"/>
  <c r="AI283" i="6" a="1"/>
  <c r="AH283" i="6" a="1"/>
  <c r="AH283" i="6" s="1"/>
  <c r="AG283" i="6" a="1"/>
  <c r="AG283" i="6" s="1"/>
  <c r="AF283" i="6" a="1"/>
  <c r="AF283" i="6" s="1"/>
  <c r="AE283" i="6" a="1"/>
  <c r="AE283" i="6" s="1"/>
  <c r="AD283" i="6" a="1"/>
  <c r="AD283" i="6" s="1"/>
  <c r="AC283" i="6"/>
  <c r="AC283" i="6" a="1"/>
  <c r="AB283" i="6" a="1"/>
  <c r="AB283" i="6" s="1"/>
  <c r="AA283" i="6" a="1"/>
  <c r="AA283" i="6" s="1"/>
  <c r="Z283" i="6" a="1"/>
  <c r="Z283" i="6" s="1"/>
  <c r="Y283" i="6" a="1"/>
  <c r="Y283" i="6" s="1"/>
  <c r="X283" i="6" a="1"/>
  <c r="X283" i="6" s="1"/>
  <c r="W283" i="6" a="1"/>
  <c r="W283" i="6" s="1"/>
  <c r="V283" i="6" a="1"/>
  <c r="V283" i="6" s="1"/>
  <c r="U283" i="6" a="1"/>
  <c r="U283" i="6" s="1"/>
  <c r="T283" i="6" a="1"/>
  <c r="T283" i="6" s="1"/>
  <c r="S283" i="6" a="1"/>
  <c r="S283" i="6" s="1"/>
  <c r="R283" i="6" a="1"/>
  <c r="R283" i="6" s="1"/>
  <c r="Q283" i="6" a="1"/>
  <c r="Q283" i="6" s="1"/>
  <c r="P283" i="6" a="1"/>
  <c r="P283" i="6" s="1"/>
  <c r="O283" i="6" a="1"/>
  <c r="O283" i="6" s="1"/>
  <c r="N283" i="6" a="1"/>
  <c r="N283" i="6" s="1"/>
  <c r="M283" i="6" a="1"/>
  <c r="M283" i="6" s="1"/>
  <c r="L283" i="6" a="1"/>
  <c r="L283" i="6" s="1"/>
  <c r="K283" i="6" a="1"/>
  <c r="K283" i="6" s="1"/>
  <c r="AI282" i="6" a="1"/>
  <c r="AI282" i="6" s="1"/>
  <c r="AH282" i="6" a="1"/>
  <c r="AH282" i="6" s="1"/>
  <c r="AG282" i="6" a="1"/>
  <c r="AG282" i="6" s="1"/>
  <c r="AF282" i="6" a="1"/>
  <c r="AF282" i="6" s="1"/>
  <c r="AE282" i="6" a="1"/>
  <c r="AE282" i="6" s="1"/>
  <c r="AD282" i="6" a="1"/>
  <c r="AD282" i="6" s="1"/>
  <c r="AC282" i="6" a="1"/>
  <c r="AC282" i="6" s="1"/>
  <c r="AB282" i="6" a="1"/>
  <c r="AB282" i="6" s="1"/>
  <c r="AA282" i="6" a="1"/>
  <c r="AA282" i="6" s="1"/>
  <c r="Z282" i="6" a="1"/>
  <c r="Z282" i="6" s="1"/>
  <c r="Y282" i="6" a="1"/>
  <c r="Y282" i="6" s="1"/>
  <c r="X282" i="6" a="1"/>
  <c r="X282" i="6" s="1"/>
  <c r="W282" i="6"/>
  <c r="W282" i="6" a="1"/>
  <c r="V282" i="6" a="1"/>
  <c r="V282" i="6" s="1"/>
  <c r="U282" i="6" a="1"/>
  <c r="U282" i="6" s="1"/>
  <c r="T282" i="6" a="1"/>
  <c r="T282" i="6" s="1"/>
  <c r="S282" i="6" a="1"/>
  <c r="S282" i="6" s="1"/>
  <c r="R282" i="6" a="1"/>
  <c r="R282" i="6" s="1"/>
  <c r="Q282" i="6"/>
  <c r="Q282" i="6" a="1"/>
  <c r="P282" i="6" a="1"/>
  <c r="P282" i="6" s="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a="1"/>
  <c r="AD281" i="6" s="1"/>
  <c r="AC281" i="6" a="1"/>
  <c r="AC281" i="6" s="1"/>
  <c r="AB281" i="6" a="1"/>
  <c r="AB281" i="6" s="1"/>
  <c r="AA281" i="6" a="1"/>
  <c r="AA281" i="6" s="1"/>
  <c r="Z281" i="6" a="1"/>
  <c r="Z281" i="6" s="1"/>
  <c r="Y281" i="6" a="1"/>
  <c r="Y281" i="6" s="1"/>
  <c r="X281" i="6" a="1"/>
  <c r="X281" i="6" s="1"/>
  <c r="W281" i="6" a="1"/>
  <c r="W281" i="6" s="1"/>
  <c r="V281" i="6" a="1"/>
  <c r="V281" i="6" s="1"/>
  <c r="U281" i="6" a="1"/>
  <c r="U281" i="6" s="1"/>
  <c r="T281" i="6" a="1"/>
  <c r="T281" i="6" s="1"/>
  <c r="S281" i="6"/>
  <c r="S281" i="6" a="1"/>
  <c r="R281" i="6" a="1"/>
  <c r="R281" i="6" s="1"/>
  <c r="Q281" i="6" a="1"/>
  <c r="Q281" i="6" s="1"/>
  <c r="P281" i="6" a="1"/>
  <c r="P281" i="6" s="1"/>
  <c r="O281" i="6" a="1"/>
  <c r="O281" i="6" s="1"/>
  <c r="N281" i="6" a="1"/>
  <c r="N281" i="6" s="1"/>
  <c r="M281" i="6"/>
  <c r="M281" i="6" a="1"/>
  <c r="L281" i="6" a="1"/>
  <c r="L281" i="6" s="1"/>
  <c r="K281" i="6" a="1"/>
  <c r="K281" i="6" s="1"/>
  <c r="AI280" i="6" a="1"/>
  <c r="AI280" i="6" s="1"/>
  <c r="AH280" i="6" a="1"/>
  <c r="AH280" i="6" s="1"/>
  <c r="AG280" i="6"/>
  <c r="AG280" i="6" a="1"/>
  <c r="AF280" i="6" a="1"/>
  <c r="AF280" i="6" s="1"/>
  <c r="AE280" i="6" a="1"/>
  <c r="AE280" i="6" s="1"/>
  <c r="AD280" i="6" a="1"/>
  <c r="AD280" i="6" s="1"/>
  <c r="AC280" i="6" a="1"/>
  <c r="AC280" i="6" s="1"/>
  <c r="AB280" i="6" a="1"/>
  <c r="AB280" i="6" s="1"/>
  <c r="AA280" i="6"/>
  <c r="AA280" i="6" a="1"/>
  <c r="Z280" i="6" a="1"/>
  <c r="Z280" i="6" s="1"/>
  <c r="Y280" i="6" a="1"/>
  <c r="Y280" i="6" s="1"/>
  <c r="X280" i="6" a="1"/>
  <c r="X280" i="6" s="1"/>
  <c r="W280" i="6" a="1"/>
  <c r="W280" i="6" s="1"/>
  <c r="V280" i="6" a="1"/>
  <c r="V280" i="6" s="1"/>
  <c r="U280" i="6" a="1"/>
  <c r="U280" i="6" s="1"/>
  <c r="T280" i="6" a="1"/>
  <c r="T280" i="6" s="1"/>
  <c r="S280" i="6" a="1"/>
  <c r="S280" i="6" s="1"/>
  <c r="R280" i="6" a="1"/>
  <c r="R280" i="6" s="1"/>
  <c r="Q280" i="6" a="1"/>
  <c r="Q280" i="6" s="1"/>
  <c r="P280" i="6" a="1"/>
  <c r="P280" i="6" s="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a="1"/>
  <c r="AD279" i="6" s="1"/>
  <c r="AC279" i="6"/>
  <c r="AC279" i="6" a="1"/>
  <c r="AB279" i="6" a="1"/>
  <c r="AB279" i="6" s="1"/>
  <c r="AA279" i="6" a="1"/>
  <c r="AA279" i="6" s="1"/>
  <c r="Z279" i="6" a="1"/>
  <c r="Z279" i="6" s="1"/>
  <c r="Y279" i="6" a="1"/>
  <c r="Y279" i="6" s="1"/>
  <c r="X279" i="6" a="1"/>
  <c r="X279" i="6" s="1"/>
  <c r="W279" i="6"/>
  <c r="W279" i="6" a="1"/>
  <c r="V279" i="6" a="1"/>
  <c r="V279" i="6" s="1"/>
  <c r="U279" i="6" a="1"/>
  <c r="U279" i="6" s="1"/>
  <c r="T279" i="6" a="1"/>
  <c r="T279" i="6" s="1"/>
  <c r="S279" i="6" a="1"/>
  <c r="S279" i="6" s="1"/>
  <c r="R279" i="6" a="1"/>
  <c r="R279" i="6" s="1"/>
  <c r="Q279" i="6" a="1"/>
  <c r="Q279" i="6" s="1"/>
  <c r="P279" i="6" a="1"/>
  <c r="P279" i="6" s="1"/>
  <c r="O279" i="6" a="1"/>
  <c r="O279" i="6" s="1"/>
  <c r="N279" i="6" a="1"/>
  <c r="N279" i="6" s="1"/>
  <c r="M279" i="6" a="1"/>
  <c r="M279" i="6" s="1"/>
  <c r="L279" i="6" a="1"/>
  <c r="L279" i="6" s="1"/>
  <c r="K279" i="6" a="1"/>
  <c r="K279" i="6" s="1"/>
  <c r="AI278" i="6" a="1"/>
  <c r="AI278" i="6" s="1"/>
  <c r="AH278" i="6" a="1"/>
  <c r="AH278" i="6" s="1"/>
  <c r="AG278" i="6" a="1"/>
  <c r="AG278" i="6" s="1"/>
  <c r="AF278" i="6" a="1"/>
  <c r="AF278" i="6" s="1"/>
  <c r="AE278" i="6" a="1"/>
  <c r="AE278" i="6" s="1"/>
  <c r="AD278" i="6" a="1"/>
  <c r="AD278" i="6" s="1"/>
  <c r="AC278" i="6" a="1"/>
  <c r="AC278" i="6" s="1"/>
  <c r="AB278" i="6" a="1"/>
  <c r="AB278" i="6" s="1"/>
  <c r="AA278" i="6" a="1"/>
  <c r="AA278" i="6" s="1"/>
  <c r="Z278" i="6" a="1"/>
  <c r="Z278" i="6" s="1"/>
  <c r="Y278" i="6" a="1"/>
  <c r="Y278" i="6" s="1"/>
  <c r="X278" i="6" a="1"/>
  <c r="X278" i="6" s="1"/>
  <c r="W278" i="6" a="1"/>
  <c r="W278" i="6" s="1"/>
  <c r="V278" i="6" a="1"/>
  <c r="V278" i="6" s="1"/>
  <c r="U278" i="6" a="1"/>
  <c r="U278" i="6" s="1"/>
  <c r="T278" i="6" a="1"/>
  <c r="T278" i="6" s="1"/>
  <c r="S278" i="6" a="1"/>
  <c r="S278" i="6" s="1"/>
  <c r="R278" i="6" a="1"/>
  <c r="R278" i="6" s="1"/>
  <c r="Q278" i="6"/>
  <c r="Q278" i="6" a="1"/>
  <c r="P278" i="6" a="1"/>
  <c r="P278" i="6" s="1"/>
  <c r="O278" i="6" a="1"/>
  <c r="O278" i="6" s="1"/>
  <c r="N278" i="6" a="1"/>
  <c r="N278" i="6" s="1"/>
  <c r="M278" i="6" a="1"/>
  <c r="M278" i="6" s="1"/>
  <c r="L278" i="6" a="1"/>
  <c r="L278" i="6" s="1"/>
  <c r="K278" i="6"/>
  <c r="K278" i="6" a="1"/>
  <c r="AI277" i="6" a="1"/>
  <c r="AI277" i="6" s="1"/>
  <c r="AH277" i="6" a="1"/>
  <c r="AH277" i="6" s="1"/>
  <c r="AG277" i="6" a="1"/>
  <c r="AG277" i="6" s="1"/>
  <c r="AF277" i="6" a="1"/>
  <c r="AF277" i="6" s="1"/>
  <c r="AE277" i="6" a="1"/>
  <c r="AE277" i="6" s="1"/>
  <c r="AD277" i="6" a="1"/>
  <c r="AD277" i="6" s="1"/>
  <c r="AC277" i="6" a="1"/>
  <c r="AC277" i="6" s="1"/>
  <c r="AB277" i="6" a="1"/>
  <c r="AB277" i="6" s="1"/>
  <c r="AA277" i="6" a="1"/>
  <c r="AA277" i="6" s="1"/>
  <c r="Z277" i="6" a="1"/>
  <c r="Z277" i="6" s="1"/>
  <c r="Y277" i="6" a="1"/>
  <c r="Y277" i="6" s="1"/>
  <c r="X277" i="6" a="1"/>
  <c r="X277" i="6" s="1"/>
  <c r="W277" i="6" a="1"/>
  <c r="W277" i="6" s="1"/>
  <c r="V277" i="6" a="1"/>
  <c r="V277" i="6" s="1"/>
  <c r="U277" i="6" a="1"/>
  <c r="U277" i="6" s="1"/>
  <c r="T277" i="6" a="1"/>
  <c r="T277" i="6" s="1"/>
  <c r="S277" i="6" a="1"/>
  <c r="S277" i="6" s="1"/>
  <c r="R277" i="6" a="1"/>
  <c r="R277" i="6" s="1"/>
  <c r="Q277" i="6" a="1"/>
  <c r="Q277" i="6" s="1"/>
  <c r="P277" i="6" a="1"/>
  <c r="P277" i="6" s="1"/>
  <c r="O277" i="6" a="1"/>
  <c r="O277" i="6" s="1"/>
  <c r="N277" i="6" a="1"/>
  <c r="N277" i="6" s="1"/>
  <c r="M277" i="6"/>
  <c r="M277" i="6" a="1"/>
  <c r="L277" i="6" a="1"/>
  <c r="L277" i="6" s="1"/>
  <c r="K277" i="6" a="1"/>
  <c r="K277" i="6" s="1"/>
  <c r="AI276" i="6" a="1"/>
  <c r="AI276" i="6" s="1"/>
  <c r="AH276" i="6" a="1"/>
  <c r="AH276" i="6" s="1"/>
  <c r="AG276" i="6"/>
  <c r="AG276" i="6" a="1"/>
  <c r="AF276" i="6" a="1"/>
  <c r="AF276" i="6" s="1"/>
  <c r="AE276" i="6" a="1"/>
  <c r="AE276" i="6" s="1"/>
  <c r="AD276" i="6" a="1"/>
  <c r="AD276" i="6" s="1"/>
  <c r="AC276" i="6" a="1"/>
  <c r="AC276" i="6" s="1"/>
  <c r="AB276" i="6" a="1"/>
  <c r="AB276" i="6" s="1"/>
  <c r="AA276" i="6" a="1"/>
  <c r="AA276" i="6" s="1"/>
  <c r="Z276" i="6" a="1"/>
  <c r="Z276" i="6" s="1"/>
  <c r="Y276" i="6" a="1"/>
  <c r="Y276" i="6" s="1"/>
  <c r="X276" i="6" a="1"/>
  <c r="X276" i="6" s="1"/>
  <c r="W276" i="6" a="1"/>
  <c r="W276" i="6" s="1"/>
  <c r="V276" i="6" a="1"/>
  <c r="V276" i="6" s="1"/>
  <c r="U276" i="6" a="1"/>
  <c r="U276" i="6" s="1"/>
  <c r="T276" i="6" a="1"/>
  <c r="T276" i="6" s="1"/>
  <c r="S276" i="6" a="1"/>
  <c r="S276" i="6" s="1"/>
  <c r="R276" i="6" a="1"/>
  <c r="R276" i="6" s="1"/>
  <c r="Q276" i="6" a="1"/>
  <c r="Q276" i="6" s="1"/>
  <c r="P276" i="6" a="1"/>
  <c r="P276" i="6" s="1"/>
  <c r="O276" i="6" a="1"/>
  <c r="O276" i="6" s="1"/>
  <c r="N276" i="6" a="1"/>
  <c r="N276" i="6" s="1"/>
  <c r="M276" i="6" a="1"/>
  <c r="M276" i="6" s="1"/>
  <c r="L276" i="6" a="1"/>
  <c r="L276" i="6" s="1"/>
  <c r="K276" i="6" a="1"/>
  <c r="K276" i="6" s="1"/>
  <c r="AI275" i="6"/>
  <c r="AI275" i="6" a="1"/>
  <c r="AH275" i="6" a="1"/>
  <c r="AH275" i="6" s="1"/>
  <c r="AG275" i="6" a="1"/>
  <c r="AG275" i="6" s="1"/>
  <c r="AF275" i="6" a="1"/>
  <c r="AF275" i="6" s="1"/>
  <c r="AE275" i="6" a="1"/>
  <c r="AE275" i="6" s="1"/>
  <c r="AD275" i="6" a="1"/>
  <c r="AD275" i="6" s="1"/>
  <c r="AC275" i="6"/>
  <c r="AC275" i="6" a="1"/>
  <c r="AB275" i="6" a="1"/>
  <c r="AB275" i="6" s="1"/>
  <c r="AA275" i="6" a="1"/>
  <c r="AA275" i="6" s="1"/>
  <c r="Z275" i="6" a="1"/>
  <c r="Z275" i="6" s="1"/>
  <c r="Y275" i="6" a="1"/>
  <c r="Y275" i="6" s="1"/>
  <c r="X275" i="6" a="1"/>
  <c r="X275" i="6" s="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a="1"/>
  <c r="L275" i="6" s="1"/>
  <c r="K275" i="6" a="1"/>
  <c r="K275" i="6" s="1"/>
  <c r="AI274" i="6" a="1"/>
  <c r="AI274" i="6" s="1"/>
  <c r="AH274" i="6" a="1"/>
  <c r="AH274" i="6" s="1"/>
  <c r="AG274" i="6" a="1"/>
  <c r="AG274" i="6" s="1"/>
  <c r="AF274" i="6" a="1"/>
  <c r="AF274" i="6" s="1"/>
  <c r="AE274" i="6" a="1"/>
  <c r="AE274" i="6" s="1"/>
  <c r="AD274" i="6" a="1"/>
  <c r="AD274" i="6" s="1"/>
  <c r="AC274" i="6" a="1"/>
  <c r="AC274" i="6" s="1"/>
  <c r="AB274" i="6" a="1"/>
  <c r="AB274" i="6" s="1"/>
  <c r="AA274" i="6" a="1"/>
  <c r="AA274" i="6" s="1"/>
  <c r="Z274" i="6" a="1"/>
  <c r="Z274" i="6" s="1"/>
  <c r="Y274" i="6" a="1"/>
  <c r="Y274" i="6" s="1"/>
  <c r="X274" i="6" a="1"/>
  <c r="X274" i="6" s="1"/>
  <c r="W274" i="6"/>
  <c r="W274" i="6" a="1"/>
  <c r="V274" i="6" a="1"/>
  <c r="V274" i="6" s="1"/>
  <c r="U274" i="6" a="1"/>
  <c r="U274" i="6" s="1"/>
  <c r="T274" i="6" a="1"/>
  <c r="T274" i="6" s="1"/>
  <c r="S274" i="6" a="1"/>
  <c r="S274" i="6" s="1"/>
  <c r="R274" i="6" a="1"/>
  <c r="R274" i="6" s="1"/>
  <c r="Q274" i="6"/>
  <c r="Q274" i="6" a="1"/>
  <c r="P274" i="6" a="1"/>
  <c r="P274" i="6" s="1"/>
  <c r="O274" i="6" a="1"/>
  <c r="O274" i="6" s="1"/>
  <c r="N274" i="6" a="1"/>
  <c r="N274" i="6" s="1"/>
  <c r="M274" i="6" a="1"/>
  <c r="M274" i="6" s="1"/>
  <c r="L274" i="6" a="1"/>
  <c r="L274" i="6" s="1"/>
  <c r="K274" i="6" a="1"/>
  <c r="K274" i="6" s="1"/>
  <c r="AI273" i="6" a="1"/>
  <c r="AI273" i="6" s="1"/>
  <c r="AH273" i="6" a="1"/>
  <c r="AH273" i="6" s="1"/>
  <c r="AG273" i="6" a="1"/>
  <c r="AG273" i="6" s="1"/>
  <c r="AF273" i="6" a="1"/>
  <c r="AF273" i="6" s="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c r="S273" i="6" a="1"/>
  <c r="R273" i="6" a="1"/>
  <c r="R273" i="6" s="1"/>
  <c r="Q273" i="6" a="1"/>
  <c r="Q273" i="6" s="1"/>
  <c r="P273" i="6" a="1"/>
  <c r="P273" i="6" s="1"/>
  <c r="O273" i="6" a="1"/>
  <c r="O273" i="6" s="1"/>
  <c r="N273" i="6" a="1"/>
  <c r="N273" i="6" s="1"/>
  <c r="M273" i="6"/>
  <c r="M273" i="6" a="1"/>
  <c r="L273" i="6" a="1"/>
  <c r="L273" i="6" s="1"/>
  <c r="K273" i="6" a="1"/>
  <c r="K273" i="6" s="1"/>
  <c r="AI272" i="6" a="1"/>
  <c r="AI272" i="6" s="1"/>
  <c r="AH272" i="6" a="1"/>
  <c r="AH272" i="6" s="1"/>
  <c r="AG272" i="6"/>
  <c r="AG272" i="6" a="1"/>
  <c r="AF272" i="6" a="1"/>
  <c r="AF272" i="6" s="1"/>
  <c r="AE272" i="6" a="1"/>
  <c r="AE272" i="6" s="1"/>
  <c r="AD272" i="6" a="1"/>
  <c r="AD272" i="6" s="1"/>
  <c r="AC272" i="6" a="1"/>
  <c r="AC272" i="6" s="1"/>
  <c r="AB272" i="6" a="1"/>
  <c r="AB272" i="6" s="1"/>
  <c r="AA272" i="6"/>
  <c r="AA272" i="6" a="1"/>
  <c r="Z272" i="6" a="1"/>
  <c r="Z272" i="6" s="1"/>
  <c r="Y272" i="6" a="1"/>
  <c r="Y272" i="6" s="1"/>
  <c r="X272" i="6" a="1"/>
  <c r="X272" i="6" s="1"/>
  <c r="W272" i="6" a="1"/>
  <c r="W272" i="6" s="1"/>
  <c r="V272" i="6" a="1"/>
  <c r="V272" i="6" s="1"/>
  <c r="U272" i="6" a="1"/>
  <c r="U272" i="6" s="1"/>
  <c r="T272" i="6" a="1"/>
  <c r="T272" i="6" s="1"/>
  <c r="S272" i="6" a="1"/>
  <c r="S272" i="6" s="1"/>
  <c r="R272" i="6" a="1"/>
  <c r="R272" i="6" s="1"/>
  <c r="Q272" i="6" a="1"/>
  <c r="Q272" i="6" s="1"/>
  <c r="P272" i="6" a="1"/>
  <c r="P272" i="6" s="1"/>
  <c r="O272" i="6" a="1"/>
  <c r="O272" i="6" s="1"/>
  <c r="N272" i="6" a="1"/>
  <c r="N272" i="6" s="1"/>
  <c r="M272" i="6" a="1"/>
  <c r="M272" i="6" s="1"/>
  <c r="L272" i="6" a="1"/>
  <c r="L272" i="6" s="1"/>
  <c r="K272" i="6" a="1"/>
  <c r="K272" i="6" s="1"/>
  <c r="AI271" i="6" a="1"/>
  <c r="AI271" i="6" s="1"/>
  <c r="AH271" i="6" a="1"/>
  <c r="AH271" i="6" s="1"/>
  <c r="AG271" i="6" a="1"/>
  <c r="AG271" i="6" s="1"/>
  <c r="AF271" i="6" a="1"/>
  <c r="AF271" i="6" s="1"/>
  <c r="AE271" i="6" a="1"/>
  <c r="AE271" i="6" s="1"/>
  <c r="AD271" i="6" a="1"/>
  <c r="AD271" i="6" s="1"/>
  <c r="AC271" i="6"/>
  <c r="AC271" i="6" a="1"/>
  <c r="AB271" i="6" a="1"/>
  <c r="AB271" i="6" s="1"/>
  <c r="AA271" i="6" a="1"/>
  <c r="AA271" i="6" s="1"/>
  <c r="Z271" i="6" a="1"/>
  <c r="Z271" i="6" s="1"/>
  <c r="Y271" i="6" a="1"/>
  <c r="Y271" i="6" s="1"/>
  <c r="X271" i="6" a="1"/>
  <c r="X271" i="6" s="1"/>
  <c r="W271" i="6"/>
  <c r="W271" i="6" a="1"/>
  <c r="V271" i="6" a="1"/>
  <c r="V271" i="6" s="1"/>
  <c r="U271" i="6" a="1"/>
  <c r="U271" i="6" s="1"/>
  <c r="T271" i="6" a="1"/>
  <c r="T271" i="6" s="1"/>
  <c r="S271" i="6" a="1"/>
  <c r="S271" i="6" s="1"/>
  <c r="R271" i="6" a="1"/>
  <c r="R271" i="6" s="1"/>
  <c r="Q271" i="6" a="1"/>
  <c r="Q271" i="6" s="1"/>
  <c r="P271" i="6" a="1"/>
  <c r="P271" i="6" s="1"/>
  <c r="O271" i="6" a="1"/>
  <c r="O271" i="6" s="1"/>
  <c r="N271" i="6" a="1"/>
  <c r="N271" i="6" s="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a="1"/>
  <c r="T270" i="6" s="1"/>
  <c r="S270" i="6" a="1"/>
  <c r="S270" i="6" s="1"/>
  <c r="R270" i="6" a="1"/>
  <c r="R270" i="6" s="1"/>
  <c r="Q270" i="6" a="1"/>
  <c r="Q270" i="6" s="1"/>
  <c r="P270" i="6" a="1"/>
  <c r="P270" i="6" s="1"/>
  <c r="O270" i="6" a="1"/>
  <c r="O270" i="6" s="1"/>
  <c r="N270" i="6" a="1"/>
  <c r="N270" i="6" s="1"/>
  <c r="M270" i="6" a="1"/>
  <c r="M270" i="6" s="1"/>
  <c r="L270" i="6" a="1"/>
  <c r="L270" i="6" s="1"/>
  <c r="K270" i="6"/>
  <c r="K270" i="6" a="1"/>
  <c r="AI269" i="6" a="1"/>
  <c r="AI269" i="6" s="1"/>
  <c r="AH269" i="6" a="1"/>
  <c r="AH269" i="6" s="1"/>
  <c r="AG269" i="6" a="1"/>
  <c r="AG269" i="6" s="1"/>
  <c r="AF269" i="6" a="1"/>
  <c r="AF269" i="6" s="1"/>
  <c r="AE269" i="6" a="1"/>
  <c r="AE269" i="6" s="1"/>
  <c r="AD269" i="6" a="1"/>
  <c r="AD269" i="6" s="1"/>
  <c r="AC269" i="6" a="1"/>
  <c r="AC269" i="6" s="1"/>
  <c r="AB269" i="6" a="1"/>
  <c r="AB269" i="6" s="1"/>
  <c r="AA269" i="6" a="1"/>
  <c r="AA269" i="6" s="1"/>
  <c r="Z269" i="6" a="1"/>
  <c r="Z269" i="6" s="1"/>
  <c r="Y269" i="6" a="1"/>
  <c r="Y269" i="6" s="1"/>
  <c r="X269" i="6" a="1"/>
  <c r="X269" i="6" s="1"/>
  <c r="W269" i="6" a="1"/>
  <c r="W269" i="6" s="1"/>
  <c r="V269" i="6" a="1"/>
  <c r="V269" i="6" s="1"/>
  <c r="U269" i="6" a="1"/>
  <c r="U269" i="6" s="1"/>
  <c r="T269" i="6" a="1"/>
  <c r="T269" i="6" s="1"/>
  <c r="S269" i="6" a="1"/>
  <c r="S269" i="6" s="1"/>
  <c r="R269" i="6" a="1"/>
  <c r="R269" i="6" s="1"/>
  <c r="Q269" i="6" a="1"/>
  <c r="Q269" i="6" s="1"/>
  <c r="P269" i="6" a="1"/>
  <c r="P269" i="6" s="1"/>
  <c r="O269" i="6" a="1"/>
  <c r="O269" i="6" s="1"/>
  <c r="N269" i="6" a="1"/>
  <c r="N269" i="6" s="1"/>
  <c r="M269" i="6"/>
  <c r="M269" i="6" a="1"/>
  <c r="L269" i="6" a="1"/>
  <c r="L269" i="6" s="1"/>
  <c r="K269" i="6" a="1"/>
  <c r="K269" i="6" s="1"/>
  <c r="AI268" i="6" a="1"/>
  <c r="AI268" i="6" s="1"/>
  <c r="AH268" i="6" a="1"/>
  <c r="AH268" i="6" s="1"/>
  <c r="AG268" i="6"/>
  <c r="AG268" i="6" a="1"/>
  <c r="AF268" i="6" a="1"/>
  <c r="AF268" i="6" s="1"/>
  <c r="AE268" i="6" a="1"/>
  <c r="AE268" i="6" s="1"/>
  <c r="AD268" i="6" a="1"/>
  <c r="AD268" i="6" s="1"/>
  <c r="AC268" i="6" a="1"/>
  <c r="AC268" i="6" s="1"/>
  <c r="AB268" i="6" a="1"/>
  <c r="AB268" i="6" s="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a="1"/>
  <c r="L268" i="6" s="1"/>
  <c r="K268" i="6" a="1"/>
  <c r="K268" i="6" s="1"/>
  <c r="AI267" i="6"/>
  <c r="AI267" i="6" a="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a="1"/>
  <c r="X267" i="6" s="1"/>
  <c r="W267" i="6" a="1"/>
  <c r="W267" i="6" s="1"/>
  <c r="V267" i="6" a="1"/>
  <c r="V267" i="6" s="1"/>
  <c r="U267" i="6" a="1"/>
  <c r="U267" i="6" s="1"/>
  <c r="T267" i="6" a="1"/>
  <c r="T267" i="6" s="1"/>
  <c r="S267" i="6" a="1"/>
  <c r="S267" i="6" s="1"/>
  <c r="R267" i="6" a="1"/>
  <c r="R267" i="6" s="1"/>
  <c r="Q267" i="6" a="1"/>
  <c r="Q267" i="6" s="1"/>
  <c r="P267" i="6" a="1"/>
  <c r="P267" i="6" s="1"/>
  <c r="O267" i="6" a="1"/>
  <c r="O267" i="6" s="1"/>
  <c r="N267" i="6" a="1"/>
  <c r="N267" i="6" s="1"/>
  <c r="M267" i="6" a="1"/>
  <c r="M267" i="6" s="1"/>
  <c r="L267" i="6" a="1"/>
  <c r="L267" i="6" s="1"/>
  <c r="K267" i="6" a="1"/>
  <c r="K267" i="6" s="1"/>
  <c r="AI266" i="6" a="1"/>
  <c r="AI266" i="6" s="1"/>
  <c r="AH266" i="6" a="1"/>
  <c r="AH266" i="6" s="1"/>
  <c r="AG266" i="6" a="1"/>
  <c r="AG266" i="6" s="1"/>
  <c r="AF266" i="6" a="1"/>
  <c r="AF266" i="6" s="1"/>
  <c r="AE266" i="6" a="1"/>
  <c r="AE266" i="6" s="1"/>
  <c r="AD266" i="6" a="1"/>
  <c r="AD266" i="6" s="1"/>
  <c r="AC266" i="6" a="1"/>
  <c r="AC266" i="6" s="1"/>
  <c r="AB266" i="6" a="1"/>
  <c r="AB266" i="6" s="1"/>
  <c r="AA266" i="6" a="1"/>
  <c r="AA266" i="6" s="1"/>
  <c r="Z266" i="6" a="1"/>
  <c r="Z266" i="6" s="1"/>
  <c r="Y266" i="6" a="1"/>
  <c r="Y266" i="6" s="1"/>
  <c r="X266" i="6" a="1"/>
  <c r="X266" i="6" s="1"/>
  <c r="W266" i="6"/>
  <c r="W266" i="6" a="1"/>
  <c r="V266" i="6" a="1"/>
  <c r="V266" i="6" s="1"/>
  <c r="U266" i="6" a="1"/>
  <c r="U266" i="6" s="1"/>
  <c r="T266" i="6" a="1"/>
  <c r="T266" i="6" s="1"/>
  <c r="S266" i="6" a="1"/>
  <c r="S266" i="6" s="1"/>
  <c r="R266" i="6" a="1"/>
  <c r="R266" i="6" s="1"/>
  <c r="Q266" i="6"/>
  <c r="Q266" i="6" a="1"/>
  <c r="P266" i="6" a="1"/>
  <c r="P266" i="6" s="1"/>
  <c r="O266" i="6" a="1"/>
  <c r="O266" i="6" s="1"/>
  <c r="N266" i="6" a="1"/>
  <c r="N266" i="6" s="1"/>
  <c r="M266" i="6" a="1"/>
  <c r="M266" i="6" s="1"/>
  <c r="L266" i="6" a="1"/>
  <c r="L266" i="6" s="1"/>
  <c r="K266" i="6" a="1"/>
  <c r="K266" i="6" s="1"/>
  <c r="AI265" i="6" a="1"/>
  <c r="AI265" i="6" s="1"/>
  <c r="AH265" i="6" a="1"/>
  <c r="AH265" i="6" s="1"/>
  <c r="AG265" i="6" a="1"/>
  <c r="AG265" i="6" s="1"/>
  <c r="AF265" i="6" a="1"/>
  <c r="AF265" i="6" s="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c r="S265" i="6" a="1"/>
  <c r="R265" i="6" a="1"/>
  <c r="R265" i="6" s="1"/>
  <c r="Q265" i="6" a="1"/>
  <c r="Q265" i="6" s="1"/>
  <c r="P265" i="6" a="1"/>
  <c r="P265" i="6" s="1"/>
  <c r="O265" i="6" a="1"/>
  <c r="O265" i="6" s="1"/>
  <c r="N265" i="6" a="1"/>
  <c r="N265" i="6" s="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a="1"/>
  <c r="AB264" i="6" s="1"/>
  <c r="AA264" i="6"/>
  <c r="AA264" i="6" a="1"/>
  <c r="Z264" i="6" a="1"/>
  <c r="Z264" i="6" s="1"/>
  <c r="Y264" i="6" a="1"/>
  <c r="Y264" i="6" s="1"/>
  <c r="X264" i="6" a="1"/>
  <c r="X264" i="6" s="1"/>
  <c r="W264" i="6" a="1"/>
  <c r="W264" i="6" s="1"/>
  <c r="V264" i="6" a="1"/>
  <c r="V264" i="6" s="1"/>
  <c r="U264" i="6" a="1"/>
  <c r="U264" i="6" s="1"/>
  <c r="T264" i="6" a="1"/>
  <c r="T264" i="6" s="1"/>
  <c r="S264" i="6" a="1"/>
  <c r="S264" i="6" s="1"/>
  <c r="R264" i="6" a="1"/>
  <c r="R264" i="6" s="1"/>
  <c r="Q264" i="6" a="1"/>
  <c r="Q264" i="6" s="1"/>
  <c r="P264" i="6" a="1"/>
  <c r="P264" i="6" s="1"/>
  <c r="O264" i="6" a="1"/>
  <c r="O264" i="6" s="1"/>
  <c r="N264" i="6" a="1"/>
  <c r="N264" i="6" s="1"/>
  <c r="M264" i="6" a="1"/>
  <c r="M264" i="6" s="1"/>
  <c r="L264" i="6" a="1"/>
  <c r="L264" i="6" s="1"/>
  <c r="K264" i="6" a="1"/>
  <c r="K264" i="6" s="1"/>
  <c r="AI263" i="6" a="1"/>
  <c r="AI263" i="6" s="1"/>
  <c r="AH263" i="6" a="1"/>
  <c r="AH263" i="6" s="1"/>
  <c r="AG263" i="6" a="1"/>
  <c r="AG263" i="6" s="1"/>
  <c r="AF263" i="6" a="1"/>
  <c r="AF263" i="6" s="1"/>
  <c r="AE263" i="6" a="1"/>
  <c r="AE263" i="6" s="1"/>
  <c r="AD263" i="6" a="1"/>
  <c r="AD263" i="6" s="1"/>
  <c r="AC263" i="6" a="1"/>
  <c r="AC263" i="6" s="1"/>
  <c r="AB263" i="6" a="1"/>
  <c r="AB263" i="6" s="1"/>
  <c r="AA263" i="6" a="1"/>
  <c r="AA263" i="6" s="1"/>
  <c r="Z263" i="6" a="1"/>
  <c r="Z263" i="6" s="1"/>
  <c r="Y263" i="6" a="1"/>
  <c r="Y263" i="6" s="1"/>
  <c r="X263" i="6" a="1"/>
  <c r="X263" i="6" s="1"/>
  <c r="W263" i="6"/>
  <c r="W263" i="6" a="1"/>
  <c r="V263" i="6" a="1"/>
  <c r="V263" i="6" s="1"/>
  <c r="U263" i="6" a="1"/>
  <c r="U263" i="6" s="1"/>
  <c r="T263" i="6" a="1"/>
  <c r="T263" i="6" s="1"/>
  <c r="S263" i="6" a="1"/>
  <c r="S263" i="6" s="1"/>
  <c r="R263" i="6" a="1"/>
  <c r="R263" i="6" s="1"/>
  <c r="Q263" i="6" a="1"/>
  <c r="Q263" i="6" s="1"/>
  <c r="P263" i="6" a="1"/>
  <c r="P263" i="6" s="1"/>
  <c r="O263" i="6" a="1"/>
  <c r="O263" i="6" s="1"/>
  <c r="N263" i="6" a="1"/>
  <c r="N263" i="6" s="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a="1"/>
  <c r="T262" i="6" s="1"/>
  <c r="S262" i="6" a="1"/>
  <c r="S262" i="6" s="1"/>
  <c r="R262" i="6" a="1"/>
  <c r="R262" i="6" s="1"/>
  <c r="Q262" i="6" a="1"/>
  <c r="Q262" i="6" s="1"/>
  <c r="P262" i="6" a="1"/>
  <c r="P262" i="6" s="1"/>
  <c r="O262" i="6" a="1"/>
  <c r="O262" i="6" s="1"/>
  <c r="N262" i="6" a="1"/>
  <c r="N262" i="6" s="1"/>
  <c r="M262" i="6" a="1"/>
  <c r="M262" i="6" s="1"/>
  <c r="L262" i="6" a="1"/>
  <c r="L262" i="6" s="1"/>
  <c r="K262" i="6"/>
  <c r="K262" i="6" a="1"/>
  <c r="AI261" i="6" a="1"/>
  <c r="AI261" i="6" s="1"/>
  <c r="AH261" i="6" a="1"/>
  <c r="AH261" i="6" s="1"/>
  <c r="AG261" i="6" a="1"/>
  <c r="AG261" i="6" s="1"/>
  <c r="AF261" i="6" a="1"/>
  <c r="AF261" i="6" s="1"/>
  <c r="AE261" i="6" a="1"/>
  <c r="AE261" i="6" s="1"/>
  <c r="AD261" i="6" a="1"/>
  <c r="AD261" i="6" s="1"/>
  <c r="AC261" i="6" a="1"/>
  <c r="AC261" i="6" s="1"/>
  <c r="AB261" i="6" a="1"/>
  <c r="AB261" i="6" s="1"/>
  <c r="AA261" i="6" a="1"/>
  <c r="AA261" i="6" s="1"/>
  <c r="Z261" i="6" a="1"/>
  <c r="Z261" i="6" s="1"/>
  <c r="Y261" i="6" a="1"/>
  <c r="Y261" i="6" s="1"/>
  <c r="X261" i="6" a="1"/>
  <c r="X261" i="6" s="1"/>
  <c r="W261" i="6" a="1"/>
  <c r="W261" i="6" s="1"/>
  <c r="V261" i="6" a="1"/>
  <c r="V261" i="6" s="1"/>
  <c r="U261" i="6" a="1"/>
  <c r="U261" i="6" s="1"/>
  <c r="T261" i="6" a="1"/>
  <c r="T261" i="6" s="1"/>
  <c r="S261" i="6" a="1"/>
  <c r="S261" i="6" s="1"/>
  <c r="R261" i="6" a="1"/>
  <c r="R261" i="6" s="1"/>
  <c r="Q261" i="6" a="1"/>
  <c r="Q261" i="6" s="1"/>
  <c r="P261" i="6" a="1"/>
  <c r="P261" i="6" s="1"/>
  <c r="O261" i="6" a="1"/>
  <c r="O261" i="6" s="1"/>
  <c r="N261" i="6" a="1"/>
  <c r="N261" i="6" s="1"/>
  <c r="M261" i="6" a="1"/>
  <c r="M261" i="6" s="1"/>
  <c r="L261" i="6" a="1"/>
  <c r="L261" i="6" s="1"/>
  <c r="K261" i="6" a="1"/>
  <c r="K261" i="6" s="1"/>
  <c r="AI260" i="6" a="1"/>
  <c r="AI260" i="6" s="1"/>
  <c r="AH260" i="6" a="1"/>
  <c r="AH260" i="6" s="1"/>
  <c r="AG260" i="6"/>
  <c r="AG260" i="6" a="1"/>
  <c r="AF260" i="6" a="1"/>
  <c r="AF260" i="6" s="1"/>
  <c r="AE260" i="6" a="1"/>
  <c r="AE260" i="6" s="1"/>
  <c r="AD260" i="6" a="1"/>
  <c r="AD260" i="6" s="1"/>
  <c r="AC260" i="6" a="1"/>
  <c r="AC260" i="6" s="1"/>
  <c r="AB260" i="6" a="1"/>
  <c r="AB260" i="6" s="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a="1"/>
  <c r="L260" i="6" s="1"/>
  <c r="K260" i="6" a="1"/>
  <c r="K260" i="6" s="1"/>
  <c r="AI259" i="6"/>
  <c r="AI259" i="6" a="1"/>
  <c r="AH259" i="6" a="1"/>
  <c r="AH259" i="6" s="1"/>
  <c r="AG259" i="6" a="1"/>
  <c r="AG259" i="6" s="1"/>
  <c r="AF259" i="6" a="1"/>
  <c r="AF259" i="6" s="1"/>
  <c r="AE259" i="6" a="1"/>
  <c r="AE259" i="6" s="1"/>
  <c r="AD259" i="6" a="1"/>
  <c r="AD259" i="6" s="1"/>
  <c r="AC259" i="6" a="1"/>
  <c r="AC259" i="6" s="1"/>
  <c r="AB259" i="6" a="1"/>
  <c r="AB259" i="6" s="1"/>
  <c r="AA259" i="6" a="1"/>
  <c r="AA259" i="6" s="1"/>
  <c r="Z259" i="6" a="1"/>
  <c r="Z259" i="6" s="1"/>
  <c r="Y259" i="6" a="1"/>
  <c r="Y259" i="6" s="1"/>
  <c r="X259" i="6" a="1"/>
  <c r="X259" i="6" s="1"/>
  <c r="W259" i="6" a="1"/>
  <c r="W259" i="6" s="1"/>
  <c r="V259" i="6" a="1"/>
  <c r="V259" i="6" s="1"/>
  <c r="U259" i="6" a="1"/>
  <c r="U259" i="6" s="1"/>
  <c r="T259" i="6" a="1"/>
  <c r="T259" i="6" s="1"/>
  <c r="S259" i="6" a="1"/>
  <c r="S259" i="6" s="1"/>
  <c r="R259" i="6" a="1"/>
  <c r="R259" i="6" s="1"/>
  <c r="Q259" i="6" a="1"/>
  <c r="Q259" i="6" s="1"/>
  <c r="P259" i="6" a="1"/>
  <c r="P259" i="6" s="1"/>
  <c r="O259" i="6" a="1"/>
  <c r="O259" i="6" s="1"/>
  <c r="N259" i="6" a="1"/>
  <c r="N259" i="6" s="1"/>
  <c r="M259" i="6" a="1"/>
  <c r="M259" i="6" s="1"/>
  <c r="L259" i="6" a="1"/>
  <c r="L259" i="6" s="1"/>
  <c r="K259" i="6" a="1"/>
  <c r="K259" i="6" s="1"/>
  <c r="AI258" i="6" a="1"/>
  <c r="AI258" i="6" s="1"/>
  <c r="AH258" i="6" a="1"/>
  <c r="AH258" i="6" s="1"/>
  <c r="AG258" i="6" a="1"/>
  <c r="AG258" i="6" s="1"/>
  <c r="AF258" i="6" a="1"/>
  <c r="AF258" i="6" s="1"/>
  <c r="AE258" i="6" a="1"/>
  <c r="AE258" i="6" s="1"/>
  <c r="AD258" i="6" a="1"/>
  <c r="AD258" i="6" s="1"/>
  <c r="AC258" i="6" a="1"/>
  <c r="AC258" i="6" s="1"/>
  <c r="AB258" i="6" a="1"/>
  <c r="AB258" i="6" s="1"/>
  <c r="AA258" i="6" a="1"/>
  <c r="AA258" i="6" s="1"/>
  <c r="Z258" i="6" a="1"/>
  <c r="Z258" i="6" s="1"/>
  <c r="Y258" i="6" a="1"/>
  <c r="Y258" i="6" s="1"/>
  <c r="X258" i="6" a="1"/>
  <c r="X258" i="6" s="1"/>
  <c r="W258" i="6"/>
  <c r="W258" i="6" a="1"/>
  <c r="V258" i="6" a="1"/>
  <c r="V258" i="6" s="1"/>
  <c r="U258" i="6" a="1"/>
  <c r="U258" i="6" s="1"/>
  <c r="T258" i="6" a="1"/>
  <c r="T258" i="6" s="1"/>
  <c r="S258" i="6" a="1"/>
  <c r="S258" i="6" s="1"/>
  <c r="R258" i="6" a="1"/>
  <c r="R258" i="6" s="1"/>
  <c r="Q258" i="6"/>
  <c r="Q258" i="6" a="1"/>
  <c r="P258" i="6" a="1"/>
  <c r="P258" i="6" s="1"/>
  <c r="O258" i="6" a="1"/>
  <c r="O258" i="6" s="1"/>
  <c r="N258" i="6" a="1"/>
  <c r="N258" i="6" s="1"/>
  <c r="M258" i="6" a="1"/>
  <c r="M258" i="6" s="1"/>
  <c r="L258" i="6" a="1"/>
  <c r="L258" i="6" s="1"/>
  <c r="K258" i="6" a="1"/>
  <c r="K258" i="6" s="1"/>
  <c r="AI257" i="6" a="1"/>
  <c r="AI257" i="6" s="1"/>
  <c r="AH257" i="6" a="1"/>
  <c r="AH257" i="6" s="1"/>
  <c r="AG257" i="6" a="1"/>
  <c r="AG257" i="6" s="1"/>
  <c r="AF257" i="6" a="1"/>
  <c r="AF257" i="6" s="1"/>
  <c r="AE257" i="6" a="1"/>
  <c r="AE257" i="6" s="1"/>
  <c r="AD257" i="6" a="1"/>
  <c r="AD257" i="6" s="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c r="S257" i="6" a="1"/>
  <c r="R257" i="6" a="1"/>
  <c r="R257" i="6" s="1"/>
  <c r="Q257" i="6" a="1"/>
  <c r="Q257" i="6" s="1"/>
  <c r="P257" i="6" a="1"/>
  <c r="P257" i="6" s="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a="1"/>
  <c r="AB256" i="6" s="1"/>
  <c r="AA256" i="6"/>
  <c r="AA256" i="6" a="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c r="W255" i="6" a="1"/>
  <c r="V255" i="6" a="1"/>
  <c r="V255" i="6" s="1"/>
  <c r="U255" i="6" a="1"/>
  <c r="U255" i="6" s="1"/>
  <c r="T255" i="6" a="1"/>
  <c r="T255" i="6" s="1"/>
  <c r="S255" i="6" a="1"/>
  <c r="S255" i="6" s="1"/>
  <c r="R255" i="6" a="1"/>
  <c r="R255" i="6" s="1"/>
  <c r="Q255" i="6" a="1"/>
  <c r="Q255" i="6" s="1"/>
  <c r="P255" i="6" a="1"/>
  <c r="P255" i="6" s="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a="1"/>
  <c r="AB254" i="6" s="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a="1"/>
  <c r="P254" i="6" s="1"/>
  <c r="O254" i="6" a="1"/>
  <c r="O254" i="6" s="1"/>
  <c r="N254" i="6" a="1"/>
  <c r="N254" i="6" s="1"/>
  <c r="M254" i="6" a="1"/>
  <c r="M254" i="6" s="1"/>
  <c r="L254" i="6" a="1"/>
  <c r="L254" i="6" s="1"/>
  <c r="K254" i="6"/>
  <c r="K254" i="6" a="1"/>
  <c r="AI253" i="6" a="1"/>
  <c r="AI253" i="6" s="1"/>
  <c r="AH253" i="6" a="1"/>
  <c r="AH253" i="6" s="1"/>
  <c r="AG253" i="6" a="1"/>
  <c r="AG253" i="6" s="1"/>
  <c r="AF253" i="6" a="1"/>
  <c r="AF253" i="6" s="1"/>
  <c r="AE253" i="6" a="1"/>
  <c r="AE253" i="6" s="1"/>
  <c r="AD253" i="6" a="1"/>
  <c r="AD253" i="6" s="1"/>
  <c r="AC253" i="6" a="1"/>
  <c r="AC253" i="6" s="1"/>
  <c r="AB253" i="6" a="1"/>
  <c r="AB253" i="6" s="1"/>
  <c r="AA253" i="6" a="1"/>
  <c r="AA253" i="6" s="1"/>
  <c r="Z253" i="6" a="1"/>
  <c r="Z253" i="6" s="1"/>
  <c r="Y253" i="6" a="1"/>
  <c r="Y253" i="6" s="1"/>
  <c r="X253" i="6" a="1"/>
  <c r="X253" i="6" s="1"/>
  <c r="W253" i="6" a="1"/>
  <c r="W253" i="6" s="1"/>
  <c r="V253" i="6" a="1"/>
  <c r="V253" i="6" s="1"/>
  <c r="U253" i="6" a="1"/>
  <c r="U253" i="6" s="1"/>
  <c r="T253" i="6" a="1"/>
  <c r="T253" i="6" s="1"/>
  <c r="S253" i="6" a="1"/>
  <c r="S253" i="6" s="1"/>
  <c r="R253" i="6" a="1"/>
  <c r="R253" i="6" s="1"/>
  <c r="Q253" i="6" a="1"/>
  <c r="Q253" i="6" s="1"/>
  <c r="P253" i="6" a="1"/>
  <c r="P253" i="6" s="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a="1"/>
  <c r="AB252" i="6" s="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a="1"/>
  <c r="V251" i="6" s="1"/>
  <c r="U251" i="6" a="1"/>
  <c r="U251" i="6" s="1"/>
  <c r="T251" i="6" a="1"/>
  <c r="T251" i="6" s="1"/>
  <c r="S251" i="6" a="1"/>
  <c r="S251" i="6" s="1"/>
  <c r="R251" i="6" a="1"/>
  <c r="R251" i="6" s="1"/>
  <c r="Q251" i="6" a="1"/>
  <c r="Q251" i="6" s="1"/>
  <c r="P251" i="6" a="1"/>
  <c r="P251" i="6" s="1"/>
  <c r="O251" i="6" a="1"/>
  <c r="O251" i="6" s="1"/>
  <c r="N251" i="6" a="1"/>
  <c r="N251" i="6" s="1"/>
  <c r="M251" i="6" a="1"/>
  <c r="M251" i="6" s="1"/>
  <c r="L251" i="6" a="1"/>
  <c r="L251" i="6" s="1"/>
  <c r="K251" i="6" a="1"/>
  <c r="K251" i="6" s="1"/>
  <c r="AI250" i="6" a="1"/>
  <c r="AI250" i="6" s="1"/>
  <c r="AH250" i="6" a="1"/>
  <c r="AH250" i="6" s="1"/>
  <c r="AG250" i="6" a="1"/>
  <c r="AG250" i="6" s="1"/>
  <c r="AF250" i="6" a="1"/>
  <c r="AF250" i="6" s="1"/>
  <c r="AE250" i="6" a="1"/>
  <c r="AE250" i="6" s="1"/>
  <c r="AD250" i="6" a="1"/>
  <c r="AD250" i="6" s="1"/>
  <c r="AC250" i="6" a="1"/>
  <c r="AC250" i="6" s="1"/>
  <c r="AB250" i="6" a="1"/>
  <c r="AB250" i="6" s="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a="1"/>
  <c r="AD249" i="6" s="1"/>
  <c r="AC249" i="6" a="1"/>
  <c r="AC249" i="6" s="1"/>
  <c r="AB249" i="6" a="1"/>
  <c r="AB249" i="6" s="1"/>
  <c r="AA249" i="6"/>
  <c r="AA249" i="6" a="1"/>
  <c r="Z249" i="6" a="1"/>
  <c r="Z249" i="6" s="1"/>
  <c r="Y249" i="6" a="1"/>
  <c r="Y249" i="6" s="1"/>
  <c r="X249" i="6" a="1"/>
  <c r="X249" i="6" s="1"/>
  <c r="W249" i="6"/>
  <c r="W249" i="6" a="1"/>
  <c r="V249" i="6" a="1"/>
  <c r="V249" i="6" s="1"/>
  <c r="U249" i="6" a="1"/>
  <c r="U249" i="6" s="1"/>
  <c r="T249" i="6" a="1"/>
  <c r="T249" i="6" s="1"/>
  <c r="S249" i="6" a="1"/>
  <c r="S249" i="6" s="1"/>
  <c r="R249" i="6" a="1"/>
  <c r="R249" i="6" s="1"/>
  <c r="Q249" i="6" a="1"/>
  <c r="Q249" i="6" s="1"/>
  <c r="P249" i="6" a="1"/>
  <c r="P249" i="6" s="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a="1"/>
  <c r="AB248" i="6" s="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a="1"/>
  <c r="P247" i="6" s="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a="1"/>
  <c r="AB246" i="6" s="1"/>
  <c r="AA246" i="6"/>
  <c r="AA246" i="6" a="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a="1"/>
  <c r="P246" i="6" s="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a="1"/>
  <c r="AB245" i="6" s="1"/>
  <c r="AA245" i="6"/>
  <c r="AA245" i="6" a="1"/>
  <c r="Z245" i="6" a="1"/>
  <c r="Z245" i="6" s="1"/>
  <c r="Y245" i="6" a="1"/>
  <c r="Y245" i="6" s="1"/>
  <c r="X245" i="6" a="1"/>
  <c r="X245" i="6" s="1"/>
  <c r="W245" i="6"/>
  <c r="W245" i="6" a="1"/>
  <c r="V245" i="6" a="1"/>
  <c r="V245" i="6" s="1"/>
  <c r="U245" i="6" a="1"/>
  <c r="U245" i="6" s="1"/>
  <c r="T245" i="6" a="1"/>
  <c r="T245" i="6" s="1"/>
  <c r="S245" i="6" a="1"/>
  <c r="S245" i="6" s="1"/>
  <c r="R245" i="6" a="1"/>
  <c r="R245" i="6" s="1"/>
  <c r="Q245" i="6" a="1"/>
  <c r="Q245" i="6" s="1"/>
  <c r="P245" i="6" a="1"/>
  <c r="P245" i="6" s="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a="1"/>
  <c r="AB244" i="6" s="1"/>
  <c r="AA244" i="6" a="1"/>
  <c r="AA244" i="6" s="1"/>
  <c r="Z244" i="6" a="1"/>
  <c r="Z244" i="6" s="1"/>
  <c r="Y244" i="6" a="1"/>
  <c r="Y244" i="6" s="1"/>
  <c r="X244" i="6" a="1"/>
  <c r="X244" i="6" s="1"/>
  <c r="W244" i="6" a="1"/>
  <c r="W244" i="6" s="1"/>
  <c r="V244" i="6" a="1"/>
  <c r="V244" i="6" s="1"/>
  <c r="U244" i="6" a="1"/>
  <c r="U244" i="6" s="1"/>
  <c r="T244" i="6" a="1"/>
  <c r="T244" i="6" s="1"/>
  <c r="S244" i="6" a="1"/>
  <c r="S244" i="6" s="1"/>
  <c r="R244" i="6" a="1"/>
  <c r="R244" i="6" s="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a="1"/>
  <c r="AD243" i="6" s="1"/>
  <c r="AC243" i="6" a="1"/>
  <c r="AC243" i="6" s="1"/>
  <c r="AB243" i="6" a="1"/>
  <c r="AB243" i="6" s="1"/>
  <c r="AA243" i="6" a="1"/>
  <c r="AA243" i="6" s="1"/>
  <c r="Z243" i="6" a="1"/>
  <c r="Z243" i="6" s="1"/>
  <c r="Y243" i="6" a="1"/>
  <c r="Y243" i="6" s="1"/>
  <c r="X243" i="6" a="1"/>
  <c r="X243" i="6" s="1"/>
  <c r="W243" i="6" a="1"/>
  <c r="W243" i="6" s="1"/>
  <c r="V243" i="6" a="1"/>
  <c r="V243" i="6" s="1"/>
  <c r="U243" i="6" a="1"/>
  <c r="U243" i="6" s="1"/>
  <c r="T243" i="6" a="1"/>
  <c r="T243" i="6" s="1"/>
  <c r="S243" i="6" a="1"/>
  <c r="S243" i="6" s="1"/>
  <c r="R243" i="6" a="1"/>
  <c r="R243" i="6" s="1"/>
  <c r="Q243" i="6" a="1"/>
  <c r="Q243" i="6" s="1"/>
  <c r="P243" i="6" a="1"/>
  <c r="P243" i="6" s="1"/>
  <c r="O243" i="6" a="1"/>
  <c r="O243" i="6" s="1"/>
  <c r="N243" i="6" a="1"/>
  <c r="N243" i="6" s="1"/>
  <c r="M243" i="6" a="1"/>
  <c r="M243" i="6" s="1"/>
  <c r="L243" i="6" a="1"/>
  <c r="L243" i="6" s="1"/>
  <c r="K243" i="6" a="1"/>
  <c r="K243" i="6" s="1"/>
  <c r="AI242" i="6" a="1"/>
  <c r="AI242" i="6" s="1"/>
  <c r="AH242" i="6" a="1"/>
  <c r="AH242" i="6" s="1"/>
  <c r="AG242" i="6" a="1"/>
  <c r="AG242" i="6" s="1"/>
  <c r="AF242" i="6" a="1"/>
  <c r="AF242" i="6" s="1"/>
  <c r="AE242" i="6" a="1"/>
  <c r="AE242" i="6" s="1"/>
  <c r="AD242" i="6" a="1"/>
  <c r="AD242" i="6" s="1"/>
  <c r="AC242" i="6" a="1"/>
  <c r="AC242" i="6" s="1"/>
  <c r="AB242" i="6" a="1"/>
  <c r="AB242" i="6" s="1"/>
  <c r="AA242" i="6"/>
  <c r="AA242" i="6" a="1"/>
  <c r="Z242" i="6" a="1"/>
  <c r="Z242" i="6" s="1"/>
  <c r="Y242" i="6" a="1"/>
  <c r="Y242" i="6" s="1"/>
  <c r="X242" i="6" a="1"/>
  <c r="X242" i="6" s="1"/>
  <c r="W242" i="6" a="1"/>
  <c r="W242" i="6" s="1"/>
  <c r="V242" i="6" a="1"/>
  <c r="V242" i="6" s="1"/>
  <c r="U242" i="6" a="1"/>
  <c r="U242" i="6" s="1"/>
  <c r="T242" i="6" a="1"/>
  <c r="T242" i="6" s="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a="1"/>
  <c r="AF241" i="6" s="1"/>
  <c r="AE241" i="6" a="1"/>
  <c r="AE241" i="6" s="1"/>
  <c r="AD241" i="6" a="1"/>
  <c r="AD241" i="6" s="1"/>
  <c r="AC241" i="6" a="1"/>
  <c r="AC241" i="6" s="1"/>
  <c r="AB241" i="6" a="1"/>
  <c r="AB241" i="6" s="1"/>
  <c r="AA241" i="6"/>
  <c r="AA241" i="6" a="1"/>
  <c r="Z241" i="6" a="1"/>
  <c r="Z241" i="6" s="1"/>
  <c r="Y241" i="6" a="1"/>
  <c r="Y241" i="6" s="1"/>
  <c r="X241" i="6" a="1"/>
  <c r="X241" i="6" s="1"/>
  <c r="W241" i="6"/>
  <c r="W241" i="6" a="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a="1"/>
  <c r="AB240" i="6" s="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a="1"/>
  <c r="P240" i="6" s="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a="1"/>
  <c r="X239" i="6" s="1"/>
  <c r="W239" i="6" a="1"/>
  <c r="W239" i="6" s="1"/>
  <c r="V239" i="6" a="1"/>
  <c r="V239" i="6" s="1"/>
  <c r="U239" i="6" a="1"/>
  <c r="U239" i="6" s="1"/>
  <c r="T239" i="6" a="1"/>
  <c r="T239" i="6" s="1"/>
  <c r="S239" i="6" a="1"/>
  <c r="S239" i="6" s="1"/>
  <c r="R239" i="6" a="1"/>
  <c r="R239" i="6" s="1"/>
  <c r="Q239" i="6" a="1"/>
  <c r="Q239" i="6" s="1"/>
  <c r="P239" i="6" a="1"/>
  <c r="P239" i="6" s="1"/>
  <c r="O239" i="6" a="1"/>
  <c r="O239" i="6" s="1"/>
  <c r="N239" i="6" a="1"/>
  <c r="N239" i="6" s="1"/>
  <c r="M239" i="6" a="1"/>
  <c r="M239" i="6" s="1"/>
  <c r="L239" i="6" a="1"/>
  <c r="L239" i="6" s="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c r="AA238" i="6" a="1"/>
  <c r="Z238" i="6" a="1"/>
  <c r="Z238" i="6" s="1"/>
  <c r="Y238" i="6" a="1"/>
  <c r="Y238" i="6" s="1"/>
  <c r="X238" i="6" a="1"/>
  <c r="X238" i="6" s="1"/>
  <c r="W238" i="6" a="1"/>
  <c r="W238" i="6" s="1"/>
  <c r="V238" i="6" a="1"/>
  <c r="V238" i="6" s="1"/>
  <c r="U238" i="6" a="1"/>
  <c r="U238" i="6" s="1"/>
  <c r="T238" i="6" a="1"/>
  <c r="T238" i="6" s="1"/>
  <c r="S238" i="6" a="1"/>
  <c r="S238" i="6" s="1"/>
  <c r="R238" i="6" a="1"/>
  <c r="R238" i="6" s="1"/>
  <c r="Q238" i="6" a="1"/>
  <c r="Q238" i="6" s="1"/>
  <c r="P238" i="6" a="1"/>
  <c r="P238" i="6" s="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a="1"/>
  <c r="AB237" i="6" s="1"/>
  <c r="AA237" i="6"/>
  <c r="AA237" i="6" a="1"/>
  <c r="Z237" i="6" a="1"/>
  <c r="Z237" i="6" s="1"/>
  <c r="Y237" i="6" a="1"/>
  <c r="Y237" i="6" s="1"/>
  <c r="X237" i="6" a="1"/>
  <c r="X237" i="6" s="1"/>
  <c r="W237" i="6"/>
  <c r="W237" i="6" a="1"/>
  <c r="V237" i="6" a="1"/>
  <c r="V237" i="6" s="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a="1"/>
  <c r="X236" i="6" s="1"/>
  <c r="W236" i="6" a="1"/>
  <c r="W236" i="6" s="1"/>
  <c r="V236" i="6" a="1"/>
  <c r="V236" i="6" s="1"/>
  <c r="U236" i="6" a="1"/>
  <c r="U236" i="6" s="1"/>
  <c r="T236" i="6" a="1"/>
  <c r="T236" i="6" s="1"/>
  <c r="S236" i="6" a="1"/>
  <c r="S236" i="6" s="1"/>
  <c r="R236" i="6" a="1"/>
  <c r="R236" i="6" s="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a="1"/>
  <c r="AD235" i="6" s="1"/>
  <c r="AC235" i="6" a="1"/>
  <c r="AC235" i="6" s="1"/>
  <c r="AB235" i="6" a="1"/>
  <c r="AB235" i="6" s="1"/>
  <c r="AA235" i="6" a="1"/>
  <c r="AA235" i="6" s="1"/>
  <c r="Z235" i="6" a="1"/>
  <c r="Z235" i="6" s="1"/>
  <c r="Y235" i="6" a="1"/>
  <c r="Y235" i="6" s="1"/>
  <c r="X235" i="6" a="1"/>
  <c r="X235" i="6" s="1"/>
  <c r="W235" i="6" a="1"/>
  <c r="W235" i="6" s="1"/>
  <c r="V235" i="6" a="1"/>
  <c r="V235" i="6" s="1"/>
  <c r="U235" i="6" a="1"/>
  <c r="U235" i="6" s="1"/>
  <c r="T235" i="6" a="1"/>
  <c r="T235" i="6" s="1"/>
  <c r="S235" i="6" a="1"/>
  <c r="S235" i="6" s="1"/>
  <c r="R235" i="6" a="1"/>
  <c r="R235" i="6" s="1"/>
  <c r="Q235" i="6" a="1"/>
  <c r="Q235" i="6" s="1"/>
  <c r="P235" i="6" a="1"/>
  <c r="P235" i="6" s="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c r="AA234" i="6" a="1"/>
  <c r="Z234" i="6" a="1"/>
  <c r="Z234" i="6" s="1"/>
  <c r="Y234" i="6" a="1"/>
  <c r="Y234" i="6" s="1"/>
  <c r="X234" i="6" a="1"/>
  <c r="X234" i="6" s="1"/>
  <c r="W234" i="6" a="1"/>
  <c r="W234" i="6" s="1"/>
  <c r="V234" i="6" a="1"/>
  <c r="V234" i="6" s="1"/>
  <c r="U234" i="6" a="1"/>
  <c r="U234" i="6" s="1"/>
  <c r="T234" i="6" a="1"/>
  <c r="T234" i="6" s="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c r="AA233" i="6" a="1"/>
  <c r="Z233" i="6" a="1"/>
  <c r="Z233" i="6" s="1"/>
  <c r="Y233" i="6" a="1"/>
  <c r="Y233" i="6" s="1"/>
  <c r="X233" i="6" a="1"/>
  <c r="X233" i="6" s="1"/>
  <c r="W233" i="6"/>
  <c r="W233" i="6" a="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a="1"/>
  <c r="P232" i="6" s="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a="1"/>
  <c r="X231" i="6" s="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a="1"/>
  <c r="L231" i="6" s="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c r="AA230" i="6" a="1"/>
  <c r="Z230" i="6" a="1"/>
  <c r="Z230" i="6" s="1"/>
  <c r="Y230" i="6" a="1"/>
  <c r="Y230" i="6" s="1"/>
  <c r="X230" i="6" a="1"/>
  <c r="X230" i="6" s="1"/>
  <c r="W230" i="6" a="1"/>
  <c r="W230" i="6" s="1"/>
  <c r="V230" i="6" a="1"/>
  <c r="V230" i="6" s="1"/>
  <c r="U230" i="6" a="1"/>
  <c r="U230" i="6" s="1"/>
  <c r="T230" i="6" a="1"/>
  <c r="T230" i="6" s="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c r="AA229" i="6" a="1"/>
  <c r="Z229" i="6" a="1"/>
  <c r="Z229" i="6" s="1"/>
  <c r="Y229" i="6" a="1"/>
  <c r="Y229" i="6" s="1"/>
  <c r="X229" i="6" a="1"/>
  <c r="X229" i="6" s="1"/>
  <c r="W229" i="6"/>
  <c r="W229" i="6" a="1"/>
  <c r="V229" i="6" a="1"/>
  <c r="V229" i="6" s="1"/>
  <c r="U229" i="6" a="1"/>
  <c r="U229" i="6" s="1"/>
  <c r="T229" i="6" a="1"/>
  <c r="T229" i="6" s="1"/>
  <c r="S229" i="6" a="1"/>
  <c r="S229" i="6" s="1"/>
  <c r="R229" i="6" a="1"/>
  <c r="R229" i="6" s="1"/>
  <c r="Q229" i="6" a="1"/>
  <c r="Q229" i="6" s="1"/>
  <c r="P229" i="6" a="1"/>
  <c r="P229" i="6" s="1"/>
  <c r="O229" i="6" a="1"/>
  <c r="O229" i="6" s="1"/>
  <c r="N229" i="6" a="1"/>
  <c r="N229" i="6" s="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a="1"/>
  <c r="X228" i="6" s="1"/>
  <c r="W228" i="6" a="1"/>
  <c r="W228" i="6" s="1"/>
  <c r="V228" i="6" a="1"/>
  <c r="V228" i="6" s="1"/>
  <c r="U228" i="6" a="1"/>
  <c r="U228" i="6" s="1"/>
  <c r="T228" i="6" a="1"/>
  <c r="T228" i="6" s="1"/>
  <c r="S228" i="6" a="1"/>
  <c r="S228" i="6" s="1"/>
  <c r="R228" i="6" a="1"/>
  <c r="R228" i="6" s="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a="1"/>
  <c r="AD227" i="6" s="1"/>
  <c r="AC227" i="6" a="1"/>
  <c r="AC227" i="6" s="1"/>
  <c r="AB227" i="6" a="1"/>
  <c r="AB227" i="6" s="1"/>
  <c r="AA227" i="6" a="1"/>
  <c r="AA227" i="6" s="1"/>
  <c r="Z227" i="6" a="1"/>
  <c r="Z227" i="6" s="1"/>
  <c r="Y227" i="6" a="1"/>
  <c r="Y227" i="6" s="1"/>
  <c r="X227" i="6" a="1"/>
  <c r="X227" i="6" s="1"/>
  <c r="W227" i="6"/>
  <c r="W227" i="6" a="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c r="W226" i="6" a="1"/>
  <c r="V226" i="6" a="1"/>
  <c r="V226" i="6" s="1"/>
  <c r="U226" i="6" a="1"/>
  <c r="U226" i="6" s="1"/>
  <c r="T226" i="6" a="1"/>
  <c r="T226" i="6" s="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c r="AA225" i="6" a="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c r="AA224" i="6" a="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a="1"/>
  <c r="P224" i="6" s="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c r="AA223" i="6" a="1"/>
  <c r="Z223" i="6" a="1"/>
  <c r="Z223" i="6" s="1"/>
  <c r="Y223" i="6" a="1"/>
  <c r="Y223" i="6" s="1"/>
  <c r="X223" i="6" a="1"/>
  <c r="X223" i="6" s="1"/>
  <c r="W223" i="6"/>
  <c r="W223" i="6" a="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a="1"/>
  <c r="L223" i="6" s="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c r="W222" i="6" a="1"/>
  <c r="V222" i="6" a="1"/>
  <c r="V222" i="6" s="1"/>
  <c r="U222" i="6" a="1"/>
  <c r="U222" i="6" s="1"/>
  <c r="T222" i="6" a="1"/>
  <c r="T222" i="6" s="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c r="AA221" i="6" a="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a="1"/>
  <c r="N221" i="6" s="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c r="AA220" i="6" a="1"/>
  <c r="Z220" i="6" a="1"/>
  <c r="Z220" i="6" s="1"/>
  <c r="Y220" i="6" a="1"/>
  <c r="Y220" i="6" s="1"/>
  <c r="X220" i="6" a="1"/>
  <c r="X220" i="6" s="1"/>
  <c r="W220" i="6"/>
  <c r="W220" i="6" a="1"/>
  <c r="V220" i="6" a="1"/>
  <c r="V220" i="6" s="1"/>
  <c r="U220" i="6" a="1"/>
  <c r="U220" i="6" s="1"/>
  <c r="T220" i="6" a="1"/>
  <c r="T220" i="6" s="1"/>
  <c r="S220" i="6" a="1"/>
  <c r="S220" i="6" s="1"/>
  <c r="R220" i="6" a="1"/>
  <c r="R220" i="6" s="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a="1"/>
  <c r="AD219" i="6" s="1"/>
  <c r="AC219" i="6" a="1"/>
  <c r="AC219" i="6" s="1"/>
  <c r="AB219" i="6" a="1"/>
  <c r="AB219" i="6" s="1"/>
  <c r="AA219" i="6"/>
  <c r="AA219" i="6" a="1"/>
  <c r="Z219" i="6" a="1"/>
  <c r="Z219" i="6" s="1"/>
  <c r="Y219" i="6" a="1"/>
  <c r="Y219" i="6" s="1"/>
  <c r="X219" i="6" a="1"/>
  <c r="X219" i="6" s="1"/>
  <c r="W219" i="6"/>
  <c r="W219" i="6" a="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c r="W218" i="6" a="1"/>
  <c r="V218" i="6" a="1"/>
  <c r="V218" i="6" s="1"/>
  <c r="U218" i="6" a="1"/>
  <c r="U218" i="6" s="1"/>
  <c r="T218" i="6" a="1"/>
  <c r="T218" i="6" s="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c r="AA216" i="6" a="1"/>
  <c r="Z216" i="6" a="1"/>
  <c r="Z216" i="6" s="1"/>
  <c r="Y216" i="6" a="1"/>
  <c r="Y216" i="6" s="1"/>
  <c r="X216" i="6" a="1"/>
  <c r="X216" i="6" s="1"/>
  <c r="W216" i="6" a="1"/>
  <c r="W216" i="6" s="1"/>
  <c r="V216" i="6" a="1"/>
  <c r="V216" i="6" s="1"/>
  <c r="U216" i="6" a="1"/>
  <c r="U216" i="6" s="1"/>
  <c r="T216" i="6" a="1"/>
  <c r="T216" i="6" s="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c r="AA215" i="6" a="1"/>
  <c r="Z215" i="6" a="1"/>
  <c r="Z215" i="6" s="1"/>
  <c r="Y215" i="6" a="1"/>
  <c r="Y215" i="6" s="1"/>
  <c r="X215" i="6" a="1"/>
  <c r="X215" i="6" s="1"/>
  <c r="W215" i="6"/>
  <c r="W215" i="6" a="1"/>
  <c r="V215" i="6" a="1"/>
  <c r="V215" i="6" s="1"/>
  <c r="U215" i="6" a="1"/>
  <c r="U215" i="6" s="1"/>
  <c r="T215" i="6" a="1"/>
  <c r="T215" i="6" s="1"/>
  <c r="S215" i="6" a="1"/>
  <c r="S215" i="6" s="1"/>
  <c r="R215" i="6" a="1"/>
  <c r="R215" i="6" s="1"/>
  <c r="Q215" i="6" a="1"/>
  <c r="Q215" i="6" s="1"/>
  <c r="P215" i="6" a="1"/>
  <c r="P215" i="6" s="1"/>
  <c r="O215" i="6" a="1"/>
  <c r="O215" i="6" s="1"/>
  <c r="N215" i="6" a="1"/>
  <c r="N215" i="6" s="1"/>
  <c r="M215" i="6" a="1"/>
  <c r="M215" i="6" s="1"/>
  <c r="L215" i="6" a="1"/>
  <c r="L215" i="6" s="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a="1"/>
  <c r="X214" i="6" s="1"/>
  <c r="W214" i="6"/>
  <c r="W214" i="6" a="1"/>
  <c r="V214" i="6" a="1"/>
  <c r="V214" i="6" s="1"/>
  <c r="U214" i="6" a="1"/>
  <c r="U214" i="6" s="1"/>
  <c r="T214" i="6" a="1"/>
  <c r="T214" i="6" s="1"/>
  <c r="S214" i="6" a="1"/>
  <c r="S214" i="6" s="1"/>
  <c r="R214" i="6" a="1"/>
  <c r="R214" i="6" s="1"/>
  <c r="Q214" i="6" a="1"/>
  <c r="Q214" i="6" s="1"/>
  <c r="P214" i="6" a="1"/>
  <c r="P214" i="6" s="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a="1"/>
  <c r="T213" i="6" s="1"/>
  <c r="S213" i="6" a="1"/>
  <c r="S213" i="6" s="1"/>
  <c r="R213" i="6" a="1"/>
  <c r="R213" i="6" s="1"/>
  <c r="Q213" i="6" a="1"/>
  <c r="Q213" i="6" s="1"/>
  <c r="P213" i="6" a="1"/>
  <c r="P213" i="6" s="1"/>
  <c r="O213" i="6" a="1"/>
  <c r="O213" i="6" s="1"/>
  <c r="N213" i="6" a="1"/>
  <c r="N213" i="6" s="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c r="AA212" i="6" a="1"/>
  <c r="Z212" i="6" a="1"/>
  <c r="Z212" i="6" s="1"/>
  <c r="Y212" i="6" a="1"/>
  <c r="Y212" i="6" s="1"/>
  <c r="X212" i="6" a="1"/>
  <c r="X212" i="6" s="1"/>
  <c r="W212" i="6" a="1"/>
  <c r="W212" i="6" s="1"/>
  <c r="V212" i="6" a="1"/>
  <c r="V212" i="6" s="1"/>
  <c r="U212" i="6" a="1"/>
  <c r="U212" i="6" s="1"/>
  <c r="T212" i="6" a="1"/>
  <c r="T212" i="6" s="1"/>
  <c r="S212" i="6" a="1"/>
  <c r="S212" i="6" s="1"/>
  <c r="R212" i="6" a="1"/>
  <c r="R212" i="6" s="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a="1"/>
  <c r="AD211" i="6" s="1"/>
  <c r="AC211" i="6" a="1"/>
  <c r="AC211" i="6" s="1"/>
  <c r="AB211" i="6" a="1"/>
  <c r="AB211" i="6" s="1"/>
  <c r="AA211" i="6"/>
  <c r="AA211" i="6" a="1"/>
  <c r="Z211" i="6" a="1"/>
  <c r="Z211" i="6" s="1"/>
  <c r="Y211" i="6" a="1"/>
  <c r="Y211" i="6" s="1"/>
  <c r="X211" i="6" a="1"/>
  <c r="X211" i="6" s="1"/>
  <c r="W211" i="6"/>
  <c r="W211" i="6" a="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c r="W210" i="6" a="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a="1"/>
  <c r="AD209" i="6" s="1"/>
  <c r="AC209" i="6" a="1"/>
  <c r="AC209" i="6" s="1"/>
  <c r="AB209" i="6" a="1"/>
  <c r="AB209" i="6" s="1"/>
  <c r="AA209" i="6" a="1"/>
  <c r="AA209" i="6" s="1"/>
  <c r="Z209" i="6" a="1"/>
  <c r="Z209" i="6" s="1"/>
  <c r="Y209" i="6" a="1"/>
  <c r="Y209" i="6" s="1"/>
  <c r="X209" i="6" a="1"/>
  <c r="X209" i="6" s="1"/>
  <c r="W209" i="6" a="1"/>
  <c r="W209" i="6" s="1"/>
  <c r="V209" i="6" a="1"/>
  <c r="V209" i="6" s="1"/>
  <c r="U209" i="6" a="1"/>
  <c r="U209" i="6" s="1"/>
  <c r="T209" i="6" a="1"/>
  <c r="T209" i="6" s="1"/>
  <c r="S209" i="6" a="1"/>
  <c r="S209" i="6" s="1"/>
  <c r="R209" i="6" a="1"/>
  <c r="R209" i="6" s="1"/>
  <c r="Q209" i="6" a="1"/>
  <c r="Q209" i="6" s="1"/>
  <c r="P209" i="6" a="1"/>
  <c r="P209" i="6" s="1"/>
  <c r="O209" i="6" a="1"/>
  <c r="O209" i="6" s="1"/>
  <c r="N209" i="6" a="1"/>
  <c r="N209" i="6" s="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c r="AA208" i="6" a="1"/>
  <c r="Z208" i="6" a="1"/>
  <c r="Z208" i="6" s="1"/>
  <c r="Y208" i="6" a="1"/>
  <c r="Y208" i="6" s="1"/>
  <c r="X208" i="6" a="1"/>
  <c r="X208" i="6" s="1"/>
  <c r="W208" i="6" a="1"/>
  <c r="W208" i="6" s="1"/>
  <c r="V208" i="6" a="1"/>
  <c r="V208" i="6" s="1"/>
  <c r="U208" i="6" a="1"/>
  <c r="U208" i="6" s="1"/>
  <c r="T208" i="6" a="1"/>
  <c r="T208" i="6" s="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c r="AA207" i="6" a="1"/>
  <c r="Z207" i="6" a="1"/>
  <c r="Z207" i="6" s="1"/>
  <c r="Y207" i="6" a="1"/>
  <c r="Y207" i="6" s="1"/>
  <c r="X207" i="6" a="1"/>
  <c r="X207" i="6" s="1"/>
  <c r="W207" i="6"/>
  <c r="W207" i="6" a="1"/>
  <c r="V207" i="6" a="1"/>
  <c r="V207" i="6" s="1"/>
  <c r="U207" i="6" a="1"/>
  <c r="U207" i="6" s="1"/>
  <c r="T207" i="6" a="1"/>
  <c r="T207" i="6" s="1"/>
  <c r="S207" i="6" a="1"/>
  <c r="S207" i="6" s="1"/>
  <c r="R207" i="6" a="1"/>
  <c r="R207" i="6" s="1"/>
  <c r="Q207" i="6" a="1"/>
  <c r="Q207" i="6" s="1"/>
  <c r="P207" i="6" a="1"/>
  <c r="P207" i="6" s="1"/>
  <c r="O207" i="6" a="1"/>
  <c r="O207" i="6" s="1"/>
  <c r="N207" i="6" a="1"/>
  <c r="N207" i="6" s="1"/>
  <c r="M207" i="6" a="1"/>
  <c r="M207" i="6" s="1"/>
  <c r="L207" i="6" a="1"/>
  <c r="L207" i="6" s="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a="1"/>
  <c r="X206" i="6" s="1"/>
  <c r="W206" i="6"/>
  <c r="W206" i="6" a="1"/>
  <c r="V206" i="6" a="1"/>
  <c r="V206" i="6" s="1"/>
  <c r="U206" i="6" a="1"/>
  <c r="U206" i="6" s="1"/>
  <c r="T206" i="6" a="1"/>
  <c r="T206" i="6" s="1"/>
  <c r="S206" i="6" a="1"/>
  <c r="S206" i="6" s="1"/>
  <c r="R206" i="6" a="1"/>
  <c r="R206" i="6" s="1"/>
  <c r="Q206" i="6" a="1"/>
  <c r="Q206" i="6" s="1"/>
  <c r="P206" i="6" a="1"/>
  <c r="P206" i="6" s="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a="1"/>
  <c r="AB205" i="6" s="1"/>
  <c r="AA205" i="6" a="1"/>
  <c r="AA205" i="6" s="1"/>
  <c r="Z205" i="6" a="1"/>
  <c r="Z205" i="6" s="1"/>
  <c r="Y205" i="6" a="1"/>
  <c r="Y205" i="6" s="1"/>
  <c r="X205" i="6" a="1"/>
  <c r="X205" i="6" s="1"/>
  <c r="W205" i="6" a="1"/>
  <c r="W205" i="6" s="1"/>
  <c r="V205" i="6" a="1"/>
  <c r="V205" i="6" s="1"/>
  <c r="U205" i="6" a="1"/>
  <c r="U205" i="6" s="1"/>
  <c r="T205" i="6" a="1"/>
  <c r="T205" i="6" s="1"/>
  <c r="S205" i="6" a="1"/>
  <c r="S205" i="6" s="1"/>
  <c r="R205" i="6" a="1"/>
  <c r="R205" i="6" s="1"/>
  <c r="Q205" i="6" a="1"/>
  <c r="Q205" i="6" s="1"/>
  <c r="P205" i="6" a="1"/>
  <c r="P205" i="6" s="1"/>
  <c r="O205" i="6" a="1"/>
  <c r="O205" i="6" s="1"/>
  <c r="N205" i="6" a="1"/>
  <c r="N205" i="6" s="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c r="AA204" i="6" a="1"/>
  <c r="Z204" i="6" a="1"/>
  <c r="Z204" i="6" s="1"/>
  <c r="Y204" i="6" a="1"/>
  <c r="Y204" i="6" s="1"/>
  <c r="X204" i="6" a="1"/>
  <c r="X204" i="6" s="1"/>
  <c r="W204" i="6" a="1"/>
  <c r="W204" i="6" s="1"/>
  <c r="V204" i="6" a="1"/>
  <c r="V204" i="6" s="1"/>
  <c r="U204" i="6" a="1"/>
  <c r="U204" i="6" s="1"/>
  <c r="T204" i="6" a="1"/>
  <c r="T204" i="6" s="1"/>
  <c r="S204" i="6" a="1"/>
  <c r="S204" i="6" s="1"/>
  <c r="R204" i="6" a="1"/>
  <c r="R204" i="6" s="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a="1"/>
  <c r="AD203" i="6" s="1"/>
  <c r="AC203" i="6" a="1"/>
  <c r="AC203" i="6" s="1"/>
  <c r="AB203" i="6" a="1"/>
  <c r="AB203" i="6" s="1"/>
  <c r="AA203" i="6"/>
  <c r="AA203" i="6" a="1"/>
  <c r="Z203" i="6" a="1"/>
  <c r="Z203" i="6" s="1"/>
  <c r="Y203" i="6" a="1"/>
  <c r="Y203" i="6" s="1"/>
  <c r="X203" i="6" a="1"/>
  <c r="X203" i="6" s="1"/>
  <c r="W203" i="6"/>
  <c r="W203" i="6" a="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c r="W202" i="6" a="1"/>
  <c r="V202" i="6" a="1"/>
  <c r="V202" i="6" s="1"/>
  <c r="U202" i="6" a="1"/>
  <c r="U202" i="6" s="1"/>
  <c r="T202" i="6" a="1"/>
  <c r="T202" i="6" s="1"/>
  <c r="S202" i="6" a="1"/>
  <c r="S202" i="6" s="1"/>
  <c r="R202" i="6" a="1"/>
  <c r="R202" i="6" s="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a="1"/>
  <c r="AD201" i="6" s="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a="1"/>
  <c r="N201" i="6" s="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c r="AA200" i="6" a="1"/>
  <c r="Z200" i="6" a="1"/>
  <c r="Z200" i="6" s="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c r="AA199" i="6" a="1"/>
  <c r="Z199" i="6" a="1"/>
  <c r="Z199" i="6" s="1"/>
  <c r="Y199" i="6" a="1"/>
  <c r="Y199" i="6" s="1"/>
  <c r="X199" i="6" a="1"/>
  <c r="X199" i="6" s="1"/>
  <c r="W199" i="6"/>
  <c r="W199" i="6" a="1"/>
  <c r="V199" i="6" a="1"/>
  <c r="V199" i="6" s="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a="1"/>
  <c r="AH198" i="6" s="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c r="W198" i="6" a="1"/>
  <c r="V198" i="6" a="1"/>
  <c r="V198" i="6" s="1"/>
  <c r="U198" i="6" a="1"/>
  <c r="U198" i="6" s="1"/>
  <c r="T198" i="6" a="1"/>
  <c r="T198" i="6" s="1"/>
  <c r="S198" i="6" a="1"/>
  <c r="S198" i="6" s="1"/>
  <c r="R198" i="6" a="1"/>
  <c r="R198" i="6" s="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a="1"/>
  <c r="AD197" i="6" s="1"/>
  <c r="AC197" i="6" a="1"/>
  <c r="AC197" i="6" s="1"/>
  <c r="AB197" i="6" a="1"/>
  <c r="AB197" i="6" s="1"/>
  <c r="AA197" i="6" a="1"/>
  <c r="AA197" i="6" s="1"/>
  <c r="Z197" i="6" a="1"/>
  <c r="Z197" i="6" s="1"/>
  <c r="Y197" i="6" a="1"/>
  <c r="Y197" i="6" s="1"/>
  <c r="X197" i="6" a="1"/>
  <c r="X197" i="6" s="1"/>
  <c r="W197" i="6" a="1"/>
  <c r="W197" i="6" s="1"/>
  <c r="V197" i="6" a="1"/>
  <c r="V197" i="6" s="1"/>
  <c r="U197" i="6" a="1"/>
  <c r="U197" i="6" s="1"/>
  <c r="T197" i="6" a="1"/>
  <c r="T197" i="6" s="1"/>
  <c r="S197" i="6" a="1"/>
  <c r="S197" i="6" s="1"/>
  <c r="R197" i="6" a="1"/>
  <c r="R197" i="6" s="1"/>
  <c r="Q197" i="6" a="1"/>
  <c r="Q197" i="6" s="1"/>
  <c r="P197" i="6" a="1"/>
  <c r="P197" i="6" s="1"/>
  <c r="O197" i="6" a="1"/>
  <c r="O197" i="6" s="1"/>
  <c r="N197" i="6" a="1"/>
  <c r="N197" i="6" s="1"/>
  <c r="M197" i="6" a="1"/>
  <c r="M197" i="6" s="1"/>
  <c r="L197" i="6" a="1"/>
  <c r="L197" i="6" s="1"/>
  <c r="K197" i="6" a="1"/>
  <c r="K197" i="6" s="1"/>
  <c r="AI196" i="6" a="1"/>
  <c r="AI196" i="6" s="1"/>
  <c r="AH196" i="6" a="1"/>
  <c r="AH196" i="6" s="1"/>
  <c r="AG196" i="6" a="1"/>
  <c r="AG196" i="6" s="1"/>
  <c r="AF196" i="6" a="1"/>
  <c r="AF196" i="6" s="1"/>
  <c r="AE196" i="6" a="1"/>
  <c r="AE196" i="6" s="1"/>
  <c r="AD196" i="6" a="1"/>
  <c r="AD196" i="6" s="1"/>
  <c r="AC196" i="6" a="1"/>
  <c r="AC196" i="6" s="1"/>
  <c r="AB196" i="6" a="1"/>
  <c r="AB196" i="6" s="1"/>
  <c r="AA196" i="6"/>
  <c r="AA196" i="6" a="1"/>
  <c r="Z196" i="6" a="1"/>
  <c r="Z196" i="6" s="1"/>
  <c r="Y196" i="6" a="1"/>
  <c r="Y196" i="6" s="1"/>
  <c r="X196" i="6" a="1"/>
  <c r="X196" i="6" s="1"/>
  <c r="W196" i="6" a="1"/>
  <c r="W196" i="6" s="1"/>
  <c r="V196" i="6" a="1"/>
  <c r="V196" i="6" s="1"/>
  <c r="U196" i="6" a="1"/>
  <c r="U196" i="6" s="1"/>
  <c r="T196" i="6" a="1"/>
  <c r="T196" i="6" s="1"/>
  <c r="S196" i="6" a="1"/>
  <c r="S196" i="6" s="1"/>
  <c r="R196" i="6" a="1"/>
  <c r="R196" i="6" s="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a="1"/>
  <c r="AD195" i="6" s="1"/>
  <c r="AC195" i="6" a="1"/>
  <c r="AC195" i="6" s="1"/>
  <c r="AB195" i="6" a="1"/>
  <c r="AB195" i="6" s="1"/>
  <c r="AA195" i="6"/>
  <c r="AA195" i="6" a="1"/>
  <c r="Z195" i="6" a="1"/>
  <c r="Z195" i="6" s="1"/>
  <c r="Y195" i="6" a="1"/>
  <c r="Y195" i="6" s="1"/>
  <c r="X195" i="6" a="1"/>
  <c r="X195" i="6" s="1"/>
  <c r="W195" i="6"/>
  <c r="W195" i="6" a="1"/>
  <c r="V195" i="6" a="1"/>
  <c r="V195" i="6" s="1"/>
  <c r="U195" i="6" a="1"/>
  <c r="U195" i="6" s="1"/>
  <c r="T195" i="6" a="1"/>
  <c r="T195" i="6" s="1"/>
  <c r="S195" i="6" a="1"/>
  <c r="S195" i="6" s="1"/>
  <c r="R195" i="6" a="1"/>
  <c r="R195" i="6" s="1"/>
  <c r="Q195" i="6" a="1"/>
  <c r="Q195" i="6" s="1"/>
  <c r="P195" i="6" a="1"/>
  <c r="P195" i="6" s="1"/>
  <c r="O195" i="6" a="1"/>
  <c r="O195" i="6" s="1"/>
  <c r="N195" i="6" a="1"/>
  <c r="N195" i="6" s="1"/>
  <c r="M195" i="6" a="1"/>
  <c r="M195" i="6" s="1"/>
  <c r="L195" i="6" a="1"/>
  <c r="L195" i="6" s="1"/>
  <c r="K195" i="6" a="1"/>
  <c r="K195" i="6" s="1"/>
  <c r="AI194" i="6" a="1"/>
  <c r="AI194" i="6" s="1"/>
  <c r="AH194" i="6" a="1"/>
  <c r="AH194" i="6" s="1"/>
  <c r="AG194" i="6" a="1"/>
  <c r="AG194" i="6" s="1"/>
  <c r="AF194" i="6" a="1"/>
  <c r="AF194" i="6" s="1"/>
  <c r="AE194" i="6" a="1"/>
  <c r="AE194" i="6" s="1"/>
  <c r="AD194" i="6" a="1"/>
  <c r="AD194" i="6" s="1"/>
  <c r="AC194" i="6" a="1"/>
  <c r="AC194" i="6" s="1"/>
  <c r="AB194" i="6" a="1"/>
  <c r="AB194" i="6" s="1"/>
  <c r="AA194" i="6" a="1"/>
  <c r="AA194" i="6" s="1"/>
  <c r="Z194" i="6" a="1"/>
  <c r="Z194" i="6" s="1"/>
  <c r="Y194" i="6" a="1"/>
  <c r="Y194" i="6" s="1"/>
  <c r="X194" i="6" a="1"/>
  <c r="X194" i="6" s="1"/>
  <c r="W194" i="6"/>
  <c r="W194" i="6" a="1"/>
  <c r="V194" i="6" a="1"/>
  <c r="V194" i="6" s="1"/>
  <c r="U194" i="6" a="1"/>
  <c r="U194" i="6" s="1"/>
  <c r="T194" i="6" a="1"/>
  <c r="T194" i="6" s="1"/>
  <c r="S194" i="6" a="1"/>
  <c r="S194" i="6" s="1"/>
  <c r="R194" i="6" a="1"/>
  <c r="R194" i="6" s="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a="1"/>
  <c r="AD193" i="6" s="1"/>
  <c r="AC193" i="6" a="1"/>
  <c r="AC193" i="6" s="1"/>
  <c r="AB193" i="6" a="1"/>
  <c r="AB193" i="6" s="1"/>
  <c r="AA193" i="6" a="1"/>
  <c r="AA193" i="6" s="1"/>
  <c r="Z193" i="6" a="1"/>
  <c r="Z193" i="6" s="1"/>
  <c r="Y193" i="6" a="1"/>
  <c r="Y193" i="6" s="1"/>
  <c r="X193" i="6" a="1"/>
  <c r="X193" i="6" s="1"/>
  <c r="W193" i="6" a="1"/>
  <c r="W193" i="6" s="1"/>
  <c r="V193" i="6" a="1"/>
  <c r="V193" i="6" s="1"/>
  <c r="U193" i="6" a="1"/>
  <c r="U193" i="6" s="1"/>
  <c r="T193" i="6" a="1"/>
  <c r="T193" i="6" s="1"/>
  <c r="S193" i="6" a="1"/>
  <c r="S193" i="6" s="1"/>
  <c r="R193" i="6" a="1"/>
  <c r="R193" i="6" s="1"/>
  <c r="Q193" i="6" a="1"/>
  <c r="Q193" i="6" s="1"/>
  <c r="P193" i="6" a="1"/>
  <c r="P193" i="6" s="1"/>
  <c r="O193" i="6" a="1"/>
  <c r="O193" i="6" s="1"/>
  <c r="N193" i="6" a="1"/>
  <c r="N193" i="6" s="1"/>
  <c r="M193" i="6" a="1"/>
  <c r="M193" i="6" s="1"/>
  <c r="L193" i="6" a="1"/>
  <c r="L193" i="6" s="1"/>
  <c r="K193" i="6" a="1"/>
  <c r="K193" i="6" s="1"/>
  <c r="AI192" i="6" a="1"/>
  <c r="AI192" i="6" s="1"/>
  <c r="AH192" i="6" a="1"/>
  <c r="AH192" i="6" s="1"/>
  <c r="AG192" i="6" a="1"/>
  <c r="AG192" i="6" s="1"/>
  <c r="AF192" i="6" a="1"/>
  <c r="AF192" i="6" s="1"/>
  <c r="AE192" i="6" a="1"/>
  <c r="AE192" i="6" s="1"/>
  <c r="AD192" i="6" a="1"/>
  <c r="AD192" i="6" s="1"/>
  <c r="AC192" i="6" a="1"/>
  <c r="AC192" i="6" s="1"/>
  <c r="AB192" i="6" a="1"/>
  <c r="AB192" i="6" s="1"/>
  <c r="AA192" i="6" a="1"/>
  <c r="AA192" i="6" s="1"/>
  <c r="Z192" i="6" a="1"/>
  <c r="Z192" i="6" s="1"/>
  <c r="Y192" i="6" a="1"/>
  <c r="Y192" i="6" s="1"/>
  <c r="X192" i="6" a="1"/>
  <c r="X192" i="6" s="1"/>
  <c r="W192" i="6" a="1"/>
  <c r="W192" i="6" s="1"/>
  <c r="V192" i="6" a="1"/>
  <c r="V192" i="6" s="1"/>
  <c r="U192" i="6" a="1"/>
  <c r="U192" i="6" s="1"/>
  <c r="T192" i="6" a="1"/>
  <c r="T192" i="6" s="1"/>
  <c r="S192" i="6" a="1"/>
  <c r="S192" i="6" s="1"/>
  <c r="R192" i="6" a="1"/>
  <c r="R192" i="6" s="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a="1"/>
  <c r="AD191" i="6" s="1"/>
  <c r="AC191" i="6" a="1"/>
  <c r="AC191" i="6" s="1"/>
  <c r="AB191" i="6" a="1"/>
  <c r="AB191" i="6" s="1"/>
  <c r="AA191" i="6" a="1"/>
  <c r="AA191" i="6" s="1"/>
  <c r="Z191" i="6" a="1"/>
  <c r="Z191" i="6" s="1"/>
  <c r="Y191" i="6" a="1"/>
  <c r="Y191" i="6" s="1"/>
  <c r="X191" i="6" a="1"/>
  <c r="X191" i="6" s="1"/>
  <c r="W191" i="6"/>
  <c r="W191" i="6" a="1"/>
  <c r="V191" i="6" a="1"/>
  <c r="V191" i="6" s="1"/>
  <c r="U191" i="6" a="1"/>
  <c r="U191" i="6" s="1"/>
  <c r="T191" i="6" a="1"/>
  <c r="T191" i="6" s="1"/>
  <c r="S191" i="6" a="1"/>
  <c r="S191" i="6" s="1"/>
  <c r="R191" i="6" a="1"/>
  <c r="R191" i="6" s="1"/>
  <c r="Q191" i="6" a="1"/>
  <c r="Q191" i="6" s="1"/>
  <c r="P191" i="6" a="1"/>
  <c r="P191" i="6" s="1"/>
  <c r="O191" i="6" a="1"/>
  <c r="O191" i="6" s="1"/>
  <c r="N191" i="6" a="1"/>
  <c r="N191" i="6" s="1"/>
  <c r="M191" i="6" a="1"/>
  <c r="M191" i="6" s="1"/>
  <c r="L191" i="6" a="1"/>
  <c r="L191" i="6" s="1"/>
  <c r="K191" i="6" a="1"/>
  <c r="K191" i="6" s="1"/>
  <c r="AI190" i="6" a="1"/>
  <c r="AI190" i="6" s="1"/>
  <c r="AH190" i="6" a="1"/>
  <c r="AH190" i="6" s="1"/>
  <c r="AG190" i="6" a="1"/>
  <c r="AG190" i="6" s="1"/>
  <c r="AF190" i="6" a="1"/>
  <c r="AF190" i="6" s="1"/>
  <c r="AE190" i="6" a="1"/>
  <c r="AE190" i="6" s="1"/>
  <c r="AD190" i="6" a="1"/>
  <c r="AD190" i="6" s="1"/>
  <c r="AC190" i="6" a="1"/>
  <c r="AC190" i="6" s="1"/>
  <c r="AB190" i="6" a="1"/>
  <c r="AB190" i="6" s="1"/>
  <c r="AA190" i="6" a="1"/>
  <c r="AA190" i="6" s="1"/>
  <c r="Z190" i="6" a="1"/>
  <c r="Z190" i="6" s="1"/>
  <c r="Y190" i="6" a="1"/>
  <c r="Y190" i="6" s="1"/>
  <c r="X190" i="6" a="1"/>
  <c r="X190" i="6" s="1"/>
  <c r="W190" i="6" a="1"/>
  <c r="W190" i="6" s="1"/>
  <c r="V190" i="6" a="1"/>
  <c r="V190" i="6" s="1"/>
  <c r="U190" i="6" a="1"/>
  <c r="U190" i="6" s="1"/>
  <c r="T190" i="6" a="1"/>
  <c r="T190" i="6" s="1"/>
  <c r="S190" i="6" a="1"/>
  <c r="S190" i="6" s="1"/>
  <c r="R190" i="6" a="1"/>
  <c r="R190" i="6" s="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a="1"/>
  <c r="AD189" i="6" s="1"/>
  <c r="AC189" i="6" a="1"/>
  <c r="AC189" i="6" s="1"/>
  <c r="AB189" i="6" a="1"/>
  <c r="AB189" i="6" s="1"/>
  <c r="AA189" i="6" a="1"/>
  <c r="AA189" i="6" s="1"/>
  <c r="Z189" i="6" a="1"/>
  <c r="Z189" i="6" s="1"/>
  <c r="Y189" i="6" a="1"/>
  <c r="Y189" i="6" s="1"/>
  <c r="X189" i="6" a="1"/>
  <c r="X189" i="6" s="1"/>
  <c r="W189" i="6" a="1"/>
  <c r="W189" i="6" s="1"/>
  <c r="V189" i="6" a="1"/>
  <c r="V189" i="6" s="1"/>
  <c r="U189" i="6" a="1"/>
  <c r="U189" i="6" s="1"/>
  <c r="T189" i="6" a="1"/>
  <c r="T189" i="6" s="1"/>
  <c r="S189" i="6" a="1"/>
  <c r="S189" i="6" s="1"/>
  <c r="R189" i="6" a="1"/>
  <c r="R189" i="6" s="1"/>
  <c r="Q189" i="6" a="1"/>
  <c r="Q189" i="6" s="1"/>
  <c r="P189" i="6" a="1"/>
  <c r="P189" i="6" s="1"/>
  <c r="O189" i="6" a="1"/>
  <c r="O189" i="6" s="1"/>
  <c r="N189" i="6" a="1"/>
  <c r="N189" i="6" s="1"/>
  <c r="M189" i="6" a="1"/>
  <c r="M189" i="6" s="1"/>
  <c r="L189" i="6" a="1"/>
  <c r="L189" i="6" s="1"/>
  <c r="K189" i="6" a="1"/>
  <c r="K189" i="6" s="1"/>
  <c r="AI188" i="6" a="1"/>
  <c r="AI188" i="6" s="1"/>
  <c r="AH188" i="6" a="1"/>
  <c r="AH188" i="6" s="1"/>
  <c r="AG188" i="6" a="1"/>
  <c r="AG188" i="6" s="1"/>
  <c r="AF188" i="6" a="1"/>
  <c r="AF188" i="6" s="1"/>
  <c r="AE188" i="6" a="1"/>
  <c r="AE188" i="6" s="1"/>
  <c r="AD188" i="6" a="1"/>
  <c r="AD188" i="6" s="1"/>
  <c r="AC188" i="6" a="1"/>
  <c r="AC188" i="6" s="1"/>
  <c r="AB188" i="6" a="1"/>
  <c r="AB188" i="6" s="1"/>
  <c r="AA188" i="6" a="1"/>
  <c r="AA188" i="6" s="1"/>
  <c r="Z188" i="6" a="1"/>
  <c r="Z188" i="6" s="1"/>
  <c r="Y188" i="6" a="1"/>
  <c r="Y188" i="6" s="1"/>
  <c r="X188" i="6" a="1"/>
  <c r="X188" i="6" s="1"/>
  <c r="W188" i="6" a="1"/>
  <c r="W188" i="6" s="1"/>
  <c r="V188" i="6" a="1"/>
  <c r="V188" i="6" s="1"/>
  <c r="U188" i="6" a="1"/>
  <c r="U188" i="6" s="1"/>
  <c r="T188" i="6" a="1"/>
  <c r="T188" i="6" s="1"/>
  <c r="S188" i="6" a="1"/>
  <c r="S188" i="6" s="1"/>
  <c r="R188" i="6" a="1"/>
  <c r="R188" i="6" s="1"/>
  <c r="Q188" i="6"/>
  <c r="Q188" i="6" a="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a="1"/>
  <c r="AD187" i="6" s="1"/>
  <c r="AC187" i="6" a="1"/>
  <c r="AC187" i="6" s="1"/>
  <c r="AB187" i="6" a="1"/>
  <c r="AB187" i="6" s="1"/>
  <c r="AA187" i="6" a="1"/>
  <c r="AA187" i="6" s="1"/>
  <c r="Z187" i="6" a="1"/>
  <c r="Z187" i="6" s="1"/>
  <c r="Y187" i="6" a="1"/>
  <c r="Y187" i="6" s="1"/>
  <c r="X187" i="6" a="1"/>
  <c r="X187" i="6" s="1"/>
  <c r="W187" i="6" a="1"/>
  <c r="W187" i="6" s="1"/>
  <c r="V187" i="6" a="1"/>
  <c r="V187" i="6" s="1"/>
  <c r="U187" i="6" a="1"/>
  <c r="U187" i="6" s="1"/>
  <c r="T187" i="6" a="1"/>
  <c r="T187" i="6" s="1"/>
  <c r="S187" i="6" a="1"/>
  <c r="S187" i="6" s="1"/>
  <c r="R187" i="6" a="1"/>
  <c r="R187" i="6" s="1"/>
  <c r="Q187" i="6" a="1"/>
  <c r="Q187" i="6" s="1"/>
  <c r="P187" i="6" a="1"/>
  <c r="P187" i="6" s="1"/>
  <c r="O187" i="6" a="1"/>
  <c r="O187" i="6" s="1"/>
  <c r="N187" i="6" a="1"/>
  <c r="N187" i="6" s="1"/>
  <c r="M187" i="6" a="1"/>
  <c r="M187" i="6" s="1"/>
  <c r="L187" i="6" a="1"/>
  <c r="L187" i="6" s="1"/>
  <c r="K187" i="6" a="1"/>
  <c r="K187" i="6" s="1"/>
  <c r="AI186" i="6" a="1"/>
  <c r="AI186" i="6" s="1"/>
  <c r="AH186" i="6" a="1"/>
  <c r="AH186" i="6" s="1"/>
  <c r="AG186" i="6" a="1"/>
  <c r="AG186" i="6" s="1"/>
  <c r="AF186" i="6" a="1"/>
  <c r="AF186" i="6" s="1"/>
  <c r="AE186" i="6" a="1"/>
  <c r="AE186" i="6" s="1"/>
  <c r="AD186" i="6" a="1"/>
  <c r="AD186" i="6" s="1"/>
  <c r="AC186" i="6" a="1"/>
  <c r="AC186" i="6" s="1"/>
  <c r="AB186" i="6" a="1"/>
  <c r="AB186" i="6" s="1"/>
  <c r="AA186" i="6" a="1"/>
  <c r="AA186" i="6" s="1"/>
  <c r="Z186" i="6" a="1"/>
  <c r="Z186" i="6" s="1"/>
  <c r="Y186" i="6" a="1"/>
  <c r="Y186" i="6" s="1"/>
  <c r="X186" i="6" a="1"/>
  <c r="X186" i="6" s="1"/>
  <c r="W186" i="6" a="1"/>
  <c r="W186" i="6" s="1"/>
  <c r="V186" i="6" a="1"/>
  <c r="V186" i="6" s="1"/>
  <c r="U186" i="6" a="1"/>
  <c r="U186" i="6" s="1"/>
  <c r="T186" i="6" a="1"/>
  <c r="T186" i="6" s="1"/>
  <c r="S186" i="6" a="1"/>
  <c r="S186" i="6" s="1"/>
  <c r="R186" i="6" a="1"/>
  <c r="R186" i="6" s="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a="1"/>
  <c r="AD185" i="6" s="1"/>
  <c r="AC185" i="6" a="1"/>
  <c r="AC185" i="6" s="1"/>
  <c r="AB185" i="6" a="1"/>
  <c r="AB185" i="6" s="1"/>
  <c r="AA185" i="6" a="1"/>
  <c r="AA185" i="6" s="1"/>
  <c r="Z185" i="6" a="1"/>
  <c r="Z185" i="6" s="1"/>
  <c r="Y185" i="6" a="1"/>
  <c r="Y185" i="6" s="1"/>
  <c r="X185" i="6" a="1"/>
  <c r="X185" i="6" s="1"/>
  <c r="W185" i="6" a="1"/>
  <c r="W185" i="6" s="1"/>
  <c r="V185" i="6" a="1"/>
  <c r="V185" i="6" s="1"/>
  <c r="U185" i="6" a="1"/>
  <c r="U185" i="6" s="1"/>
  <c r="T185" i="6" a="1"/>
  <c r="T185" i="6" s="1"/>
  <c r="S185" i="6" a="1"/>
  <c r="S185" i="6" s="1"/>
  <c r="R185" i="6" a="1"/>
  <c r="R185" i="6" s="1"/>
  <c r="Q185" i="6" a="1"/>
  <c r="Q185" i="6" s="1"/>
  <c r="P185" i="6" a="1"/>
  <c r="P185" i="6" s="1"/>
  <c r="O185" i="6" a="1"/>
  <c r="O185" i="6" s="1"/>
  <c r="N185" i="6" a="1"/>
  <c r="N185" i="6" s="1"/>
  <c r="M185" i="6" a="1"/>
  <c r="M185" i="6" s="1"/>
  <c r="L185" i="6" a="1"/>
  <c r="L185" i="6" s="1"/>
  <c r="K185" i="6" a="1"/>
  <c r="K185" i="6" s="1"/>
  <c r="AI184" i="6" a="1"/>
  <c r="AI184" i="6" s="1"/>
  <c r="AH184" i="6" a="1"/>
  <c r="AH184" i="6" s="1"/>
  <c r="AG184" i="6" a="1"/>
  <c r="AG184" i="6" s="1"/>
  <c r="AF184" i="6" a="1"/>
  <c r="AF184" i="6" s="1"/>
  <c r="AE184" i="6" a="1"/>
  <c r="AE184" i="6" s="1"/>
  <c r="AD184" i="6" a="1"/>
  <c r="AD184" i="6" s="1"/>
  <c r="AC184" i="6" a="1"/>
  <c r="AC184" i="6" s="1"/>
  <c r="AB184" i="6" a="1"/>
  <c r="AB184" i="6" s="1"/>
  <c r="AA184" i="6" a="1"/>
  <c r="AA184" i="6" s="1"/>
  <c r="Z184" i="6" a="1"/>
  <c r="Z184" i="6" s="1"/>
  <c r="Y184" i="6" a="1"/>
  <c r="Y184" i="6" s="1"/>
  <c r="X184" i="6" a="1"/>
  <c r="X184" i="6" s="1"/>
  <c r="W184" i="6" a="1"/>
  <c r="W184" i="6" s="1"/>
  <c r="V184" i="6" a="1"/>
  <c r="V184" i="6" s="1"/>
  <c r="U184" i="6" a="1"/>
  <c r="U184" i="6" s="1"/>
  <c r="T184" i="6" a="1"/>
  <c r="T184" i="6" s="1"/>
  <c r="S184" i="6" a="1"/>
  <c r="S184" i="6" s="1"/>
  <c r="R184" i="6" a="1"/>
  <c r="R184" i="6" s="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a="1"/>
  <c r="AD183" i="6" s="1"/>
  <c r="AC183" i="6" a="1"/>
  <c r="AC183" i="6" s="1"/>
  <c r="AB183" i="6" a="1"/>
  <c r="AB183" i="6" s="1"/>
  <c r="AA183" i="6" a="1"/>
  <c r="AA183" i="6" s="1"/>
  <c r="Z183" i="6" a="1"/>
  <c r="Z183" i="6" s="1"/>
  <c r="Y183" i="6" a="1"/>
  <c r="Y183" i="6" s="1"/>
  <c r="X183" i="6" a="1"/>
  <c r="X183" i="6" s="1"/>
  <c r="W183" i="6" a="1"/>
  <c r="W183" i="6" s="1"/>
  <c r="V183" i="6" a="1"/>
  <c r="V183" i="6" s="1"/>
  <c r="U183" i="6" a="1"/>
  <c r="U183" i="6" s="1"/>
  <c r="T183" i="6" a="1"/>
  <c r="T183" i="6" s="1"/>
  <c r="S183" i="6" a="1"/>
  <c r="S183" i="6" s="1"/>
  <c r="R183" i="6" a="1"/>
  <c r="R183" i="6" s="1"/>
  <c r="Q183" i="6" a="1"/>
  <c r="Q183" i="6" s="1"/>
  <c r="P183" i="6" a="1"/>
  <c r="P183" i="6" s="1"/>
  <c r="O183" i="6" a="1"/>
  <c r="O183" i="6" s="1"/>
  <c r="N183" i="6" a="1"/>
  <c r="N183" i="6" s="1"/>
  <c r="M183" i="6" a="1"/>
  <c r="M183" i="6" s="1"/>
  <c r="L183" i="6" a="1"/>
  <c r="L183" i="6" s="1"/>
  <c r="K183" i="6" a="1"/>
  <c r="K183" i="6" s="1"/>
  <c r="AI182" i="6" a="1"/>
  <c r="AI182" i="6" s="1"/>
  <c r="AH182" i="6" a="1"/>
  <c r="AH182" i="6" s="1"/>
  <c r="AG182" i="6" a="1"/>
  <c r="AG182" i="6" s="1"/>
  <c r="AF182" i="6" a="1"/>
  <c r="AF182" i="6" s="1"/>
  <c r="AE182" i="6" a="1"/>
  <c r="AE182" i="6" s="1"/>
  <c r="AD182" i="6" a="1"/>
  <c r="AD182" i="6" s="1"/>
  <c r="AC182" i="6" a="1"/>
  <c r="AC182" i="6" s="1"/>
  <c r="AB182" i="6" a="1"/>
  <c r="AB182" i="6" s="1"/>
  <c r="AA182" i="6" a="1"/>
  <c r="AA182" i="6" s="1"/>
  <c r="Z182" i="6" a="1"/>
  <c r="Z182" i="6" s="1"/>
  <c r="Y182" i="6" a="1"/>
  <c r="Y182" i="6" s="1"/>
  <c r="X182" i="6" a="1"/>
  <c r="X182" i="6" s="1"/>
  <c r="W182" i="6" a="1"/>
  <c r="W182" i="6" s="1"/>
  <c r="V182" i="6" a="1"/>
  <c r="V182" i="6" s="1"/>
  <c r="U182" i="6" a="1"/>
  <c r="U182" i="6" s="1"/>
  <c r="T182" i="6" a="1"/>
  <c r="T182" i="6" s="1"/>
  <c r="S182" i="6" a="1"/>
  <c r="S182" i="6" s="1"/>
  <c r="R182" i="6" a="1"/>
  <c r="R182" i="6" s="1"/>
  <c r="Q182" i="6"/>
  <c r="Q182" i="6" a="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a="1"/>
  <c r="AD181" i="6" s="1"/>
  <c r="AC181" i="6" a="1"/>
  <c r="AC181" i="6" s="1"/>
  <c r="AB181" i="6" a="1"/>
  <c r="AB181" i="6" s="1"/>
  <c r="AA181" i="6" a="1"/>
  <c r="AA181" i="6" s="1"/>
  <c r="Z181" i="6" a="1"/>
  <c r="Z181" i="6" s="1"/>
  <c r="Y181" i="6" a="1"/>
  <c r="Y181" i="6" s="1"/>
  <c r="X181" i="6" a="1"/>
  <c r="X181" i="6" s="1"/>
  <c r="W181" i="6" a="1"/>
  <c r="W181" i="6" s="1"/>
  <c r="V181" i="6" a="1"/>
  <c r="V181" i="6" s="1"/>
  <c r="U181" i="6" a="1"/>
  <c r="U181" i="6" s="1"/>
  <c r="T181" i="6" a="1"/>
  <c r="T181" i="6" s="1"/>
  <c r="S181" i="6" a="1"/>
  <c r="S181" i="6" s="1"/>
  <c r="R181" i="6" a="1"/>
  <c r="R181" i="6" s="1"/>
  <c r="Q181" i="6" a="1"/>
  <c r="Q181" i="6" s="1"/>
  <c r="P181" i="6" a="1"/>
  <c r="P181" i="6" s="1"/>
  <c r="O181" i="6" a="1"/>
  <c r="O181" i="6" s="1"/>
  <c r="N181" i="6" a="1"/>
  <c r="N181" i="6" s="1"/>
  <c r="M181" i="6" a="1"/>
  <c r="M181" i="6" s="1"/>
  <c r="L181" i="6" a="1"/>
  <c r="L181" i="6" s="1"/>
  <c r="K181" i="6" a="1"/>
  <c r="K181" i="6" s="1"/>
  <c r="AI180" i="6" a="1"/>
  <c r="AI180" i="6" s="1"/>
  <c r="AH180" i="6" a="1"/>
  <c r="AH180" i="6" s="1"/>
  <c r="AG180" i="6" a="1"/>
  <c r="AG180" i="6" s="1"/>
  <c r="AF180" i="6" a="1"/>
  <c r="AF180" i="6" s="1"/>
  <c r="AE180" i="6" a="1"/>
  <c r="AE180" i="6" s="1"/>
  <c r="AD180" i="6" a="1"/>
  <c r="AD180" i="6" s="1"/>
  <c r="AC180" i="6" a="1"/>
  <c r="AC180" i="6" s="1"/>
  <c r="AB180" i="6" a="1"/>
  <c r="AB180" i="6" s="1"/>
  <c r="AA180" i="6" a="1"/>
  <c r="AA180" i="6" s="1"/>
  <c r="Z180" i="6" a="1"/>
  <c r="Z180" i="6" s="1"/>
  <c r="Y180" i="6" a="1"/>
  <c r="Y180" i="6" s="1"/>
  <c r="X180" i="6" a="1"/>
  <c r="X180" i="6" s="1"/>
  <c r="W180" i="6" a="1"/>
  <c r="W180" i="6" s="1"/>
  <c r="V180" i="6" a="1"/>
  <c r="V180" i="6" s="1"/>
  <c r="U180" i="6" a="1"/>
  <c r="U180" i="6" s="1"/>
  <c r="T180" i="6" a="1"/>
  <c r="T180" i="6" s="1"/>
  <c r="S180" i="6" a="1"/>
  <c r="S180" i="6" s="1"/>
  <c r="R180" i="6" a="1"/>
  <c r="R180" i="6" s="1"/>
  <c r="Q180" i="6"/>
  <c r="Q180" i="6" a="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a="1"/>
  <c r="AD179" i="6" s="1"/>
  <c r="AC179" i="6" a="1"/>
  <c r="AC179" i="6" s="1"/>
  <c r="AB179" i="6" a="1"/>
  <c r="AB179" i="6" s="1"/>
  <c r="AA179" i="6" a="1"/>
  <c r="AA179" i="6" s="1"/>
  <c r="Z179" i="6" a="1"/>
  <c r="Z179" i="6" s="1"/>
  <c r="Y179" i="6" a="1"/>
  <c r="Y179" i="6" s="1"/>
  <c r="X179" i="6" a="1"/>
  <c r="X179" i="6" s="1"/>
  <c r="W179" i="6" a="1"/>
  <c r="W179" i="6" s="1"/>
  <c r="V179" i="6" a="1"/>
  <c r="V179" i="6" s="1"/>
  <c r="U179" i="6" a="1"/>
  <c r="U179" i="6" s="1"/>
  <c r="T179" i="6" a="1"/>
  <c r="T179" i="6" s="1"/>
  <c r="S179" i="6" a="1"/>
  <c r="S179" i="6" s="1"/>
  <c r="R179" i="6" a="1"/>
  <c r="R179" i="6" s="1"/>
  <c r="Q179" i="6" a="1"/>
  <c r="Q179" i="6" s="1"/>
  <c r="P179" i="6" a="1"/>
  <c r="P179" i="6" s="1"/>
  <c r="O179" i="6" a="1"/>
  <c r="O179" i="6" s="1"/>
  <c r="N179" i="6" a="1"/>
  <c r="N179" i="6" s="1"/>
  <c r="M179" i="6" a="1"/>
  <c r="M179" i="6" s="1"/>
  <c r="L179" i="6" a="1"/>
  <c r="L179" i="6" s="1"/>
  <c r="K179" i="6" a="1"/>
  <c r="K179" i="6" s="1"/>
  <c r="AI178" i="6" a="1"/>
  <c r="AI178" i="6" s="1"/>
  <c r="AH178" i="6" a="1"/>
  <c r="AH178" i="6" s="1"/>
  <c r="AG178" i="6" a="1"/>
  <c r="AG178" i="6" s="1"/>
  <c r="AF178" i="6" a="1"/>
  <c r="AF178" i="6" s="1"/>
  <c r="AE178" i="6" a="1"/>
  <c r="AE178" i="6" s="1"/>
  <c r="AD178" i="6" a="1"/>
  <c r="AD178" i="6" s="1"/>
  <c r="AC178" i="6" a="1"/>
  <c r="AC178" i="6" s="1"/>
  <c r="AB178" i="6" a="1"/>
  <c r="AB178" i="6" s="1"/>
  <c r="AA178" i="6" a="1"/>
  <c r="AA178" i="6" s="1"/>
  <c r="Z178" i="6" a="1"/>
  <c r="Z178" i="6" s="1"/>
  <c r="Y178" i="6" a="1"/>
  <c r="Y178" i="6" s="1"/>
  <c r="X178" i="6" a="1"/>
  <c r="X178" i="6" s="1"/>
  <c r="W178" i="6" a="1"/>
  <c r="W178" i="6" s="1"/>
  <c r="V178" i="6" a="1"/>
  <c r="V178" i="6" s="1"/>
  <c r="U178" i="6" a="1"/>
  <c r="U178" i="6" s="1"/>
  <c r="T178" i="6" a="1"/>
  <c r="T178" i="6" s="1"/>
  <c r="S178" i="6" a="1"/>
  <c r="S178" i="6" s="1"/>
  <c r="R178" i="6" a="1"/>
  <c r="R178" i="6" s="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a="1"/>
  <c r="AD177" i="6" s="1"/>
  <c r="AC177" i="6" a="1"/>
  <c r="AC177" i="6" s="1"/>
  <c r="AB177" i="6" a="1"/>
  <c r="AB177" i="6" s="1"/>
  <c r="AA177" i="6" a="1"/>
  <c r="AA177" i="6" s="1"/>
  <c r="Z177" i="6" a="1"/>
  <c r="Z177" i="6" s="1"/>
  <c r="Y177" i="6" a="1"/>
  <c r="Y177" i="6" s="1"/>
  <c r="X177" i="6" a="1"/>
  <c r="X177" i="6" s="1"/>
  <c r="W177" i="6" a="1"/>
  <c r="W177" i="6" s="1"/>
  <c r="V177" i="6" a="1"/>
  <c r="V177" i="6" s="1"/>
  <c r="U177" i="6" a="1"/>
  <c r="U177" i="6" s="1"/>
  <c r="T177" i="6" a="1"/>
  <c r="T177" i="6" s="1"/>
  <c r="S177" i="6" a="1"/>
  <c r="S177" i="6" s="1"/>
  <c r="R177" i="6" a="1"/>
  <c r="R177" i="6" s="1"/>
  <c r="Q177" i="6" a="1"/>
  <c r="Q177" i="6" s="1"/>
  <c r="P177" i="6" a="1"/>
  <c r="P177" i="6" s="1"/>
  <c r="O177" i="6" a="1"/>
  <c r="O177" i="6" s="1"/>
  <c r="N177" i="6" a="1"/>
  <c r="N177" i="6" s="1"/>
  <c r="M177" i="6" a="1"/>
  <c r="M177" i="6" s="1"/>
  <c r="L177" i="6" a="1"/>
  <c r="L177" i="6" s="1"/>
  <c r="K177" i="6" a="1"/>
  <c r="K177" i="6" s="1"/>
  <c r="AI176" i="6" a="1"/>
  <c r="AI176" i="6" s="1"/>
  <c r="AH176" i="6" a="1"/>
  <c r="AH176" i="6" s="1"/>
  <c r="AG176" i="6" a="1"/>
  <c r="AG176" i="6" s="1"/>
  <c r="AF176" i="6" a="1"/>
  <c r="AF176" i="6" s="1"/>
  <c r="AE176" i="6" a="1"/>
  <c r="AE176" i="6" s="1"/>
  <c r="AD176" i="6" a="1"/>
  <c r="AD176" i="6" s="1"/>
  <c r="AC176" i="6" a="1"/>
  <c r="AC176" i="6" s="1"/>
  <c r="AB176" i="6" a="1"/>
  <c r="AB176" i="6" s="1"/>
  <c r="AA176" i="6" a="1"/>
  <c r="AA176" i="6" s="1"/>
  <c r="Z176" i="6" a="1"/>
  <c r="Z176" i="6" s="1"/>
  <c r="Y176" i="6" a="1"/>
  <c r="Y176" i="6" s="1"/>
  <c r="X176" i="6" a="1"/>
  <c r="X176" i="6" s="1"/>
  <c r="W176" i="6" a="1"/>
  <c r="W176" i="6" s="1"/>
  <c r="V176" i="6" a="1"/>
  <c r="V176" i="6" s="1"/>
  <c r="U176" i="6" a="1"/>
  <c r="U176" i="6" s="1"/>
  <c r="T176" i="6" a="1"/>
  <c r="T176" i="6" s="1"/>
  <c r="S176" i="6" a="1"/>
  <c r="S176" i="6" s="1"/>
  <c r="R176" i="6" a="1"/>
  <c r="R176" i="6" s="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a="1"/>
  <c r="AD175" i="6" s="1"/>
  <c r="AC175" i="6" a="1"/>
  <c r="AC175" i="6" s="1"/>
  <c r="AB175" i="6" a="1"/>
  <c r="AB175" i="6" s="1"/>
  <c r="AA175" i="6" a="1"/>
  <c r="AA175" i="6" s="1"/>
  <c r="Z175" i="6" a="1"/>
  <c r="Z175" i="6" s="1"/>
  <c r="Y175" i="6" a="1"/>
  <c r="Y175" i="6" s="1"/>
  <c r="X175" i="6" a="1"/>
  <c r="X175" i="6" s="1"/>
  <c r="W175" i="6" a="1"/>
  <c r="W175" i="6" s="1"/>
  <c r="V175" i="6" a="1"/>
  <c r="V175" i="6" s="1"/>
  <c r="U175" i="6" a="1"/>
  <c r="U175" i="6" s="1"/>
  <c r="T175" i="6" a="1"/>
  <c r="T175" i="6" s="1"/>
  <c r="S175" i="6" a="1"/>
  <c r="S175" i="6" s="1"/>
  <c r="R175" i="6" a="1"/>
  <c r="R175" i="6" s="1"/>
  <c r="Q175" i="6" a="1"/>
  <c r="Q175" i="6" s="1"/>
  <c r="P175" i="6" a="1"/>
  <c r="P175" i="6" s="1"/>
  <c r="O175" i="6" a="1"/>
  <c r="O175" i="6" s="1"/>
  <c r="N175" i="6" a="1"/>
  <c r="N175" i="6" s="1"/>
  <c r="M175" i="6" a="1"/>
  <c r="M175" i="6" s="1"/>
  <c r="L175" i="6" a="1"/>
  <c r="L175" i="6" s="1"/>
  <c r="K175" i="6" a="1"/>
  <c r="K175" i="6" s="1"/>
  <c r="AI174" i="6" a="1"/>
  <c r="AI174" i="6" s="1"/>
  <c r="AH174" i="6" a="1"/>
  <c r="AH174" i="6" s="1"/>
  <c r="AG174" i="6" a="1"/>
  <c r="AG174" i="6" s="1"/>
  <c r="AF174" i="6" a="1"/>
  <c r="AF174" i="6" s="1"/>
  <c r="AE174" i="6" a="1"/>
  <c r="AE174" i="6" s="1"/>
  <c r="AD174" i="6" a="1"/>
  <c r="AD174" i="6" s="1"/>
  <c r="AC174" i="6" a="1"/>
  <c r="AC174" i="6" s="1"/>
  <c r="AB174" i="6" a="1"/>
  <c r="AB174" i="6" s="1"/>
  <c r="AA174" i="6" a="1"/>
  <c r="AA174" i="6" s="1"/>
  <c r="Z174" i="6" a="1"/>
  <c r="Z174" i="6" s="1"/>
  <c r="Y174" i="6" a="1"/>
  <c r="Y174" i="6" s="1"/>
  <c r="X174" i="6" a="1"/>
  <c r="X174" i="6" s="1"/>
  <c r="W174" i="6" a="1"/>
  <c r="W174" i="6" s="1"/>
  <c r="V174" i="6" a="1"/>
  <c r="V174" i="6" s="1"/>
  <c r="U174" i="6" a="1"/>
  <c r="U174" i="6" s="1"/>
  <c r="T174" i="6" a="1"/>
  <c r="T174" i="6" s="1"/>
  <c r="S174" i="6" a="1"/>
  <c r="S174" i="6" s="1"/>
  <c r="R174" i="6" a="1"/>
  <c r="R174" i="6" s="1"/>
  <c r="Q174" i="6"/>
  <c r="Q174" i="6" a="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a="1"/>
  <c r="AD173" i="6" s="1"/>
  <c r="AC173" i="6" a="1"/>
  <c r="AC173" i="6" s="1"/>
  <c r="AB173" i="6" a="1"/>
  <c r="AB173" i="6" s="1"/>
  <c r="AA173" i="6" a="1"/>
  <c r="AA173" i="6" s="1"/>
  <c r="Z173" i="6" a="1"/>
  <c r="Z173" i="6" s="1"/>
  <c r="Y173" i="6" a="1"/>
  <c r="Y173" i="6" s="1"/>
  <c r="X173" i="6" a="1"/>
  <c r="X173" i="6" s="1"/>
  <c r="W173" i="6" a="1"/>
  <c r="W173" i="6" s="1"/>
  <c r="V173" i="6" a="1"/>
  <c r="V173" i="6" s="1"/>
  <c r="U173" i="6" a="1"/>
  <c r="U173" i="6" s="1"/>
  <c r="T173" i="6" a="1"/>
  <c r="T173" i="6" s="1"/>
  <c r="S173" i="6" a="1"/>
  <c r="S173" i="6" s="1"/>
  <c r="R173" i="6" a="1"/>
  <c r="R173" i="6" s="1"/>
  <c r="Q173" i="6" a="1"/>
  <c r="Q173" i="6" s="1"/>
  <c r="P173" i="6" a="1"/>
  <c r="P173" i="6" s="1"/>
  <c r="O173" i="6" a="1"/>
  <c r="O173" i="6" s="1"/>
  <c r="N173" i="6" a="1"/>
  <c r="N173" i="6" s="1"/>
  <c r="M173" i="6" a="1"/>
  <c r="M173" i="6" s="1"/>
  <c r="L173" i="6" a="1"/>
  <c r="L173" i="6" s="1"/>
  <c r="K173" i="6" a="1"/>
  <c r="K173" i="6" s="1"/>
  <c r="AI172" i="6" a="1"/>
  <c r="AI172" i="6" s="1"/>
  <c r="AH172" i="6" a="1"/>
  <c r="AH172" i="6" s="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a="1"/>
  <c r="R172" i="6" s="1"/>
  <c r="Q172" i="6"/>
  <c r="Q172" i="6" a="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a="1"/>
  <c r="AD171" i="6" s="1"/>
  <c r="AC171" i="6" a="1"/>
  <c r="AC171" i="6" s="1"/>
  <c r="AB171" i="6" a="1"/>
  <c r="AB171" i="6" s="1"/>
  <c r="AA171" i="6" a="1"/>
  <c r="AA171" i="6" s="1"/>
  <c r="Z171" i="6" a="1"/>
  <c r="Z171" i="6" s="1"/>
  <c r="Y171" i="6" a="1"/>
  <c r="Y171" i="6" s="1"/>
  <c r="X171" i="6" a="1"/>
  <c r="X171" i="6" s="1"/>
  <c r="W171" i="6" a="1"/>
  <c r="W171" i="6" s="1"/>
  <c r="V171" i="6" a="1"/>
  <c r="V171" i="6" s="1"/>
  <c r="U171" i="6" a="1"/>
  <c r="U171" i="6" s="1"/>
  <c r="T171" i="6" a="1"/>
  <c r="T171" i="6" s="1"/>
  <c r="S171" i="6" a="1"/>
  <c r="S171" i="6" s="1"/>
  <c r="R171" i="6" a="1"/>
  <c r="R171" i="6" s="1"/>
  <c r="Q171" i="6" a="1"/>
  <c r="Q171" i="6" s="1"/>
  <c r="P171" i="6" a="1"/>
  <c r="P171" i="6" s="1"/>
  <c r="O171" i="6" a="1"/>
  <c r="O171" i="6" s="1"/>
  <c r="N171" i="6" a="1"/>
  <c r="N171" i="6" s="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a="1"/>
  <c r="R170" i="6" s="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a="1"/>
  <c r="V169" i="6" s="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a="1"/>
  <c r="AH168" i="6" s="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a="1"/>
  <c r="R168" i="6" s="1"/>
  <c r="Q168" i="6"/>
  <c r="Q168" i="6" a="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a="1"/>
  <c r="AD167" i="6" s="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a="1"/>
  <c r="N167" i="6" s="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c r="Q166" i="6" a="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c r="Y164" i="6" a="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a="1"/>
  <c r="V162" i="6" s="1"/>
  <c r="U162" i="6" a="1"/>
  <c r="U162" i="6" s="1"/>
  <c r="T162" i="6" a="1"/>
  <c r="T162" i="6" s="1"/>
  <c r="S162" i="6" a="1"/>
  <c r="S162" i="6" s="1"/>
  <c r="R162" i="6" a="1"/>
  <c r="R162" i="6" s="1"/>
  <c r="Q162" i="6"/>
  <c r="Q162" i="6" a="1"/>
  <c r="P162" i="6" a="1"/>
  <c r="P162" i="6" s="1"/>
  <c r="O162" i="6" a="1"/>
  <c r="O162" i="6" s="1"/>
  <c r="N162" i="6" a="1"/>
  <c r="N162" i="6" s="1"/>
  <c r="M162" i="6" a="1"/>
  <c r="M162" i="6" s="1"/>
  <c r="L162" i="6" a="1"/>
  <c r="L162" i="6" s="1"/>
  <c r="K162" i="6" a="1"/>
  <c r="K162" i="6" s="1"/>
  <c r="AI161" i="6" a="1"/>
  <c r="AI161" i="6" s="1"/>
  <c r="AH161" i="6" a="1"/>
  <c r="AH161" i="6" s="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a="1"/>
  <c r="R161" i="6" s="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a="1"/>
  <c r="AD160" i="6" s="1"/>
  <c r="AC160" i="6" a="1"/>
  <c r="AC160" i="6" s="1"/>
  <c r="AB160" i="6" a="1"/>
  <c r="AB160" i="6" s="1"/>
  <c r="AA160" i="6" a="1"/>
  <c r="AA160" i="6" s="1"/>
  <c r="Z160" i="6" a="1"/>
  <c r="Z160" i="6" s="1"/>
  <c r="Y160" i="6"/>
  <c r="Y160" i="6" a="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a="1"/>
  <c r="N160" i="6" s="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c r="AA159" i="6" a="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c r="M159" i="6" a="1"/>
  <c r="L159" i="6" a="1"/>
  <c r="L159" i="6" s="1"/>
  <c r="K159" i="6" a="1"/>
  <c r="K159" i="6" s="1"/>
  <c r="AI158" i="6" a="1"/>
  <c r="AI158" i="6" s="1"/>
  <c r="AH158" i="6" a="1"/>
  <c r="AH158" i="6" s="1"/>
  <c r="AG158" i="6" a="1"/>
  <c r="AG158" i="6" s="1"/>
  <c r="AF158" i="6" a="1"/>
  <c r="AF158" i="6" s="1"/>
  <c r="AE158" i="6"/>
  <c r="AE158" i="6" a="1"/>
  <c r="AD158" i="6" a="1"/>
  <c r="AD158" i="6" s="1"/>
  <c r="AC158" i="6" a="1"/>
  <c r="AC158" i="6" s="1"/>
  <c r="AB158" i="6" a="1"/>
  <c r="AB158" i="6" s="1"/>
  <c r="AA158" i="6" a="1"/>
  <c r="AA158" i="6" s="1"/>
  <c r="Z158" i="6" a="1"/>
  <c r="Z158" i="6" s="1"/>
  <c r="Y158" i="6" a="1"/>
  <c r="Y158" i="6" s="1"/>
  <c r="X158" i="6" a="1"/>
  <c r="X158" i="6" s="1"/>
  <c r="W158" i="6" a="1"/>
  <c r="W158" i="6" s="1"/>
  <c r="V158" i="6" a="1"/>
  <c r="V158" i="6" s="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a="1"/>
  <c r="R157" i="6" s="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c r="AE156" i="6" a="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c r="Q156" i="6" a="1"/>
  <c r="P156" i="6" a="1"/>
  <c r="P156" i="6" s="1"/>
  <c r="O156" i="6" a="1"/>
  <c r="O156" i="6" s="1"/>
  <c r="N156" i="6" a="1"/>
  <c r="N156" i="6" s="1"/>
  <c r="M156" i="6" a="1"/>
  <c r="M156" i="6" s="1"/>
  <c r="L156" i="6" a="1"/>
  <c r="L156" i="6" s="1"/>
  <c r="K156" i="6" a="1"/>
  <c r="K156" i="6" s="1"/>
  <c r="AI155" i="6"/>
  <c r="AI155" i="6" a="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c r="Y154" i="6" a="1"/>
  <c r="X154" i="6" a="1"/>
  <c r="X154" i="6" s="1"/>
  <c r="W154" i="6" a="1"/>
  <c r="W154" i="6" s="1"/>
  <c r="V154" i="6" a="1"/>
  <c r="V154" i="6" s="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a="1"/>
  <c r="AH153" i="6" s="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a="1"/>
  <c r="R153" i="6" s="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a="1"/>
  <c r="N152" i="6" s="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a="1"/>
  <c r="AH150" i="6" s="1"/>
  <c r="AG150" i="6" a="1"/>
  <c r="AG150" i="6" s="1"/>
  <c r="AF150" i="6" a="1"/>
  <c r="AF150" i="6" s="1"/>
  <c r="AE150" i="6" a="1"/>
  <c r="AE150" i="6" s="1"/>
  <c r="AD150" i="6" a="1"/>
  <c r="AD150" i="6" s="1"/>
  <c r="AC150" i="6" a="1"/>
  <c r="AC150" i="6" s="1"/>
  <c r="AB150" i="6" a="1"/>
  <c r="AB150" i="6" s="1"/>
  <c r="AA150" i="6" a="1"/>
  <c r="AA150" i="6" s="1"/>
  <c r="Z150" i="6" a="1"/>
  <c r="Z150" i="6" s="1"/>
  <c r="Y150" i="6"/>
  <c r="Y150" i="6" a="1"/>
  <c r="X150" i="6" a="1"/>
  <c r="X150" i="6" s="1"/>
  <c r="W150" i="6" a="1"/>
  <c r="W150" i="6" s="1"/>
  <c r="V150" i="6" a="1"/>
  <c r="V150" i="6" s="1"/>
  <c r="U150" i="6" a="1"/>
  <c r="U150" i="6" s="1"/>
  <c r="T150" i="6" a="1"/>
  <c r="T150" i="6" s="1"/>
  <c r="S150" i="6" a="1"/>
  <c r="S150" i="6" s="1"/>
  <c r="R150" i="6" a="1"/>
  <c r="R150" i="6" s="1"/>
  <c r="Q150" i="6" a="1"/>
  <c r="Q150" i="6" s="1"/>
  <c r="P150" i="6" a="1"/>
  <c r="P150" i="6" s="1"/>
  <c r="O150" i="6"/>
  <c r="O150" i="6" a="1"/>
  <c r="N150" i="6" a="1"/>
  <c r="N150" i="6" s="1"/>
  <c r="M150" i="6" a="1"/>
  <c r="M150" i="6" s="1"/>
  <c r="L150" i="6" a="1"/>
  <c r="L150" i="6" s="1"/>
  <c r="K150" i="6" a="1"/>
  <c r="K150" i="6" s="1"/>
  <c r="AI149" i="6" a="1"/>
  <c r="AI149" i="6" s="1"/>
  <c r="AH149" i="6" a="1"/>
  <c r="AH149" i="6" s="1"/>
  <c r="AG149" i="6" a="1"/>
  <c r="AG149" i="6" s="1"/>
  <c r="AF149" i="6" a="1"/>
  <c r="AF149" i="6" s="1"/>
  <c r="AE149" i="6" a="1"/>
  <c r="AE149" i="6" s="1"/>
  <c r="AD149" i="6" a="1"/>
  <c r="AD149" i="6" s="1"/>
  <c r="AC149" i="6"/>
  <c r="AC149" i="6" a="1"/>
  <c r="AB149" i="6" a="1"/>
  <c r="AB149" i="6" s="1"/>
  <c r="AA149" i="6" a="1"/>
  <c r="AA149" i="6" s="1"/>
  <c r="Z149" i="6" a="1"/>
  <c r="Z149" i="6" s="1"/>
  <c r="Y149" i="6" a="1"/>
  <c r="Y149" i="6" s="1"/>
  <c r="X149" i="6" a="1"/>
  <c r="X149" i="6" s="1"/>
  <c r="W149" i="6" a="1"/>
  <c r="W149" i="6" s="1"/>
  <c r="V149" i="6" a="1"/>
  <c r="V149" i="6" s="1"/>
  <c r="U149" i="6" a="1"/>
  <c r="U149" i="6" s="1"/>
  <c r="T149" i="6" a="1"/>
  <c r="T149" i="6" s="1"/>
  <c r="S149" i="6"/>
  <c r="S149" i="6" a="1"/>
  <c r="R149" i="6" a="1"/>
  <c r="R149" i="6" s="1"/>
  <c r="Q149" i="6" a="1"/>
  <c r="Q149" i="6" s="1"/>
  <c r="P149" i="6" a="1"/>
  <c r="P149" i="6" s="1"/>
  <c r="O149" i="6" a="1"/>
  <c r="O149" i="6" s="1"/>
  <c r="N149" i="6" a="1"/>
  <c r="N149" i="6" s="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c r="Y148" i="6" a="1"/>
  <c r="X148" i="6" a="1"/>
  <c r="X148" i="6" s="1"/>
  <c r="W148" i="6" a="1"/>
  <c r="W148" i="6" s="1"/>
  <c r="V148" i="6" a="1"/>
  <c r="V148" i="6" s="1"/>
  <c r="U148" i="6" a="1"/>
  <c r="U148" i="6" s="1"/>
  <c r="T148" i="6" a="1"/>
  <c r="T148" i="6" s="1"/>
  <c r="S148" i="6" a="1"/>
  <c r="S148" i="6" s="1"/>
  <c r="R148" i="6" a="1"/>
  <c r="R148" i="6" s="1"/>
  <c r="Q148" i="6" a="1"/>
  <c r="Q148" i="6" s="1"/>
  <c r="P148" i="6" a="1"/>
  <c r="P148" i="6" s="1"/>
  <c r="O148" i="6"/>
  <c r="O148" i="6" a="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c r="AC147" i="6" a="1"/>
  <c r="AB147" i="6" a="1"/>
  <c r="AB147" i="6" s="1"/>
  <c r="AA147" i="6" a="1"/>
  <c r="AA147" i="6" s="1"/>
  <c r="Z147" i="6" a="1"/>
  <c r="Z147" i="6" s="1"/>
  <c r="Y147" i="6" a="1"/>
  <c r="Y147" i="6" s="1"/>
  <c r="X147" i="6" a="1"/>
  <c r="X147" i="6" s="1"/>
  <c r="W147" i="6" a="1"/>
  <c r="W147" i="6" s="1"/>
  <c r="V147" i="6" a="1"/>
  <c r="V147" i="6" s="1"/>
  <c r="U147" i="6" a="1"/>
  <c r="U147" i="6" s="1"/>
  <c r="T147" i="6" a="1"/>
  <c r="T147" i="6" s="1"/>
  <c r="S147" i="6"/>
  <c r="S147" i="6" a="1"/>
  <c r="R147" i="6" a="1"/>
  <c r="R147" i="6" s="1"/>
  <c r="Q147" i="6" a="1"/>
  <c r="Q147" i="6" s="1"/>
  <c r="P147" i="6" a="1"/>
  <c r="P147" i="6" s="1"/>
  <c r="O147" i="6" a="1"/>
  <c r="O147" i="6" s="1"/>
  <c r="N147" i="6" a="1"/>
  <c r="N147" i="6" s="1"/>
  <c r="M147" i="6" a="1"/>
  <c r="M147" i="6" s="1"/>
  <c r="L147" i="6" a="1"/>
  <c r="L147" i="6" s="1"/>
  <c r="K147" i="6" a="1"/>
  <c r="K147" i="6" s="1"/>
  <c r="AI146" i="6" a="1"/>
  <c r="AI146" i="6" s="1"/>
  <c r="AH146" i="6" a="1"/>
  <c r="AH146" i="6" s="1"/>
  <c r="AG146" i="6" a="1"/>
  <c r="AG146" i="6" s="1"/>
  <c r="AF146" i="6" a="1"/>
  <c r="AF146" i="6" s="1"/>
  <c r="AE146" i="6" a="1"/>
  <c r="AE146" i="6" s="1"/>
  <c r="AD146" i="6" a="1"/>
  <c r="AD146" i="6" s="1"/>
  <c r="AC146" i="6" a="1"/>
  <c r="AC146" i="6" s="1"/>
  <c r="AB146" i="6" a="1"/>
  <c r="AB146" i="6" s="1"/>
  <c r="AA146" i="6" a="1"/>
  <c r="AA146" i="6" s="1"/>
  <c r="Z146" i="6" a="1"/>
  <c r="Z146" i="6" s="1"/>
  <c r="Y146" i="6"/>
  <c r="Y146" i="6" a="1"/>
  <c r="X146" i="6" a="1"/>
  <c r="X146" i="6" s="1"/>
  <c r="W146" i="6" a="1"/>
  <c r="W146" i="6" s="1"/>
  <c r="V146" i="6" a="1"/>
  <c r="V146" i="6" s="1"/>
  <c r="U146" i="6" a="1"/>
  <c r="U146" i="6" s="1"/>
  <c r="T146" i="6" a="1"/>
  <c r="T146" i="6" s="1"/>
  <c r="S146" i="6" a="1"/>
  <c r="S146" i="6" s="1"/>
  <c r="R146" i="6" a="1"/>
  <c r="R146" i="6" s="1"/>
  <c r="Q146" i="6"/>
  <c r="Q146" i="6" a="1"/>
  <c r="P146" i="6" a="1"/>
  <c r="P146" i="6" s="1"/>
  <c r="O146" i="6" a="1"/>
  <c r="O146" i="6" s="1"/>
  <c r="N146" i="6" a="1"/>
  <c r="N146" i="6" s="1"/>
  <c r="M146" i="6" a="1"/>
  <c r="M146" i="6" s="1"/>
  <c r="L146" i="6" a="1"/>
  <c r="L146" i="6" s="1"/>
  <c r="K146" i="6" a="1"/>
  <c r="K146" i="6" s="1"/>
  <c r="AI145" i="6" a="1"/>
  <c r="AI145" i="6" s="1"/>
  <c r="AH145" i="6" a="1"/>
  <c r="AH145" i="6" s="1"/>
  <c r="AG145" i="6" a="1"/>
  <c r="AG145" i="6" s="1"/>
  <c r="AF145" i="6" a="1"/>
  <c r="AF145" i="6" s="1"/>
  <c r="AE145" i="6" a="1"/>
  <c r="AE145" i="6" s="1"/>
  <c r="AD145" i="6" a="1"/>
  <c r="AD145" i="6" s="1"/>
  <c r="AC145" i="6" a="1"/>
  <c r="AC145" i="6" s="1"/>
  <c r="AB145" i="6" a="1"/>
  <c r="AB145" i="6" s="1"/>
  <c r="AA145" i="6" a="1"/>
  <c r="AA145" i="6" s="1"/>
  <c r="Z145" i="6" a="1"/>
  <c r="Z145" i="6" s="1"/>
  <c r="Y145" i="6" a="1"/>
  <c r="Y145" i="6" s="1"/>
  <c r="X145" i="6" a="1"/>
  <c r="X145" i="6" s="1"/>
  <c r="W145" i="6" a="1"/>
  <c r="W145" i="6" s="1"/>
  <c r="V145" i="6" a="1"/>
  <c r="V145" i="6" s="1"/>
  <c r="U145" i="6"/>
  <c r="U145" i="6" a="1"/>
  <c r="T145" i="6" a="1"/>
  <c r="T145" i="6" s="1"/>
  <c r="S145" i="6" a="1"/>
  <c r="S145" i="6" s="1"/>
  <c r="R145" i="6" a="1"/>
  <c r="R145" i="6" s="1"/>
  <c r="Q145" i="6" a="1"/>
  <c r="Q145" i="6" s="1"/>
  <c r="P145" i="6" a="1"/>
  <c r="P145" i="6" s="1"/>
  <c r="O145" i="6" a="1"/>
  <c r="O145" i="6" s="1"/>
  <c r="N145" i="6" a="1"/>
  <c r="N145" i="6" s="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a="1"/>
  <c r="Z144" i="6" s="1"/>
  <c r="Y144" i="6" a="1"/>
  <c r="Y144" i="6" s="1"/>
  <c r="X144" i="6" a="1"/>
  <c r="X144" i="6" s="1"/>
  <c r="W144" i="6" a="1"/>
  <c r="W144" i="6" s="1"/>
  <c r="V144" i="6" a="1"/>
  <c r="V144" i="6" s="1"/>
  <c r="U144" i="6" a="1"/>
  <c r="U144" i="6" s="1"/>
  <c r="T144" i="6" a="1"/>
  <c r="T144" i="6" s="1"/>
  <c r="S144" i="6" a="1"/>
  <c r="S144" i="6" s="1"/>
  <c r="R144" i="6" a="1"/>
  <c r="R144" i="6" s="1"/>
  <c r="Q144" i="6" a="1"/>
  <c r="Q144" i="6" s="1"/>
  <c r="P144" i="6" a="1"/>
  <c r="P144" i="6" s="1"/>
  <c r="O144" i="6" a="1"/>
  <c r="O144" i="6" s="1"/>
  <c r="N144" i="6" a="1"/>
  <c r="N144" i="6" s="1"/>
  <c r="M144" i="6" a="1"/>
  <c r="M144" i="6" s="1"/>
  <c r="L144" i="6" a="1"/>
  <c r="L144" i="6" s="1"/>
  <c r="K144" i="6" a="1"/>
  <c r="K144" i="6" s="1"/>
  <c r="AI143" i="6" a="1"/>
  <c r="AI143" i="6" s="1"/>
  <c r="AH143" i="6" a="1"/>
  <c r="AH143" i="6" s="1"/>
  <c r="AG143" i="6" a="1"/>
  <c r="AG143" i="6" s="1"/>
  <c r="AF143" i="6" a="1"/>
  <c r="AF143" i="6" s="1"/>
  <c r="AE143" i="6" a="1"/>
  <c r="AE143" i="6" s="1"/>
  <c r="AD143" i="6" a="1"/>
  <c r="AD143" i="6" s="1"/>
  <c r="AC143" i="6" a="1"/>
  <c r="AC143" i="6" s="1"/>
  <c r="AB143" i="6" a="1"/>
  <c r="AB143" i="6" s="1"/>
  <c r="AA143" i="6"/>
  <c r="AA143" i="6" a="1"/>
  <c r="Z143" i="6" a="1"/>
  <c r="Z143" i="6" s="1"/>
  <c r="Y143" i="6" a="1"/>
  <c r="Y143" i="6" s="1"/>
  <c r="X143" i="6" a="1"/>
  <c r="X143" i="6" s="1"/>
  <c r="W143" i="6" a="1"/>
  <c r="W143" i="6" s="1"/>
  <c r="V143" i="6" a="1"/>
  <c r="V143" i="6" s="1"/>
  <c r="U143" i="6" a="1"/>
  <c r="U143" i="6" s="1"/>
  <c r="T143" i="6" a="1"/>
  <c r="T143" i="6" s="1"/>
  <c r="S143" i="6" a="1"/>
  <c r="S143" i="6" s="1"/>
  <c r="R143" i="6" a="1"/>
  <c r="R143" i="6" s="1"/>
  <c r="Q143" i="6" a="1"/>
  <c r="Q143" i="6" s="1"/>
  <c r="P143" i="6" a="1"/>
  <c r="P143" i="6" s="1"/>
  <c r="O143" i="6" a="1"/>
  <c r="O143" i="6" s="1"/>
  <c r="N143" i="6" a="1"/>
  <c r="N143" i="6" s="1"/>
  <c r="M143" i="6"/>
  <c r="M143" i="6" a="1"/>
  <c r="L143" i="6" a="1"/>
  <c r="L143" i="6" s="1"/>
  <c r="K143" i="6" a="1"/>
  <c r="K143" i="6" s="1"/>
  <c r="AI142" i="6" a="1"/>
  <c r="AI142" i="6" s="1"/>
  <c r="AH142" i="6" a="1"/>
  <c r="AH142" i="6" s="1"/>
  <c r="AG142" i="6" a="1"/>
  <c r="AG142" i="6" s="1"/>
  <c r="AF142" i="6" a="1"/>
  <c r="AF142" i="6" s="1"/>
  <c r="AE142" i="6"/>
  <c r="AE142" i="6" a="1"/>
  <c r="AD142" i="6" a="1"/>
  <c r="AD142" i="6" s="1"/>
  <c r="AC142" i="6" a="1"/>
  <c r="AC142" i="6" s="1"/>
  <c r="AB142" i="6" a="1"/>
  <c r="AB142" i="6" s="1"/>
  <c r="AA142" i="6" a="1"/>
  <c r="AA142" i="6" s="1"/>
  <c r="Z142" i="6" a="1"/>
  <c r="Z142" i="6" s="1"/>
  <c r="Y142" i="6" a="1"/>
  <c r="Y142" i="6" s="1"/>
  <c r="X142" i="6" a="1"/>
  <c r="X142" i="6" s="1"/>
  <c r="W142" i="6" a="1"/>
  <c r="W142" i="6" s="1"/>
  <c r="V142" i="6" a="1"/>
  <c r="V142" i="6" s="1"/>
  <c r="U142" i="6" a="1"/>
  <c r="U142" i="6" s="1"/>
  <c r="T142" i="6" a="1"/>
  <c r="T142" i="6" s="1"/>
  <c r="S142" i="6" a="1"/>
  <c r="S142" i="6" s="1"/>
  <c r="R142" i="6" a="1"/>
  <c r="R142" i="6" s="1"/>
  <c r="Q142" i="6" a="1"/>
  <c r="Q142" i="6" s="1"/>
  <c r="P142" i="6" a="1"/>
  <c r="P142" i="6" s="1"/>
  <c r="O142" i="6" a="1"/>
  <c r="O142" i="6" s="1"/>
  <c r="N142" i="6" a="1"/>
  <c r="N142" i="6" s="1"/>
  <c r="M142" i="6" a="1"/>
  <c r="M142" i="6" s="1"/>
  <c r="L142" i="6" a="1"/>
  <c r="L142" i="6" s="1"/>
  <c r="K142" i="6" a="1"/>
  <c r="K142" i="6" s="1"/>
  <c r="AI141" i="6" a="1"/>
  <c r="AI141" i="6" s="1"/>
  <c r="AH141" i="6" a="1"/>
  <c r="AH141" i="6" s="1"/>
  <c r="AG141" i="6" a="1"/>
  <c r="AG141" i="6" s="1"/>
  <c r="AF141" i="6" a="1"/>
  <c r="AF141" i="6" s="1"/>
  <c r="AE141" i="6" a="1"/>
  <c r="AE141" i="6" s="1"/>
  <c r="AD141" i="6" a="1"/>
  <c r="AD141" i="6" s="1"/>
  <c r="AC141" i="6" a="1"/>
  <c r="AC141" i="6" s="1"/>
  <c r="AB141" i="6" a="1"/>
  <c r="AB141" i="6" s="1"/>
  <c r="AA141" i="6" a="1"/>
  <c r="AA141" i="6" s="1"/>
  <c r="Z141" i="6" a="1"/>
  <c r="Z141" i="6" s="1"/>
  <c r="Y141" i="6" a="1"/>
  <c r="Y141" i="6" s="1"/>
  <c r="X141" i="6" a="1"/>
  <c r="X141" i="6" s="1"/>
  <c r="W141" i="6" a="1"/>
  <c r="W141" i="6" s="1"/>
  <c r="V141" i="6" a="1"/>
  <c r="V141" i="6" s="1"/>
  <c r="U141" i="6" a="1"/>
  <c r="U141" i="6" s="1"/>
  <c r="T141" i="6" a="1"/>
  <c r="T141" i="6" s="1"/>
  <c r="S141" i="6"/>
  <c r="S141" i="6" a="1"/>
  <c r="R141" i="6" a="1"/>
  <c r="R141" i="6" s="1"/>
  <c r="Q141" i="6" a="1"/>
  <c r="Q141" i="6" s="1"/>
  <c r="P141" i="6" a="1"/>
  <c r="P141" i="6" s="1"/>
  <c r="O141" i="6" a="1"/>
  <c r="O141" i="6" s="1"/>
  <c r="N141" i="6" a="1"/>
  <c r="N141" i="6" s="1"/>
  <c r="M141" i="6" a="1"/>
  <c r="M141" i="6" s="1"/>
  <c r="L141" i="6" a="1"/>
  <c r="L141" i="6" s="1"/>
  <c r="K141" i="6" a="1"/>
  <c r="K141" i="6" s="1"/>
  <c r="AI140" i="6" a="1"/>
  <c r="AI140" i="6" s="1"/>
  <c r="AH140" i="6" a="1"/>
  <c r="AH140" i="6" s="1"/>
  <c r="AG140" i="6"/>
  <c r="AG140" i="6" a="1"/>
  <c r="AF140" i="6" a="1"/>
  <c r="AF140" i="6" s="1"/>
  <c r="AE140" i="6"/>
  <c r="AE140" i="6" a="1"/>
  <c r="AD140" i="6" a="1"/>
  <c r="AD140" i="6" s="1"/>
  <c r="AC140" i="6" a="1"/>
  <c r="AC140" i="6" s="1"/>
  <c r="AB140" i="6" a="1"/>
  <c r="AB140" i="6" s="1"/>
  <c r="AA140" i="6" a="1"/>
  <c r="AA140" i="6" s="1"/>
  <c r="Z140" i="6" a="1"/>
  <c r="Z140" i="6" s="1"/>
  <c r="Y140" i="6" a="1"/>
  <c r="Y140" i="6" s="1"/>
  <c r="X140" i="6" a="1"/>
  <c r="X140" i="6" s="1"/>
  <c r="W140" i="6" a="1"/>
  <c r="W140" i="6" s="1"/>
  <c r="V140" i="6" a="1"/>
  <c r="V140" i="6" s="1"/>
  <c r="U140" i="6" a="1"/>
  <c r="U140" i="6" s="1"/>
  <c r="T140" i="6" a="1"/>
  <c r="T140" i="6" s="1"/>
  <c r="S140" i="6" a="1"/>
  <c r="S140" i="6" s="1"/>
  <c r="R140" i="6" a="1"/>
  <c r="R140" i="6" s="1"/>
  <c r="Q140" i="6" a="1"/>
  <c r="Q140" i="6" s="1"/>
  <c r="P140" i="6" a="1"/>
  <c r="P140" i="6" s="1"/>
  <c r="O140" i="6" a="1"/>
  <c r="O140" i="6" s="1"/>
  <c r="N140" i="6" a="1"/>
  <c r="N140" i="6" s="1"/>
  <c r="M140" i="6" a="1"/>
  <c r="M140" i="6" s="1"/>
  <c r="L140" i="6" a="1"/>
  <c r="L140" i="6" s="1"/>
  <c r="K140" i="6" a="1"/>
  <c r="K140" i="6" s="1"/>
  <c r="AI139" i="6" a="1"/>
  <c r="AI139" i="6" s="1"/>
  <c r="AH139" i="6" a="1"/>
  <c r="AH139" i="6" s="1"/>
  <c r="AG139" i="6" a="1"/>
  <c r="AG139" i="6" s="1"/>
  <c r="AF139" i="6" a="1"/>
  <c r="AF139" i="6" s="1"/>
  <c r="AE139" i="6" a="1"/>
  <c r="AE139" i="6" s="1"/>
  <c r="AD139" i="6" a="1"/>
  <c r="AD139" i="6" s="1"/>
  <c r="AC139" i="6" a="1"/>
  <c r="AC139" i="6" s="1"/>
  <c r="AB139" i="6" a="1"/>
  <c r="AB139" i="6" s="1"/>
  <c r="AA139" i="6" a="1"/>
  <c r="AA139" i="6" s="1"/>
  <c r="Z139" i="6" a="1"/>
  <c r="Z139" i="6" s="1"/>
  <c r="Y139" i="6" a="1"/>
  <c r="Y139" i="6" s="1"/>
  <c r="X139" i="6" a="1"/>
  <c r="X139" i="6" s="1"/>
  <c r="W139" i="6" a="1"/>
  <c r="W139" i="6" s="1"/>
  <c r="V139" i="6" a="1"/>
  <c r="V139" i="6" s="1"/>
  <c r="U139" i="6"/>
  <c r="U139" i="6" a="1"/>
  <c r="T139" i="6" a="1"/>
  <c r="T139" i="6" s="1"/>
  <c r="S139" i="6" a="1"/>
  <c r="S139" i="6" s="1"/>
  <c r="R139" i="6" a="1"/>
  <c r="R139" i="6" s="1"/>
  <c r="Q139" i="6" a="1"/>
  <c r="Q139" i="6" s="1"/>
  <c r="P139" i="6" a="1"/>
  <c r="P139" i="6" s="1"/>
  <c r="O139" i="6" a="1"/>
  <c r="O139" i="6" s="1"/>
  <c r="N139" i="6" a="1"/>
  <c r="N139" i="6" s="1"/>
  <c r="M139" i="6" a="1"/>
  <c r="M139" i="6" s="1"/>
  <c r="L139" i="6" a="1"/>
  <c r="L139" i="6" s="1"/>
  <c r="K139" i="6" a="1"/>
  <c r="K139" i="6" s="1"/>
  <c r="AI138" i="6" a="1"/>
  <c r="AI138" i="6" s="1"/>
  <c r="AH138" i="6" a="1"/>
  <c r="AH138" i="6" s="1"/>
  <c r="AG138" i="6" a="1"/>
  <c r="AG138" i="6" s="1"/>
  <c r="AF138" i="6" a="1"/>
  <c r="AF138" i="6" s="1"/>
  <c r="AE138" i="6" a="1"/>
  <c r="AE138" i="6" s="1"/>
  <c r="AD138" i="6" a="1"/>
  <c r="AD138" i="6" s="1"/>
  <c r="AC138" i="6" a="1"/>
  <c r="AC138" i="6" s="1"/>
  <c r="AB138" i="6" a="1"/>
  <c r="AB138" i="6" s="1"/>
  <c r="AA138" i="6" a="1"/>
  <c r="AA138" i="6" s="1"/>
  <c r="Z138" i="6" a="1"/>
  <c r="Z138" i="6" s="1"/>
  <c r="Y138" i="6"/>
  <c r="Y138" i="6" a="1"/>
  <c r="X138" i="6" a="1"/>
  <c r="X138" i="6" s="1"/>
  <c r="W138" i="6" a="1"/>
  <c r="W138" i="6" s="1"/>
  <c r="V138" i="6" a="1"/>
  <c r="V138" i="6" s="1"/>
  <c r="U138" i="6" a="1"/>
  <c r="U138" i="6" s="1"/>
  <c r="T138" i="6" a="1"/>
  <c r="T138" i="6" s="1"/>
  <c r="S138" i="6" a="1"/>
  <c r="S138" i="6" s="1"/>
  <c r="R138" i="6" a="1"/>
  <c r="R138" i="6" s="1"/>
  <c r="Q138" i="6" a="1"/>
  <c r="Q138" i="6" s="1"/>
  <c r="P138" i="6" a="1"/>
  <c r="P138" i="6" s="1"/>
  <c r="O138" i="6" a="1"/>
  <c r="O138" i="6" s="1"/>
  <c r="N138" i="6" a="1"/>
  <c r="N138" i="6" s="1"/>
  <c r="M138" i="6" a="1"/>
  <c r="M138" i="6" s="1"/>
  <c r="L138" i="6" a="1"/>
  <c r="L138" i="6" s="1"/>
  <c r="K138" i="6" a="1"/>
  <c r="K138" i="6" s="1"/>
  <c r="AI137" i="6" a="1"/>
  <c r="AI137" i="6" s="1"/>
  <c r="AH137" i="6" a="1"/>
  <c r="AH137" i="6" s="1"/>
  <c r="AG137" i="6" a="1"/>
  <c r="AG137" i="6" s="1"/>
  <c r="AF137" i="6" a="1"/>
  <c r="AF137" i="6" s="1"/>
  <c r="AE137" i="6" a="1"/>
  <c r="AE137" i="6" s="1"/>
  <c r="AD137" i="6" a="1"/>
  <c r="AD137" i="6" s="1"/>
  <c r="AC137" i="6" a="1"/>
  <c r="AC137" i="6" s="1"/>
  <c r="AB137" i="6" a="1"/>
  <c r="AB137" i="6" s="1"/>
  <c r="AA137" i="6" a="1"/>
  <c r="AA137" i="6" s="1"/>
  <c r="Z137" i="6" a="1"/>
  <c r="Z137" i="6" s="1"/>
  <c r="Y137" i="6" a="1"/>
  <c r="Y137" i="6" s="1"/>
  <c r="X137" i="6" a="1"/>
  <c r="X137" i="6" s="1"/>
  <c r="W137" i="6" a="1"/>
  <c r="W137" i="6" s="1"/>
  <c r="V137" i="6" a="1"/>
  <c r="V137" i="6" s="1"/>
  <c r="U137" i="6" a="1"/>
  <c r="U137" i="6" s="1"/>
  <c r="T137" i="6" a="1"/>
  <c r="T137" i="6" s="1"/>
  <c r="S137" i="6" a="1"/>
  <c r="S137" i="6" s="1"/>
  <c r="R137" i="6" a="1"/>
  <c r="R137" i="6" s="1"/>
  <c r="Q137" i="6" a="1"/>
  <c r="Q137" i="6" s="1"/>
  <c r="P137" i="6" a="1"/>
  <c r="P137" i="6" s="1"/>
  <c r="O137" i="6" a="1"/>
  <c r="O137" i="6" s="1"/>
  <c r="N137" i="6" a="1"/>
  <c r="N137" i="6" s="1"/>
  <c r="M137" i="6" a="1"/>
  <c r="M137" i="6" s="1"/>
  <c r="L137" i="6" a="1"/>
  <c r="L137" i="6" s="1"/>
  <c r="K137" i="6" a="1"/>
  <c r="K137" i="6" s="1"/>
  <c r="AI136" i="6" a="1"/>
  <c r="AI136" i="6" s="1"/>
  <c r="AH136" i="6" a="1"/>
  <c r="AH136" i="6" s="1"/>
  <c r="AG136" i="6" a="1"/>
  <c r="AG136" i="6" s="1"/>
  <c r="AF136" i="6" a="1"/>
  <c r="AF136" i="6" s="1"/>
  <c r="AE136" i="6" a="1"/>
  <c r="AE136" i="6" s="1"/>
  <c r="AD136" i="6" a="1"/>
  <c r="AD136" i="6" s="1"/>
  <c r="AC136" i="6" a="1"/>
  <c r="AC136" i="6" s="1"/>
  <c r="AB136" i="6" a="1"/>
  <c r="AB136" i="6" s="1"/>
  <c r="AA136" i="6" a="1"/>
  <c r="AA136" i="6" s="1"/>
  <c r="Z136" i="6" a="1"/>
  <c r="Z136" i="6" s="1"/>
  <c r="Y136" i="6" a="1"/>
  <c r="Y136" i="6" s="1"/>
  <c r="X136" i="6" a="1"/>
  <c r="X136" i="6" s="1"/>
  <c r="W136" i="6" a="1"/>
  <c r="W136" i="6" s="1"/>
  <c r="V136" i="6" a="1"/>
  <c r="V136" i="6" s="1"/>
  <c r="U136" i="6" a="1"/>
  <c r="U136" i="6" s="1"/>
  <c r="T136" i="6" a="1"/>
  <c r="T136" i="6" s="1"/>
  <c r="S136" i="6" a="1"/>
  <c r="S136" i="6" s="1"/>
  <c r="R136" i="6" a="1"/>
  <c r="R136" i="6" s="1"/>
  <c r="Q136" i="6" a="1"/>
  <c r="Q136" i="6" s="1"/>
  <c r="P136" i="6" a="1"/>
  <c r="P136" i="6" s="1"/>
  <c r="O136" i="6" a="1"/>
  <c r="O136" i="6" s="1"/>
  <c r="N136" i="6" a="1"/>
  <c r="N136" i="6" s="1"/>
  <c r="M136" i="6" a="1"/>
  <c r="M136" i="6" s="1"/>
  <c r="L136" i="6" a="1"/>
  <c r="L136" i="6" s="1"/>
  <c r="K136" i="6" a="1"/>
  <c r="K136" i="6" s="1"/>
  <c r="AI135" i="6" a="1"/>
  <c r="AI135" i="6" s="1"/>
  <c r="AH135" i="6" a="1"/>
  <c r="AH135" i="6" s="1"/>
  <c r="AG135" i="6" a="1"/>
  <c r="AG135" i="6" s="1"/>
  <c r="AF135" i="6" a="1"/>
  <c r="AF135" i="6" s="1"/>
  <c r="AE135" i="6" a="1"/>
  <c r="AE135" i="6" s="1"/>
  <c r="AD135" i="6" a="1"/>
  <c r="AD135" i="6" s="1"/>
  <c r="AC135" i="6" a="1"/>
  <c r="AC135" i="6" s="1"/>
  <c r="AB135" i="6" a="1"/>
  <c r="AB135" i="6" s="1"/>
  <c r="AA135" i="6" a="1"/>
  <c r="AA135" i="6" s="1"/>
  <c r="Z135" i="6" a="1"/>
  <c r="Z135" i="6" s="1"/>
  <c r="Y135" i="6" a="1"/>
  <c r="Y135" i="6" s="1"/>
  <c r="X135" i="6" a="1"/>
  <c r="X135" i="6" s="1"/>
  <c r="W135" i="6" a="1"/>
  <c r="W135" i="6" s="1"/>
  <c r="V135" i="6" a="1"/>
  <c r="V135" i="6" s="1"/>
  <c r="U135" i="6" a="1"/>
  <c r="U135" i="6" s="1"/>
  <c r="T135" i="6" a="1"/>
  <c r="T135" i="6" s="1"/>
  <c r="S135" i="6" a="1"/>
  <c r="S135" i="6" s="1"/>
  <c r="R135" i="6" a="1"/>
  <c r="R135" i="6" s="1"/>
  <c r="Q135" i="6" a="1"/>
  <c r="Q135" i="6" s="1"/>
  <c r="P135" i="6" a="1"/>
  <c r="P135" i="6" s="1"/>
  <c r="O135" i="6" a="1"/>
  <c r="O135" i="6" s="1"/>
  <c r="N135" i="6" a="1"/>
  <c r="N135" i="6" s="1"/>
  <c r="M135" i="6" a="1"/>
  <c r="M135" i="6" s="1"/>
  <c r="L135" i="6" a="1"/>
  <c r="L135" i="6" s="1"/>
  <c r="K135" i="6" a="1"/>
  <c r="K135" i="6" s="1"/>
  <c r="AI134" i="6" a="1"/>
  <c r="AI134" i="6" s="1"/>
  <c r="AH134" i="6" a="1"/>
  <c r="AH134" i="6" s="1"/>
  <c r="AG134" i="6" a="1"/>
  <c r="AG134" i="6" s="1"/>
  <c r="AF134" i="6" a="1"/>
  <c r="AF134" i="6" s="1"/>
  <c r="AE134" i="6" a="1"/>
  <c r="AE134" i="6" s="1"/>
  <c r="AD134" i="6" a="1"/>
  <c r="AD134" i="6" s="1"/>
  <c r="AC134" i="6" a="1"/>
  <c r="AC134" i="6" s="1"/>
  <c r="AB134" i="6" a="1"/>
  <c r="AB134" i="6" s="1"/>
  <c r="AA134" i="6" a="1"/>
  <c r="AA134" i="6" s="1"/>
  <c r="Z134" i="6" a="1"/>
  <c r="Z134" i="6" s="1"/>
  <c r="Y134" i="6" a="1"/>
  <c r="Y134" i="6" s="1"/>
  <c r="X134" i="6" a="1"/>
  <c r="X134" i="6" s="1"/>
  <c r="W134" i="6" a="1"/>
  <c r="W134" i="6" s="1"/>
  <c r="V134" i="6" a="1"/>
  <c r="V134" i="6" s="1"/>
  <c r="U134" i="6" a="1"/>
  <c r="U134" i="6" s="1"/>
  <c r="T134" i="6" a="1"/>
  <c r="T134" i="6" s="1"/>
  <c r="S134" i="6" a="1"/>
  <c r="S134" i="6" s="1"/>
  <c r="R134" i="6" a="1"/>
  <c r="R134" i="6" s="1"/>
  <c r="Q134" i="6"/>
  <c r="Q134" i="6" a="1"/>
  <c r="P134" i="6" a="1"/>
  <c r="P134" i="6" s="1"/>
  <c r="O134" i="6" a="1"/>
  <c r="O134" i="6" s="1"/>
  <c r="N134" i="6" a="1"/>
  <c r="N134" i="6" s="1"/>
  <c r="M134" i="6" a="1"/>
  <c r="M134" i="6" s="1"/>
  <c r="L134" i="6" a="1"/>
  <c r="L134" i="6" s="1"/>
  <c r="K134" i="6" a="1"/>
  <c r="K134" i="6" s="1"/>
  <c r="AI133" i="6" a="1"/>
  <c r="AI133" i="6" s="1"/>
  <c r="AH133" i="6" a="1"/>
  <c r="AH133" i="6" s="1"/>
  <c r="AG133" i="6" a="1"/>
  <c r="AG133" i="6" s="1"/>
  <c r="AF133" i="6" a="1"/>
  <c r="AF133" i="6" s="1"/>
  <c r="AE133" i="6" a="1"/>
  <c r="AE133" i="6" s="1"/>
  <c r="AD133" i="6" a="1"/>
  <c r="AD133" i="6" s="1"/>
  <c r="AC133" i="6" a="1"/>
  <c r="AC133" i="6" s="1"/>
  <c r="AB133" i="6" a="1"/>
  <c r="AB133" i="6" s="1"/>
  <c r="AA133" i="6" a="1"/>
  <c r="AA133" i="6" s="1"/>
  <c r="Z133" i="6" a="1"/>
  <c r="Z133" i="6" s="1"/>
  <c r="Y133" i="6" a="1"/>
  <c r="Y133" i="6" s="1"/>
  <c r="X133" i="6" a="1"/>
  <c r="X133" i="6" s="1"/>
  <c r="W133" i="6" a="1"/>
  <c r="W133" i="6" s="1"/>
  <c r="V133" i="6" a="1"/>
  <c r="V133" i="6" s="1"/>
  <c r="U133" i="6" a="1"/>
  <c r="U133" i="6" s="1"/>
  <c r="T133" i="6" a="1"/>
  <c r="T133" i="6" s="1"/>
  <c r="S133" i="6" a="1"/>
  <c r="S133" i="6" s="1"/>
  <c r="R133" i="6" a="1"/>
  <c r="R133" i="6" s="1"/>
  <c r="Q133" i="6" a="1"/>
  <c r="Q133" i="6" s="1"/>
  <c r="P133" i="6" a="1"/>
  <c r="P133" i="6" s="1"/>
  <c r="O133" i="6" a="1"/>
  <c r="O133" i="6" s="1"/>
  <c r="N133" i="6" a="1"/>
  <c r="N133" i="6" s="1"/>
  <c r="M133" i="6"/>
  <c r="M133" i="6" a="1"/>
  <c r="L133" i="6" a="1"/>
  <c r="L133" i="6" s="1"/>
  <c r="K133" i="6" a="1"/>
  <c r="K133" i="6" s="1"/>
  <c r="AI132" i="6" a="1"/>
  <c r="AI132" i="6" s="1"/>
  <c r="AH132" i="6" a="1"/>
  <c r="AH132" i="6" s="1"/>
  <c r="AG132" i="6" a="1"/>
  <c r="AG132" i="6" s="1"/>
  <c r="AF132" i="6" a="1"/>
  <c r="AF132" i="6" s="1"/>
  <c r="AE132" i="6"/>
  <c r="AE132" i="6" a="1"/>
  <c r="AD132" i="6" a="1"/>
  <c r="AD132" i="6" s="1"/>
  <c r="AC132" i="6" a="1"/>
  <c r="AC132" i="6" s="1"/>
  <c r="AB132" i="6" a="1"/>
  <c r="AB132" i="6" s="1"/>
  <c r="AA132" i="6" a="1"/>
  <c r="AA132" i="6" s="1"/>
  <c r="Z132" i="6" a="1"/>
  <c r="Z132" i="6" s="1"/>
  <c r="Y132" i="6"/>
  <c r="Y132" i="6" a="1"/>
  <c r="X132" i="6" a="1"/>
  <c r="X132" i="6" s="1"/>
  <c r="W132" i="6" a="1"/>
  <c r="W132" i="6" s="1"/>
  <c r="V132" i="6" a="1"/>
  <c r="V132" i="6" s="1"/>
  <c r="U132" i="6" a="1"/>
  <c r="U132" i="6" s="1"/>
  <c r="T132" i="6" a="1"/>
  <c r="T132" i="6" s="1"/>
  <c r="S132" i="6" a="1"/>
  <c r="S132" i="6" s="1"/>
  <c r="R132" i="6" a="1"/>
  <c r="R132" i="6" s="1"/>
  <c r="Q132" i="6"/>
  <c r="Q132" i="6" a="1"/>
  <c r="P132" i="6" a="1"/>
  <c r="P132" i="6" s="1"/>
  <c r="O132" i="6"/>
  <c r="O132" i="6" a="1"/>
  <c r="N132" i="6" a="1"/>
  <c r="N132" i="6" s="1"/>
  <c r="M132" i="6" a="1"/>
  <c r="M132" i="6" s="1"/>
  <c r="L132" i="6" a="1"/>
  <c r="L132" i="6" s="1"/>
  <c r="K132" i="6" a="1"/>
  <c r="K132" i="6" s="1"/>
  <c r="AI131" i="6" a="1"/>
  <c r="AI131" i="6" s="1"/>
  <c r="AH131" i="6" a="1"/>
  <c r="AH131" i="6" s="1"/>
  <c r="AG131" i="6" a="1"/>
  <c r="AG131" i="6" s="1"/>
  <c r="AF131" i="6" a="1"/>
  <c r="AF131" i="6" s="1"/>
  <c r="AE131" i="6" a="1"/>
  <c r="AE131" i="6" s="1"/>
  <c r="AD131" i="6" a="1"/>
  <c r="AD131" i="6" s="1"/>
  <c r="AC131" i="6"/>
  <c r="AC131" i="6" a="1"/>
  <c r="AB131" i="6" a="1"/>
  <c r="AB131" i="6" s="1"/>
  <c r="AA131" i="6" a="1"/>
  <c r="AA131" i="6" s="1"/>
  <c r="Z131" i="6" a="1"/>
  <c r="Z131" i="6" s="1"/>
  <c r="Y131" i="6" a="1"/>
  <c r="Y131" i="6" s="1"/>
  <c r="X131" i="6" a="1"/>
  <c r="X131" i="6" s="1"/>
  <c r="W131" i="6" a="1"/>
  <c r="W131" i="6" s="1"/>
  <c r="V131" i="6" a="1"/>
  <c r="V131" i="6" s="1"/>
  <c r="U131" i="6" a="1"/>
  <c r="U131" i="6" s="1"/>
  <c r="T131" i="6" a="1"/>
  <c r="T131" i="6" s="1"/>
  <c r="S131" i="6" a="1"/>
  <c r="S131" i="6" s="1"/>
  <c r="R131" i="6" a="1"/>
  <c r="R131" i="6" s="1"/>
  <c r="Q131" i="6" a="1"/>
  <c r="Q131" i="6" s="1"/>
  <c r="P131" i="6" a="1"/>
  <c r="P131" i="6" s="1"/>
  <c r="O131" i="6" a="1"/>
  <c r="O131" i="6" s="1"/>
  <c r="N131" i="6" a="1"/>
  <c r="N131" i="6" s="1"/>
  <c r="M131" i="6" a="1"/>
  <c r="M131" i="6" s="1"/>
  <c r="L131" i="6" a="1"/>
  <c r="L131" i="6" s="1"/>
  <c r="K131" i="6" a="1"/>
  <c r="K131" i="6" s="1"/>
  <c r="AI130" i="6" a="1"/>
  <c r="AI130" i="6" s="1"/>
  <c r="AH130" i="6" a="1"/>
  <c r="AH130" i="6" s="1"/>
  <c r="AG130" i="6" a="1"/>
  <c r="AG130" i="6" s="1"/>
  <c r="AF130" i="6" a="1"/>
  <c r="AF130" i="6" s="1"/>
  <c r="AE130" i="6" a="1"/>
  <c r="AE130" i="6" s="1"/>
  <c r="AD130" i="6" a="1"/>
  <c r="AD130" i="6" s="1"/>
  <c r="AC130" i="6" a="1"/>
  <c r="AC130" i="6" s="1"/>
  <c r="AB130" i="6" a="1"/>
  <c r="AB130" i="6" s="1"/>
  <c r="AA130" i="6" a="1"/>
  <c r="AA130" i="6" s="1"/>
  <c r="Z130" i="6" a="1"/>
  <c r="Z130" i="6" s="1"/>
  <c r="Y130" i="6" a="1"/>
  <c r="Y130" i="6" s="1"/>
  <c r="X130" i="6" a="1"/>
  <c r="X130" i="6" s="1"/>
  <c r="W130" i="6" a="1"/>
  <c r="W130" i="6" s="1"/>
  <c r="V130" i="6" a="1"/>
  <c r="V130" i="6" s="1"/>
  <c r="U130" i="6" a="1"/>
  <c r="U130" i="6" s="1"/>
  <c r="T130" i="6" a="1"/>
  <c r="T130" i="6" s="1"/>
  <c r="S130" i="6" a="1"/>
  <c r="S130" i="6" s="1"/>
  <c r="R130" i="6" a="1"/>
  <c r="R130" i="6" s="1"/>
  <c r="Q130" i="6"/>
  <c r="Q130" i="6" a="1"/>
  <c r="P130" i="6" a="1"/>
  <c r="P130" i="6" s="1"/>
  <c r="O130" i="6" a="1"/>
  <c r="O130" i="6" s="1"/>
  <c r="N130" i="6" a="1"/>
  <c r="N130" i="6" s="1"/>
  <c r="M130" i="6" a="1"/>
  <c r="M130" i="6" s="1"/>
  <c r="L130" i="6" a="1"/>
  <c r="L130" i="6" s="1"/>
  <c r="K130" i="6" a="1"/>
  <c r="K130" i="6" s="1"/>
  <c r="AI129" i="6" a="1"/>
  <c r="AI129" i="6" s="1"/>
  <c r="AH129" i="6" a="1"/>
  <c r="AH129" i="6" s="1"/>
  <c r="AG129" i="6" a="1"/>
  <c r="AG129" i="6" s="1"/>
  <c r="AF129" i="6" a="1"/>
  <c r="AF129" i="6" s="1"/>
  <c r="AE129" i="6" a="1"/>
  <c r="AE129" i="6" s="1"/>
  <c r="AD129" i="6" a="1"/>
  <c r="AD129" i="6" s="1"/>
  <c r="AC129" i="6" a="1"/>
  <c r="AC129" i="6" s="1"/>
  <c r="AB129" i="6" a="1"/>
  <c r="AB129" i="6" s="1"/>
  <c r="AA129" i="6" a="1"/>
  <c r="AA129" i="6" s="1"/>
  <c r="Z129" i="6" a="1"/>
  <c r="Z129" i="6" s="1"/>
  <c r="Y129" i="6" a="1"/>
  <c r="Y129" i="6" s="1"/>
  <c r="X129" i="6" a="1"/>
  <c r="X129" i="6" s="1"/>
  <c r="W129" i="6" a="1"/>
  <c r="W129" i="6" s="1"/>
  <c r="V129" i="6" a="1"/>
  <c r="V129" i="6" s="1"/>
  <c r="U129" i="6" a="1"/>
  <c r="U129" i="6" s="1"/>
  <c r="T129" i="6" a="1"/>
  <c r="T129" i="6" s="1"/>
  <c r="S129" i="6" a="1"/>
  <c r="S129" i="6" s="1"/>
  <c r="R129" i="6" a="1"/>
  <c r="R129" i="6" s="1"/>
  <c r="Q129" i="6" a="1"/>
  <c r="Q129" i="6" s="1"/>
  <c r="P129" i="6" a="1"/>
  <c r="P129" i="6" s="1"/>
  <c r="O129" i="6" a="1"/>
  <c r="O129" i="6" s="1"/>
  <c r="N129" i="6" a="1"/>
  <c r="N129" i="6" s="1"/>
  <c r="M129" i="6" a="1"/>
  <c r="M129" i="6" s="1"/>
  <c r="L129" i="6" a="1"/>
  <c r="L129" i="6" s="1"/>
  <c r="K129" i="6"/>
  <c r="K129" i="6" a="1"/>
  <c r="AI128" i="6" a="1"/>
  <c r="AI128" i="6" s="1"/>
  <c r="AH128" i="6" a="1"/>
  <c r="AH128" i="6" s="1"/>
  <c r="AG128" i="6"/>
  <c r="AG128" i="6" a="1"/>
  <c r="AF128" i="6" a="1"/>
  <c r="AF128" i="6" s="1"/>
  <c r="AE128" i="6" a="1"/>
  <c r="AE128" i="6" s="1"/>
  <c r="AD128" i="6" a="1"/>
  <c r="AD128" i="6" s="1"/>
  <c r="AC128" i="6" a="1"/>
  <c r="AC128" i="6" s="1"/>
  <c r="AB128" i="6" a="1"/>
  <c r="AB128" i="6" s="1"/>
  <c r="AA128" i="6" a="1"/>
  <c r="AA128" i="6" s="1"/>
  <c r="Z128" i="6" a="1"/>
  <c r="Z128" i="6" s="1"/>
  <c r="Y128" i="6" a="1"/>
  <c r="Y128" i="6" s="1"/>
  <c r="X128" i="6" a="1"/>
  <c r="X128" i="6" s="1"/>
  <c r="W128" i="6"/>
  <c r="W128" i="6" a="1"/>
  <c r="V128" i="6" a="1"/>
  <c r="V128" i="6" s="1"/>
  <c r="U128" i="6" a="1"/>
  <c r="U128" i="6" s="1"/>
  <c r="T128" i="6" a="1"/>
  <c r="T128" i="6" s="1"/>
  <c r="S128" i="6" a="1"/>
  <c r="S128" i="6" s="1"/>
  <c r="R128" i="6" a="1"/>
  <c r="R128" i="6" s="1"/>
  <c r="Q128" i="6" a="1"/>
  <c r="Q128" i="6" s="1"/>
  <c r="P128" i="6" a="1"/>
  <c r="P128" i="6" s="1"/>
  <c r="O128" i="6" a="1"/>
  <c r="O128" i="6" s="1"/>
  <c r="N128" i="6" a="1"/>
  <c r="N128" i="6" s="1"/>
  <c r="M128" i="6" a="1"/>
  <c r="M128" i="6" s="1"/>
  <c r="L128" i="6" a="1"/>
  <c r="L128" i="6" s="1"/>
  <c r="K128" i="6" a="1"/>
  <c r="K128" i="6" s="1"/>
  <c r="AI127" i="6" a="1"/>
  <c r="AI127" i="6" s="1"/>
  <c r="AH127" i="6" a="1"/>
  <c r="AH127" i="6" s="1"/>
  <c r="AG127" i="6" a="1"/>
  <c r="AG127" i="6" s="1"/>
  <c r="AF127" i="6" a="1"/>
  <c r="AF127" i="6" s="1"/>
  <c r="AE127" i="6" a="1"/>
  <c r="AE127" i="6" s="1"/>
  <c r="AD127" i="6" a="1"/>
  <c r="AD127" i="6" s="1"/>
  <c r="AC127" i="6" a="1"/>
  <c r="AC127" i="6" s="1"/>
  <c r="AB127" i="6" a="1"/>
  <c r="AB127" i="6" s="1"/>
  <c r="AA127" i="6" a="1"/>
  <c r="AA127" i="6" s="1"/>
  <c r="Z127" i="6" a="1"/>
  <c r="Z127" i="6" s="1"/>
  <c r="Y127" i="6" a="1"/>
  <c r="Y127" i="6" s="1"/>
  <c r="X127" i="6" a="1"/>
  <c r="X127" i="6" s="1"/>
  <c r="W127" i="6" a="1"/>
  <c r="W127" i="6" s="1"/>
  <c r="V127" i="6" a="1"/>
  <c r="V127" i="6" s="1"/>
  <c r="U127" i="6" a="1"/>
  <c r="U127" i="6" s="1"/>
  <c r="T127" i="6" a="1"/>
  <c r="T127" i="6" s="1"/>
  <c r="S127" i="6" a="1"/>
  <c r="S127" i="6" s="1"/>
  <c r="R127" i="6" a="1"/>
  <c r="R127" i="6" s="1"/>
  <c r="Q127" i="6" a="1"/>
  <c r="Q127" i="6" s="1"/>
  <c r="P127" i="6" a="1"/>
  <c r="P127" i="6" s="1"/>
  <c r="O127" i="6" a="1"/>
  <c r="O127" i="6" s="1"/>
  <c r="N127" i="6" a="1"/>
  <c r="N127" i="6" s="1"/>
  <c r="M127" i="6" a="1"/>
  <c r="M127" i="6" s="1"/>
  <c r="L127" i="6" a="1"/>
  <c r="L127" i="6" s="1"/>
  <c r="K127" i="6" a="1"/>
  <c r="K127" i="6" s="1"/>
  <c r="AI126" i="6" a="1"/>
  <c r="AI126" i="6" s="1"/>
  <c r="AH126" i="6" a="1"/>
  <c r="AH126" i="6" s="1"/>
  <c r="AG126" i="6" a="1"/>
  <c r="AG126" i="6" s="1"/>
  <c r="AF126" i="6" a="1"/>
  <c r="AF126" i="6" s="1"/>
  <c r="AE126" i="6" a="1"/>
  <c r="AE126" i="6" s="1"/>
  <c r="AD126" i="6" a="1"/>
  <c r="AD126" i="6" s="1"/>
  <c r="AC126" i="6" a="1"/>
  <c r="AC126" i="6" s="1"/>
  <c r="AB126" i="6" a="1"/>
  <c r="AB126" i="6" s="1"/>
  <c r="AA126" i="6" a="1"/>
  <c r="AA126" i="6" s="1"/>
  <c r="Z126" i="6" a="1"/>
  <c r="Z126" i="6" s="1"/>
  <c r="Y126" i="6" a="1"/>
  <c r="Y126" i="6" s="1"/>
  <c r="X126" i="6" a="1"/>
  <c r="X126" i="6" s="1"/>
  <c r="W126" i="6" a="1"/>
  <c r="W126" i="6" s="1"/>
  <c r="V126" i="6" a="1"/>
  <c r="V126" i="6" s="1"/>
  <c r="U126" i="6" a="1"/>
  <c r="U126" i="6" s="1"/>
  <c r="T126" i="6" a="1"/>
  <c r="T126" i="6" s="1"/>
  <c r="S126" i="6" a="1"/>
  <c r="S126" i="6" s="1"/>
  <c r="R126" i="6" a="1"/>
  <c r="R126" i="6" s="1"/>
  <c r="Q126" i="6" a="1"/>
  <c r="Q126" i="6" s="1"/>
  <c r="P126" i="6" a="1"/>
  <c r="P126" i="6" s="1"/>
  <c r="O126" i="6" a="1"/>
  <c r="O126" i="6" s="1"/>
  <c r="N126" i="6" a="1"/>
  <c r="N126" i="6" s="1"/>
  <c r="M126" i="6" a="1"/>
  <c r="M126" i="6" s="1"/>
  <c r="L126" i="6" a="1"/>
  <c r="L126" i="6" s="1"/>
  <c r="K126" i="6" a="1"/>
  <c r="K126" i="6" s="1"/>
  <c r="AI125" i="6" a="1"/>
  <c r="AI125" i="6" s="1"/>
  <c r="AH125" i="6" a="1"/>
  <c r="AH125" i="6" s="1"/>
  <c r="AG125" i="6" a="1"/>
  <c r="AG125" i="6" s="1"/>
  <c r="AF125" i="6" a="1"/>
  <c r="AF125" i="6" s="1"/>
  <c r="AE125" i="6" a="1"/>
  <c r="AE125" i="6" s="1"/>
  <c r="AD125" i="6" a="1"/>
  <c r="AD125" i="6" s="1"/>
  <c r="AC125" i="6" a="1"/>
  <c r="AC125" i="6" s="1"/>
  <c r="AB125" i="6" a="1"/>
  <c r="AB125" i="6" s="1"/>
  <c r="AA125" i="6"/>
  <c r="AA125" i="6" a="1"/>
  <c r="Z125" i="6" a="1"/>
  <c r="Z125" i="6" s="1"/>
  <c r="Y125" i="6" a="1"/>
  <c r="Y125" i="6" s="1"/>
  <c r="X125" i="6" a="1"/>
  <c r="X125" i="6" s="1"/>
  <c r="W125" i="6" a="1"/>
  <c r="W125" i="6" s="1"/>
  <c r="V125" i="6" a="1"/>
  <c r="V125" i="6" s="1"/>
  <c r="U125" i="6" a="1"/>
  <c r="U125" i="6" s="1"/>
  <c r="T125" i="6"/>
  <c r="T125" i="6" a="1"/>
  <c r="S125" i="6" a="1"/>
  <c r="S125" i="6" s="1"/>
  <c r="R125" i="6"/>
  <c r="R125" i="6" a="1"/>
  <c r="Q125" i="6" a="1"/>
  <c r="Q125" i="6" s="1"/>
  <c r="P125" i="6" a="1"/>
  <c r="P125" i="6" s="1"/>
  <c r="O125" i="6" a="1"/>
  <c r="O125" i="6" s="1"/>
  <c r="N125" i="6" a="1"/>
  <c r="N125" i="6" s="1"/>
  <c r="M125" i="6" a="1"/>
  <c r="M125" i="6" s="1"/>
  <c r="L125" i="6" a="1"/>
  <c r="L125" i="6" s="1"/>
  <c r="K125" i="6" a="1"/>
  <c r="K125" i="6" s="1"/>
  <c r="AI124" i="6" a="1"/>
  <c r="AI124" i="6" s="1"/>
  <c r="AH124" i="6" a="1"/>
  <c r="AH124" i="6" s="1"/>
  <c r="AG124" i="6" a="1"/>
  <c r="AG124" i="6" s="1"/>
  <c r="AF124" i="6" a="1"/>
  <c r="AF124" i="6" s="1"/>
  <c r="AE124" i="6" a="1"/>
  <c r="AE124" i="6" s="1"/>
  <c r="AD124" i="6" a="1"/>
  <c r="AD124" i="6" s="1"/>
  <c r="AC124" i="6" a="1"/>
  <c r="AC124" i="6" s="1"/>
  <c r="AB124" i="6" a="1"/>
  <c r="AB124" i="6" s="1"/>
  <c r="AA124" i="6" a="1"/>
  <c r="AA124" i="6" s="1"/>
  <c r="Z124" i="6" a="1"/>
  <c r="Z124" i="6" s="1"/>
  <c r="Y124" i="6" a="1"/>
  <c r="Y124" i="6" s="1"/>
  <c r="X124" i="6" a="1"/>
  <c r="X124" i="6" s="1"/>
  <c r="W124" i="6" a="1"/>
  <c r="W124" i="6" s="1"/>
  <c r="V124" i="6" a="1"/>
  <c r="V124" i="6" s="1"/>
  <c r="U124" i="6" a="1"/>
  <c r="U124" i="6" s="1"/>
  <c r="T124" i="6" a="1"/>
  <c r="T124" i="6" s="1"/>
  <c r="S124" i="6" a="1"/>
  <c r="S124" i="6" s="1"/>
  <c r="R124" i="6" a="1"/>
  <c r="R124" i="6" s="1"/>
  <c r="Q124" i="6" a="1"/>
  <c r="Q124" i="6" s="1"/>
  <c r="P124" i="6"/>
  <c r="P124" i="6" a="1"/>
  <c r="O124" i="6" a="1"/>
  <c r="O124" i="6" s="1"/>
  <c r="N124" i="6" a="1"/>
  <c r="N124" i="6" s="1"/>
  <c r="M124" i="6" a="1"/>
  <c r="M124" i="6" s="1"/>
  <c r="L124" i="6"/>
  <c r="L124" i="6" a="1"/>
  <c r="K124" i="6" a="1"/>
  <c r="K124" i="6" s="1"/>
  <c r="AI123" i="6" a="1"/>
  <c r="AI123" i="6" s="1"/>
  <c r="AH123" i="6"/>
  <c r="AH123" i="6" a="1"/>
  <c r="AG123" i="6" a="1"/>
  <c r="AG123" i="6" s="1"/>
  <c r="AF123" i="6"/>
  <c r="AF123" i="6" a="1"/>
  <c r="AE123" i="6" a="1"/>
  <c r="AE123" i="6" s="1"/>
  <c r="AD123" i="6" a="1"/>
  <c r="AD123" i="6" s="1"/>
  <c r="AC123" i="6" a="1"/>
  <c r="AC123" i="6" s="1"/>
  <c r="AB123" i="6" a="1"/>
  <c r="AB123" i="6" s="1"/>
  <c r="AA123" i="6" a="1"/>
  <c r="AA123" i="6" s="1"/>
  <c r="Z123" i="6"/>
  <c r="Z123" i="6" a="1"/>
  <c r="Y123" i="6" a="1"/>
  <c r="Y123" i="6" s="1"/>
  <c r="X123" i="6" a="1"/>
  <c r="X123" i="6" s="1"/>
  <c r="W123" i="6" a="1"/>
  <c r="W123" i="6" s="1"/>
  <c r="V123" i="6" a="1"/>
  <c r="V123" i="6" s="1"/>
  <c r="U123" i="6" a="1"/>
  <c r="U123" i="6" s="1"/>
  <c r="T123" i="6" a="1"/>
  <c r="T123" i="6" s="1"/>
  <c r="S123" i="6" a="1"/>
  <c r="S123" i="6" s="1"/>
  <c r="R123" i="6"/>
  <c r="R123" i="6" a="1"/>
  <c r="Q123" i="6" a="1"/>
  <c r="Q123" i="6" s="1"/>
  <c r="P123" i="6" a="1"/>
  <c r="P123" i="6" s="1"/>
  <c r="O123" i="6" a="1"/>
  <c r="O123" i="6" s="1"/>
  <c r="N123" i="6" a="1"/>
  <c r="N123" i="6" s="1"/>
  <c r="M123" i="6" a="1"/>
  <c r="M123" i="6" s="1"/>
  <c r="L123" i="6" a="1"/>
  <c r="L123" i="6" s="1"/>
  <c r="K123" i="6" a="1"/>
  <c r="K123" i="6" s="1"/>
  <c r="AI122" i="6" a="1"/>
  <c r="AI122" i="6" s="1"/>
  <c r="AH122" i="6" a="1"/>
  <c r="AH122" i="6" s="1"/>
  <c r="AG122" i="6" a="1"/>
  <c r="AG122" i="6" s="1"/>
  <c r="AF122" i="6" a="1"/>
  <c r="AF122" i="6" s="1"/>
  <c r="AE122" i="6" a="1"/>
  <c r="AE122" i="6" s="1"/>
  <c r="AD122" i="6"/>
  <c r="AD122" i="6" a="1"/>
  <c r="AC122" i="6" a="1"/>
  <c r="AC122" i="6" s="1"/>
  <c r="AB122" i="6"/>
  <c r="AB122" i="6" a="1"/>
  <c r="AA122" i="6" a="1"/>
  <c r="AA122" i="6" s="1"/>
  <c r="Z122" i="6" a="1"/>
  <c r="Z122" i="6" s="1"/>
  <c r="Y122" i="6" a="1"/>
  <c r="Y122" i="6" s="1"/>
  <c r="X122" i="6"/>
  <c r="X122" i="6" a="1"/>
  <c r="W122" i="6" a="1"/>
  <c r="W122" i="6" s="1"/>
  <c r="V122" i="6"/>
  <c r="V122" i="6" a="1"/>
  <c r="U122" i="6" a="1"/>
  <c r="U122" i="6" s="1"/>
  <c r="T122" i="6" a="1"/>
  <c r="T122" i="6" s="1"/>
  <c r="S122" i="6" a="1"/>
  <c r="S122" i="6" s="1"/>
  <c r="R122" i="6" a="1"/>
  <c r="R122" i="6" s="1"/>
  <c r="Q122" i="6" a="1"/>
  <c r="Q122" i="6" s="1"/>
  <c r="P122" i="6" a="1"/>
  <c r="P122" i="6" s="1"/>
  <c r="O122" i="6" a="1"/>
  <c r="O122" i="6" s="1"/>
  <c r="N122" i="6" a="1"/>
  <c r="N122" i="6" s="1"/>
  <c r="M122" i="6" a="1"/>
  <c r="M122" i="6" s="1"/>
  <c r="L122" i="6" a="1"/>
  <c r="L122" i="6" s="1"/>
  <c r="K122" i="6" a="1"/>
  <c r="K122" i="6" s="1"/>
  <c r="AI121" i="6" a="1"/>
  <c r="AI121" i="6" s="1"/>
  <c r="AH121" i="6" a="1"/>
  <c r="AH121" i="6" s="1"/>
  <c r="AG121" i="6" a="1"/>
  <c r="AG121" i="6" s="1"/>
  <c r="AF121" i="6" a="1"/>
  <c r="AF121" i="6" s="1"/>
  <c r="AE121" i="6" a="1"/>
  <c r="AE121" i="6" s="1"/>
  <c r="AD121" i="6" a="1"/>
  <c r="AD121" i="6" s="1"/>
  <c r="AC121" i="6" a="1"/>
  <c r="AC121" i="6" s="1"/>
  <c r="AB121" i="6" a="1"/>
  <c r="AB121" i="6" s="1"/>
  <c r="AA121" i="6" a="1"/>
  <c r="AA121" i="6" s="1"/>
  <c r="Z121" i="6"/>
  <c r="Z121" i="6" a="1"/>
  <c r="Y121" i="6" a="1"/>
  <c r="Y121" i="6" s="1"/>
  <c r="X121" i="6" a="1"/>
  <c r="X121" i="6" s="1"/>
  <c r="W121" i="6" a="1"/>
  <c r="W121" i="6" s="1"/>
  <c r="V121" i="6"/>
  <c r="V121" i="6" a="1"/>
  <c r="U121" i="6" a="1"/>
  <c r="U121" i="6" s="1"/>
  <c r="T121" i="6"/>
  <c r="T121" i="6" a="1"/>
  <c r="S121" i="6" a="1"/>
  <c r="S121" i="6" s="1"/>
  <c r="R121" i="6" a="1"/>
  <c r="R121" i="6" s="1"/>
  <c r="Q121" i="6" a="1"/>
  <c r="Q121" i="6" s="1"/>
  <c r="P121" i="6" a="1"/>
  <c r="P121" i="6" s="1"/>
  <c r="O121" i="6" a="1"/>
  <c r="O121" i="6" s="1"/>
  <c r="N121" i="6"/>
  <c r="N121" i="6" a="1"/>
  <c r="M121" i="6" a="1"/>
  <c r="M121" i="6" s="1"/>
  <c r="L121" i="6" a="1"/>
  <c r="L121" i="6" s="1"/>
  <c r="K121" i="6" a="1"/>
  <c r="K121" i="6" s="1"/>
  <c r="AI120" i="6" a="1"/>
  <c r="AI120" i="6" s="1"/>
  <c r="AH120" i="6" a="1"/>
  <c r="AH120" i="6" s="1"/>
  <c r="AG120" i="6" a="1"/>
  <c r="AG120" i="6" s="1"/>
  <c r="AF120" i="6" a="1"/>
  <c r="AF120" i="6" s="1"/>
  <c r="AE120" i="6" a="1"/>
  <c r="AE120" i="6" s="1"/>
  <c r="AD120" i="6" a="1"/>
  <c r="AD120" i="6" s="1"/>
  <c r="AC120" i="6" a="1"/>
  <c r="AC120" i="6" s="1"/>
  <c r="AB120" i="6"/>
  <c r="AB120" i="6" a="1"/>
  <c r="AA120" i="6" a="1"/>
  <c r="AA120" i="6" s="1"/>
  <c r="Z120" i="6" a="1"/>
  <c r="Z120" i="6" s="1"/>
  <c r="Y120" i="6" a="1"/>
  <c r="Y120" i="6" s="1"/>
  <c r="X120" i="6" a="1"/>
  <c r="X120" i="6" s="1"/>
  <c r="W120" i="6" a="1"/>
  <c r="W120" i="6" s="1"/>
  <c r="V120" i="6"/>
  <c r="V120" i="6" a="1"/>
  <c r="U120" i="6" a="1"/>
  <c r="U120" i="6" s="1"/>
  <c r="T120" i="6"/>
  <c r="T120" i="6" a="1"/>
  <c r="S120" i="6" a="1"/>
  <c r="S120" i="6" s="1"/>
  <c r="R120" i="6" a="1"/>
  <c r="R120" i="6" s="1"/>
  <c r="Q120" i="6" a="1"/>
  <c r="Q120" i="6" s="1"/>
  <c r="P120" i="6" a="1"/>
  <c r="P120" i="6" s="1"/>
  <c r="O120" i="6" a="1"/>
  <c r="O120" i="6" s="1"/>
  <c r="N120" i="6" a="1"/>
  <c r="N120" i="6" s="1"/>
  <c r="M120" i="6" a="1"/>
  <c r="M120" i="6" s="1"/>
  <c r="L120" i="6"/>
  <c r="L120" i="6" a="1"/>
  <c r="K120" i="6" a="1"/>
  <c r="K120" i="6" s="1"/>
  <c r="AI119" i="6" a="1"/>
  <c r="AI119" i="6" s="1"/>
  <c r="AH119" i="6"/>
  <c r="AH119" i="6" a="1"/>
  <c r="AG119" i="6" a="1"/>
  <c r="AG119" i="6" s="1"/>
  <c r="AF119" i="6" a="1"/>
  <c r="AF119" i="6" s="1"/>
  <c r="AE119" i="6" a="1"/>
  <c r="AE119" i="6" s="1"/>
  <c r="AD119" i="6" a="1"/>
  <c r="AD119" i="6" s="1"/>
  <c r="AC119" i="6" a="1"/>
  <c r="AC119" i="6" s="1"/>
  <c r="AB119" i="6"/>
  <c r="AB119" i="6" a="1"/>
  <c r="AA119" i="6" a="1"/>
  <c r="AA119" i="6" s="1"/>
  <c r="Z119" i="6"/>
  <c r="Z119" i="6" a="1"/>
  <c r="Y119" i="6" a="1"/>
  <c r="Y119" i="6" s="1"/>
  <c r="X119" i="6" a="1"/>
  <c r="X119" i="6" s="1"/>
  <c r="W119" i="6" a="1"/>
  <c r="W119" i="6" s="1"/>
  <c r="V119" i="6" a="1"/>
  <c r="V119" i="6" s="1"/>
  <c r="U119" i="6" a="1"/>
  <c r="U119" i="6" s="1"/>
  <c r="T119" i="6" a="1"/>
  <c r="T119" i="6" s="1"/>
  <c r="S119" i="6" a="1"/>
  <c r="S119" i="6" s="1"/>
  <c r="R119" i="6"/>
  <c r="R119" i="6" a="1"/>
  <c r="Q119" i="6" a="1"/>
  <c r="Q119" i="6" s="1"/>
  <c r="P119" i="6" a="1"/>
  <c r="P119" i="6" s="1"/>
  <c r="O119" i="6" a="1"/>
  <c r="O119" i="6" s="1"/>
  <c r="N119" i="6" a="1"/>
  <c r="N119" i="6" s="1"/>
  <c r="M119" i="6" a="1"/>
  <c r="M119" i="6" s="1"/>
  <c r="L119" i="6"/>
  <c r="L119" i="6" a="1"/>
  <c r="K119" i="6" a="1"/>
  <c r="K119" i="6" s="1"/>
  <c r="AI118" i="6" a="1"/>
  <c r="AI118" i="6" s="1"/>
  <c r="AH118" i="6" a="1"/>
  <c r="AH118" i="6" s="1"/>
  <c r="AG118" i="6" a="1"/>
  <c r="AG118" i="6" s="1"/>
  <c r="AF118" i="6"/>
  <c r="AF118" i="6" a="1"/>
  <c r="AE118" i="6" a="1"/>
  <c r="AE118" i="6" s="1"/>
  <c r="AD118" i="6" a="1"/>
  <c r="AD118" i="6" s="1"/>
  <c r="AC118" i="6" a="1"/>
  <c r="AC118" i="6" s="1"/>
  <c r="AB118" i="6" a="1"/>
  <c r="AB118" i="6" s="1"/>
  <c r="AA118" i="6" a="1"/>
  <c r="AA118" i="6" s="1"/>
  <c r="Z118" i="6" a="1"/>
  <c r="Z118" i="6" s="1"/>
  <c r="Y118" i="6" a="1"/>
  <c r="Y118" i="6" s="1"/>
  <c r="X118" i="6"/>
  <c r="X118" i="6" a="1"/>
  <c r="W118" i="6" a="1"/>
  <c r="W118" i="6" s="1"/>
  <c r="V118" i="6" a="1"/>
  <c r="V118" i="6" s="1"/>
  <c r="U118" i="6" a="1"/>
  <c r="U118" i="6" s="1"/>
  <c r="T118" i="6" a="1"/>
  <c r="T118" i="6" s="1"/>
  <c r="S118" i="6" a="1"/>
  <c r="S118" i="6" s="1"/>
  <c r="R118" i="6" a="1"/>
  <c r="R118" i="6" s="1"/>
  <c r="Q118" i="6" a="1"/>
  <c r="Q118" i="6" s="1"/>
  <c r="P118" i="6"/>
  <c r="P118" i="6" a="1"/>
  <c r="O118" i="6" a="1"/>
  <c r="O118" i="6" s="1"/>
  <c r="N118" i="6" a="1"/>
  <c r="N118" i="6" s="1"/>
  <c r="M118" i="6" a="1"/>
  <c r="M118" i="6" s="1"/>
  <c r="L118" i="6" a="1"/>
  <c r="L118" i="6" s="1"/>
  <c r="K118" i="6" a="1"/>
  <c r="K118" i="6" s="1"/>
  <c r="AI117" i="6" a="1"/>
  <c r="AI117" i="6" s="1"/>
  <c r="AH117" i="6" a="1"/>
  <c r="AH117" i="6" s="1"/>
  <c r="AG117" i="6" a="1"/>
  <c r="AG117" i="6" s="1"/>
  <c r="AF117" i="6"/>
  <c r="AF117" i="6" a="1"/>
  <c r="AE117" i="6" a="1"/>
  <c r="AE117" i="6" s="1"/>
  <c r="AD117" i="6" a="1"/>
  <c r="AD117" i="6" s="1"/>
  <c r="AC117" i="6" a="1"/>
  <c r="AC117" i="6" s="1"/>
  <c r="AB117" i="6" a="1"/>
  <c r="AB117" i="6" s="1"/>
  <c r="AA117" i="6" a="1"/>
  <c r="AA117" i="6" s="1"/>
  <c r="Z117" i="6" a="1"/>
  <c r="Z117" i="6" s="1"/>
  <c r="Y117" i="6" a="1"/>
  <c r="Y117" i="6" s="1"/>
  <c r="X117" i="6"/>
  <c r="X117" i="6" a="1"/>
  <c r="W117" i="6" a="1"/>
  <c r="W117" i="6" s="1"/>
  <c r="V117" i="6" a="1"/>
  <c r="V117" i="6" s="1"/>
  <c r="U117" i="6" a="1"/>
  <c r="U117" i="6" s="1"/>
  <c r="T117" i="6" a="1"/>
  <c r="T117" i="6" s="1"/>
  <c r="S117" i="6" a="1"/>
  <c r="S117" i="6" s="1"/>
  <c r="R117" i="6" a="1"/>
  <c r="R117" i="6" s="1"/>
  <c r="Q117" i="6" a="1"/>
  <c r="Q117" i="6" s="1"/>
  <c r="P117" i="6"/>
  <c r="P117" i="6" a="1"/>
  <c r="O117" i="6" a="1"/>
  <c r="O117" i="6" s="1"/>
  <c r="N117" i="6" a="1"/>
  <c r="N117" i="6" s="1"/>
  <c r="M117" i="6" a="1"/>
  <c r="M117" i="6" s="1"/>
  <c r="L117" i="6" a="1"/>
  <c r="L117" i="6" s="1"/>
  <c r="K117" i="6" a="1"/>
  <c r="K117" i="6" s="1"/>
  <c r="AI116" i="6" a="1"/>
  <c r="AI116" i="6" s="1"/>
  <c r="AH116" i="6" a="1"/>
  <c r="AH116" i="6" s="1"/>
  <c r="AG116" i="6" a="1"/>
  <c r="AG116" i="6" s="1"/>
  <c r="AF116" i="6" a="1"/>
  <c r="AF116" i="6" s="1"/>
  <c r="AE116" i="6" a="1"/>
  <c r="AE116" i="6" s="1"/>
  <c r="AD116" i="6"/>
  <c r="AD116" i="6" a="1"/>
  <c r="AC116" i="6" a="1"/>
  <c r="AC116" i="6" s="1"/>
  <c r="AB116" i="6" a="1"/>
  <c r="AB116" i="6" s="1"/>
  <c r="AA116" i="6" a="1"/>
  <c r="AA116" i="6" s="1"/>
  <c r="Z116" i="6" a="1"/>
  <c r="Z116" i="6" s="1"/>
  <c r="Y116" i="6" a="1"/>
  <c r="Y116" i="6" s="1"/>
  <c r="X116" i="6" a="1"/>
  <c r="X116" i="6" s="1"/>
  <c r="W116" i="6" a="1"/>
  <c r="W116" i="6" s="1"/>
  <c r="V116" i="6"/>
  <c r="V116" i="6" a="1"/>
  <c r="U116" i="6" a="1"/>
  <c r="U116" i="6" s="1"/>
  <c r="T116" i="6" a="1"/>
  <c r="T116" i="6" s="1"/>
  <c r="S116" i="6" a="1"/>
  <c r="S116" i="6" s="1"/>
  <c r="R116" i="6" a="1"/>
  <c r="R116" i="6" s="1"/>
  <c r="Q116" i="6" a="1"/>
  <c r="Q116" i="6" s="1"/>
  <c r="P116" i="6" a="1"/>
  <c r="P116" i="6" s="1"/>
  <c r="O116" i="6" a="1"/>
  <c r="O116" i="6" s="1"/>
  <c r="N116" i="6"/>
  <c r="N116" i="6" a="1"/>
  <c r="M116" i="6" a="1"/>
  <c r="M116" i="6" s="1"/>
  <c r="L116" i="6" a="1"/>
  <c r="L116" i="6" s="1"/>
  <c r="K116" i="6" a="1"/>
  <c r="K116" i="6" s="1"/>
  <c r="AI115" i="6" a="1"/>
  <c r="AI115" i="6" s="1"/>
  <c r="AH115" i="6" a="1"/>
  <c r="AH115" i="6" s="1"/>
  <c r="AG115" i="6" a="1"/>
  <c r="AG115" i="6" s="1"/>
  <c r="AF115" i="6" a="1"/>
  <c r="AF115" i="6" s="1"/>
  <c r="AE115" i="6" a="1"/>
  <c r="AE115" i="6" s="1"/>
  <c r="AD115" i="6" a="1"/>
  <c r="AD115" i="6" s="1"/>
  <c r="AC115" i="6" a="1"/>
  <c r="AC115" i="6" s="1"/>
  <c r="AB115" i="6"/>
  <c r="AB115" i="6" a="1"/>
  <c r="AA115" i="6" a="1"/>
  <c r="AA115" i="6" s="1"/>
  <c r="Z115" i="6" a="1"/>
  <c r="Z115" i="6" s="1"/>
  <c r="Y115" i="6" a="1"/>
  <c r="Y115" i="6" s="1"/>
  <c r="X115" i="6" a="1"/>
  <c r="X115" i="6" s="1"/>
  <c r="W115" i="6" a="1"/>
  <c r="W115" i="6" s="1"/>
  <c r="V115" i="6" a="1"/>
  <c r="V115" i="6" s="1"/>
  <c r="U115" i="6" a="1"/>
  <c r="U115" i="6" s="1"/>
  <c r="T115" i="6" a="1"/>
  <c r="T115" i="6" s="1"/>
  <c r="S115" i="6" a="1"/>
  <c r="S115" i="6" s="1"/>
  <c r="R115" i="6" a="1"/>
  <c r="R115" i="6" s="1"/>
  <c r="Q115" i="6" a="1"/>
  <c r="Q115" i="6" s="1"/>
  <c r="P115" i="6" a="1"/>
  <c r="P115" i="6" s="1"/>
  <c r="O115" i="6" a="1"/>
  <c r="O115" i="6" s="1"/>
  <c r="N115" i="6" a="1"/>
  <c r="N115" i="6" s="1"/>
  <c r="M115" i="6" a="1"/>
  <c r="M115" i="6" s="1"/>
  <c r="L115" i="6"/>
  <c r="L115" i="6" a="1"/>
  <c r="K115" i="6" a="1"/>
  <c r="K115" i="6" s="1"/>
  <c r="AI114" i="6" a="1"/>
  <c r="AI114" i="6" s="1"/>
  <c r="AH114" i="6"/>
  <c r="AH114" i="6" a="1"/>
  <c r="AG114" i="6" a="1"/>
  <c r="AG114" i="6" s="1"/>
  <c r="AF114" i="6" a="1"/>
  <c r="AF114" i="6" s="1"/>
  <c r="AE114" i="6" a="1"/>
  <c r="AE114" i="6" s="1"/>
  <c r="AD114" i="6" a="1"/>
  <c r="AD114" i="6" s="1"/>
  <c r="AC114" i="6" a="1"/>
  <c r="AC114" i="6" s="1"/>
  <c r="AB114" i="6" a="1"/>
  <c r="AB114" i="6" s="1"/>
  <c r="AA114" i="6" a="1"/>
  <c r="AA114" i="6" s="1"/>
  <c r="Z114" i="6"/>
  <c r="Z114" i="6" a="1"/>
  <c r="Y114" i="6" a="1"/>
  <c r="Y114" i="6" s="1"/>
  <c r="X114" i="6" a="1"/>
  <c r="X114" i="6" s="1"/>
  <c r="W114" i="6" a="1"/>
  <c r="W114" i="6" s="1"/>
  <c r="V114" i="6" a="1"/>
  <c r="V114" i="6" s="1"/>
  <c r="U114" i="6" a="1"/>
  <c r="U114" i="6" s="1"/>
  <c r="T114" i="6" a="1"/>
  <c r="T114" i="6" s="1"/>
  <c r="S114" i="6" a="1"/>
  <c r="S114" i="6" s="1"/>
  <c r="R114" i="6" a="1"/>
  <c r="R114" i="6" s="1"/>
  <c r="Q114" i="6" a="1"/>
  <c r="Q114" i="6" s="1"/>
  <c r="P114" i="6" a="1"/>
  <c r="P114" i="6" s="1"/>
  <c r="O114" i="6" a="1"/>
  <c r="O114" i="6" s="1"/>
  <c r="N114" i="6" a="1"/>
  <c r="N114" i="6" s="1"/>
  <c r="M114" i="6" a="1"/>
  <c r="M114" i="6" s="1"/>
  <c r="L114" i="6" a="1"/>
  <c r="L114" i="6" s="1"/>
  <c r="K114" i="6" a="1"/>
  <c r="K114" i="6" s="1"/>
  <c r="AI113" i="6" a="1"/>
  <c r="AI113" i="6" s="1"/>
  <c r="AH113" i="6" a="1"/>
  <c r="AH113" i="6" s="1"/>
  <c r="AG113" i="6" a="1"/>
  <c r="AG113" i="6" s="1"/>
  <c r="AF113" i="6" a="1"/>
  <c r="AF113" i="6" s="1"/>
  <c r="AE113" i="6" a="1"/>
  <c r="AE113" i="6" s="1"/>
  <c r="AD113" i="6" a="1"/>
  <c r="AD113" i="6" s="1"/>
  <c r="AC113" i="6" a="1"/>
  <c r="AC113" i="6" s="1"/>
  <c r="AB113" i="6" a="1"/>
  <c r="AB113" i="6" s="1"/>
  <c r="AA113" i="6" a="1"/>
  <c r="AA113" i="6" s="1"/>
  <c r="Z113" i="6" a="1"/>
  <c r="Z113" i="6" s="1"/>
  <c r="Y113" i="6" a="1"/>
  <c r="Y113" i="6" s="1"/>
  <c r="X113" i="6"/>
  <c r="X113" i="6" a="1"/>
  <c r="W113" i="6" a="1"/>
  <c r="W113" i="6" s="1"/>
  <c r="V113" i="6" a="1"/>
  <c r="V113" i="6" s="1"/>
  <c r="U113" i="6" a="1"/>
  <c r="U113" i="6" s="1"/>
  <c r="T113" i="6" a="1"/>
  <c r="T113" i="6" s="1"/>
  <c r="S113" i="6" a="1"/>
  <c r="S113" i="6" s="1"/>
  <c r="R113" i="6" a="1"/>
  <c r="R113" i="6" s="1"/>
  <c r="Q113" i="6" a="1"/>
  <c r="Q113" i="6" s="1"/>
  <c r="P113" i="6" a="1"/>
  <c r="P113" i="6" s="1"/>
  <c r="O113" i="6" a="1"/>
  <c r="O113" i="6" s="1"/>
  <c r="N113" i="6" a="1"/>
  <c r="N113" i="6" s="1"/>
  <c r="M113" i="6" a="1"/>
  <c r="M113" i="6" s="1"/>
  <c r="L113" i="6" a="1"/>
  <c r="L113" i="6" s="1"/>
  <c r="K113" i="6" a="1"/>
  <c r="K113" i="6" s="1"/>
  <c r="AI112" i="6" a="1"/>
  <c r="AI112" i="6" s="1"/>
  <c r="AH112" i="6" a="1"/>
  <c r="AH112" i="6" s="1"/>
  <c r="AG112" i="6" a="1"/>
  <c r="AG112" i="6" s="1"/>
  <c r="AF112" i="6" a="1"/>
  <c r="AF112" i="6" s="1"/>
  <c r="AE112" i="6" a="1"/>
  <c r="AE112" i="6" s="1"/>
  <c r="AD112" i="6"/>
  <c r="AD112" i="6" a="1"/>
  <c r="AC112" i="6" a="1"/>
  <c r="AC112" i="6" s="1"/>
  <c r="AB112" i="6" a="1"/>
  <c r="AB112" i="6" s="1"/>
  <c r="AA112" i="6" a="1"/>
  <c r="AA112" i="6" s="1"/>
  <c r="Z112" i="6" a="1"/>
  <c r="Z112" i="6" s="1"/>
  <c r="Y112" i="6" a="1"/>
  <c r="Y112" i="6" s="1"/>
  <c r="X112" i="6" a="1"/>
  <c r="X112" i="6" s="1"/>
  <c r="W112" i="6" a="1"/>
  <c r="W112" i="6" s="1"/>
  <c r="V112" i="6"/>
  <c r="V112" i="6" a="1"/>
  <c r="U112" i="6" a="1"/>
  <c r="U112" i="6" s="1"/>
  <c r="T112" i="6" a="1"/>
  <c r="T112" i="6" s="1"/>
  <c r="S112" i="6" a="1"/>
  <c r="S112" i="6" s="1"/>
  <c r="R112" i="6" a="1"/>
  <c r="R112" i="6" s="1"/>
  <c r="Q112" i="6" a="1"/>
  <c r="Q112" i="6" s="1"/>
  <c r="P112" i="6" a="1"/>
  <c r="P112" i="6" s="1"/>
  <c r="O112" i="6" a="1"/>
  <c r="O112" i="6" s="1"/>
  <c r="N112" i="6" a="1"/>
  <c r="N112" i="6" s="1"/>
  <c r="M112" i="6" a="1"/>
  <c r="M112" i="6" s="1"/>
  <c r="L112" i="6" a="1"/>
  <c r="L112" i="6" s="1"/>
  <c r="K112" i="6" a="1"/>
  <c r="K112" i="6" s="1"/>
  <c r="AI111" i="6" a="1"/>
  <c r="AI111" i="6" s="1"/>
  <c r="AH111" i="6" a="1"/>
  <c r="AH111" i="6" s="1"/>
  <c r="AG111" i="6" a="1"/>
  <c r="AG111" i="6" s="1"/>
  <c r="AF111" i="6" a="1"/>
  <c r="AF111" i="6" s="1"/>
  <c r="AE111" i="6" a="1"/>
  <c r="AE111" i="6" s="1"/>
  <c r="AD111" i="6" a="1"/>
  <c r="AD111" i="6" s="1"/>
  <c r="AC111" i="6" a="1"/>
  <c r="AC111" i="6" s="1"/>
  <c r="AB111" i="6"/>
  <c r="AB111" i="6" a="1"/>
  <c r="AA111" i="6" a="1"/>
  <c r="AA111" i="6" s="1"/>
  <c r="Z111" i="6" a="1"/>
  <c r="Z111" i="6" s="1"/>
  <c r="Y111" i="6" a="1"/>
  <c r="Y111" i="6" s="1"/>
  <c r="X111" i="6" a="1"/>
  <c r="X111" i="6" s="1"/>
  <c r="W111" i="6" a="1"/>
  <c r="W111" i="6" s="1"/>
  <c r="V111" i="6" a="1"/>
  <c r="V111" i="6" s="1"/>
  <c r="U111" i="6" a="1"/>
  <c r="U111" i="6" s="1"/>
  <c r="T111" i="6" a="1"/>
  <c r="T111" i="6" s="1"/>
  <c r="S111" i="6" a="1"/>
  <c r="S111" i="6" s="1"/>
  <c r="R111" i="6" a="1"/>
  <c r="R111" i="6" s="1"/>
  <c r="Q111" i="6" a="1"/>
  <c r="Q111" i="6" s="1"/>
  <c r="P111" i="6" a="1"/>
  <c r="P111" i="6" s="1"/>
  <c r="O111" i="6" a="1"/>
  <c r="O111" i="6" s="1"/>
  <c r="N111" i="6" a="1"/>
  <c r="N111" i="6" s="1"/>
  <c r="M111" i="6" a="1"/>
  <c r="M111" i="6" s="1"/>
  <c r="L111" i="6"/>
  <c r="L111" i="6" a="1"/>
  <c r="K111" i="6" a="1"/>
  <c r="K111" i="6" s="1"/>
  <c r="AI110" i="6" a="1"/>
  <c r="AI110" i="6" s="1"/>
  <c r="AH110" i="6"/>
  <c r="AH110" i="6" a="1"/>
  <c r="AG110" i="6" a="1"/>
  <c r="AG110" i="6" s="1"/>
  <c r="AF110" i="6" a="1"/>
  <c r="AF110" i="6" s="1"/>
  <c r="AE110" i="6" a="1"/>
  <c r="AE110" i="6" s="1"/>
  <c r="AD110" i="6" a="1"/>
  <c r="AD110" i="6" s="1"/>
  <c r="AC110" i="6" a="1"/>
  <c r="AC110" i="6" s="1"/>
  <c r="AB110" i="6" a="1"/>
  <c r="AB110" i="6" s="1"/>
  <c r="AA110" i="6" a="1"/>
  <c r="AA110" i="6" s="1"/>
  <c r="Z110" i="6"/>
  <c r="Z110" i="6" a="1"/>
  <c r="Y110" i="6" a="1"/>
  <c r="Y110" i="6" s="1"/>
  <c r="X110" i="6" a="1"/>
  <c r="X110" i="6" s="1"/>
  <c r="W110" i="6" a="1"/>
  <c r="W110" i="6" s="1"/>
  <c r="V110" i="6" a="1"/>
  <c r="V110" i="6" s="1"/>
  <c r="U110" i="6" a="1"/>
  <c r="U110" i="6" s="1"/>
  <c r="T110" i="6" a="1"/>
  <c r="T110" i="6" s="1"/>
  <c r="S110" i="6" a="1"/>
  <c r="S110" i="6" s="1"/>
  <c r="R110" i="6"/>
  <c r="R110" i="6" a="1"/>
  <c r="Q110" i="6" a="1"/>
  <c r="Q110" i="6" s="1"/>
  <c r="P110" i="6" a="1"/>
  <c r="P110" i="6" s="1"/>
  <c r="O110" i="6" a="1"/>
  <c r="O110" i="6" s="1"/>
  <c r="N110" i="6" a="1"/>
  <c r="N110" i="6" s="1"/>
  <c r="M110" i="6" a="1"/>
  <c r="M110" i="6" s="1"/>
  <c r="L110" i="6" a="1"/>
  <c r="L110" i="6" s="1"/>
  <c r="K110" i="6" a="1"/>
  <c r="K110" i="6" s="1"/>
  <c r="AI109" i="6" a="1"/>
  <c r="AI109" i="6" s="1"/>
  <c r="AH109" i="6" a="1"/>
  <c r="AH109" i="6" s="1"/>
  <c r="AG109" i="6" a="1"/>
  <c r="AG109" i="6" s="1"/>
  <c r="AF109" i="6"/>
  <c r="AF109" i="6" a="1"/>
  <c r="AE109" i="6" a="1"/>
  <c r="AE109" i="6" s="1"/>
  <c r="AD109" i="6" a="1"/>
  <c r="AD109" i="6" s="1"/>
  <c r="AC109" i="6" a="1"/>
  <c r="AC109" i="6" s="1"/>
  <c r="AB109" i="6" a="1"/>
  <c r="AB109" i="6" s="1"/>
  <c r="AA109" i="6" a="1"/>
  <c r="AA109" i="6" s="1"/>
  <c r="Z109" i="6" a="1"/>
  <c r="Z109" i="6" s="1"/>
  <c r="Y109" i="6" a="1"/>
  <c r="Y109" i="6" s="1"/>
  <c r="X109" i="6" a="1"/>
  <c r="X109" i="6" s="1"/>
  <c r="W109" i="6" a="1"/>
  <c r="W109" i="6" s="1"/>
  <c r="V109" i="6" a="1"/>
  <c r="V109" i="6" s="1"/>
  <c r="U109" i="6" a="1"/>
  <c r="U109" i="6" s="1"/>
  <c r="T109" i="6" a="1"/>
  <c r="T109" i="6" s="1"/>
  <c r="S109" i="6" a="1"/>
  <c r="S109" i="6" s="1"/>
  <c r="R109" i="6" a="1"/>
  <c r="R109" i="6" s="1"/>
  <c r="Q109" i="6" a="1"/>
  <c r="Q109" i="6" s="1"/>
  <c r="P109" i="6"/>
  <c r="P109" i="6" a="1"/>
  <c r="O109" i="6" a="1"/>
  <c r="O109" i="6" s="1"/>
  <c r="N109" i="6" a="1"/>
  <c r="N109" i="6" s="1"/>
  <c r="M109" i="6" a="1"/>
  <c r="M109" i="6" s="1"/>
  <c r="L109" i="6" a="1"/>
  <c r="L109" i="6" s="1"/>
  <c r="K109" i="6" a="1"/>
  <c r="K109" i="6" s="1"/>
  <c r="AI108" i="6" a="1"/>
  <c r="AI108" i="6" s="1"/>
  <c r="AH108" i="6" a="1"/>
  <c r="AH108" i="6" s="1"/>
  <c r="AG108" i="6" a="1"/>
  <c r="AG108" i="6" s="1"/>
  <c r="AF108" i="6" a="1"/>
  <c r="AF108" i="6" s="1"/>
  <c r="AE108" i="6" a="1"/>
  <c r="AE108" i="6" s="1"/>
  <c r="AD108" i="6"/>
  <c r="AD108" i="6" a="1"/>
  <c r="AC108" i="6" a="1"/>
  <c r="AC108" i="6" s="1"/>
  <c r="AB108" i="6" a="1"/>
  <c r="AB108" i="6" s="1"/>
  <c r="AA108" i="6" a="1"/>
  <c r="AA108" i="6" s="1"/>
  <c r="Z108" i="6" a="1"/>
  <c r="Z108" i="6" s="1"/>
  <c r="Y108" i="6" a="1"/>
  <c r="Y108" i="6" s="1"/>
  <c r="X108" i="6" a="1"/>
  <c r="X108" i="6" s="1"/>
  <c r="W108" i="6" a="1"/>
  <c r="W108" i="6" s="1"/>
  <c r="V108" i="6"/>
  <c r="V108" i="6" a="1"/>
  <c r="U108" i="6" a="1"/>
  <c r="U108" i="6" s="1"/>
  <c r="T108" i="6" a="1"/>
  <c r="T108" i="6" s="1"/>
  <c r="S108" i="6" a="1"/>
  <c r="S108" i="6" s="1"/>
  <c r="R108" i="6" a="1"/>
  <c r="R108" i="6" s="1"/>
  <c r="Q108" i="6" a="1"/>
  <c r="Q108" i="6" s="1"/>
  <c r="P108" i="6" a="1"/>
  <c r="P108" i="6" s="1"/>
  <c r="O108" i="6" a="1"/>
  <c r="O108" i="6" s="1"/>
  <c r="N108" i="6" a="1"/>
  <c r="N108" i="6" s="1"/>
  <c r="M108" i="6" a="1"/>
  <c r="M108" i="6" s="1"/>
  <c r="L108" i="6"/>
  <c r="L108" i="6" a="1"/>
  <c r="K108" i="6" a="1"/>
  <c r="K108" i="6" s="1"/>
  <c r="AI107" i="6" a="1"/>
  <c r="AI107" i="6" s="1"/>
  <c r="AH107" i="6"/>
  <c r="AH107" i="6" a="1"/>
  <c r="AG107" i="6" a="1"/>
  <c r="AG107" i="6" s="1"/>
  <c r="AF107" i="6" a="1"/>
  <c r="AF107" i="6" s="1"/>
  <c r="AE107" i="6" a="1"/>
  <c r="AE107" i="6" s="1"/>
  <c r="AD107" i="6" a="1"/>
  <c r="AD107" i="6" s="1"/>
  <c r="AC107" i="6" a="1"/>
  <c r="AC107" i="6" s="1"/>
  <c r="AB107" i="6" a="1"/>
  <c r="AB107" i="6" s="1"/>
  <c r="AA107" i="6" a="1"/>
  <c r="AA107" i="6" s="1"/>
  <c r="Z107" i="6" a="1"/>
  <c r="Z107" i="6" s="1"/>
  <c r="Y107" i="6" a="1"/>
  <c r="Y107" i="6" s="1"/>
  <c r="X107" i="6" a="1"/>
  <c r="X107" i="6" s="1"/>
  <c r="W107" i="6" a="1"/>
  <c r="W107" i="6" s="1"/>
  <c r="V107" i="6" a="1"/>
  <c r="V107" i="6" s="1"/>
  <c r="U107" i="6" a="1"/>
  <c r="U107" i="6" s="1"/>
  <c r="T107" i="6"/>
  <c r="T107" i="6" a="1"/>
  <c r="S107" i="6" a="1"/>
  <c r="S107" i="6" s="1"/>
  <c r="R107" i="6" a="1"/>
  <c r="R107" i="6" s="1"/>
  <c r="Q107" i="6" a="1"/>
  <c r="Q107" i="6" s="1"/>
  <c r="P107" i="6" a="1"/>
  <c r="P107" i="6" s="1"/>
  <c r="O107" i="6" a="1"/>
  <c r="O107" i="6" s="1"/>
  <c r="N107" i="6" a="1"/>
  <c r="N107" i="6" s="1"/>
  <c r="M107" i="6" a="1"/>
  <c r="M107" i="6" s="1"/>
  <c r="L107" i="6" a="1"/>
  <c r="L107" i="6" s="1"/>
  <c r="K107" i="6" a="1"/>
  <c r="K107" i="6" s="1"/>
  <c r="AI106" i="6" a="1"/>
  <c r="AI106" i="6" s="1"/>
  <c r="AH106" i="6" a="1"/>
  <c r="AH106" i="6" s="1"/>
  <c r="AG106" i="6" a="1"/>
  <c r="AG106" i="6" s="1"/>
  <c r="AF106" i="6"/>
  <c r="AF106" i="6" a="1"/>
  <c r="AE106" i="6" a="1"/>
  <c r="AE106" i="6" s="1"/>
  <c r="AD106" i="6" a="1"/>
  <c r="AD106" i="6" s="1"/>
  <c r="AC106" i="6" a="1"/>
  <c r="AC106" i="6" s="1"/>
  <c r="AB106" i="6" a="1"/>
  <c r="AB106" i="6" s="1"/>
  <c r="AA106" i="6" a="1"/>
  <c r="AA106" i="6" s="1"/>
  <c r="Z106" i="6" a="1"/>
  <c r="Z106" i="6" s="1"/>
  <c r="Y106" i="6" a="1"/>
  <c r="Y106" i="6" s="1"/>
  <c r="X106" i="6" a="1"/>
  <c r="X106" i="6" s="1"/>
  <c r="W106" i="6" a="1"/>
  <c r="W106" i="6" s="1"/>
  <c r="V106" i="6" a="1"/>
  <c r="V106" i="6" s="1"/>
  <c r="U106" i="6" a="1"/>
  <c r="U106" i="6" s="1"/>
  <c r="T106" i="6" a="1"/>
  <c r="T106" i="6" s="1"/>
  <c r="S106" i="6" a="1"/>
  <c r="S106" i="6" s="1"/>
  <c r="R106" i="6"/>
  <c r="R106" i="6" a="1"/>
  <c r="Q106" i="6" a="1"/>
  <c r="Q106" i="6" s="1"/>
  <c r="P106" i="6" a="1"/>
  <c r="P106" i="6" s="1"/>
  <c r="O106" i="6" a="1"/>
  <c r="O106" i="6" s="1"/>
  <c r="N106" i="6" a="1"/>
  <c r="N106" i="6" s="1"/>
  <c r="M106" i="6" a="1"/>
  <c r="M106" i="6" s="1"/>
  <c r="L106" i="6" a="1"/>
  <c r="L106" i="6" s="1"/>
  <c r="K106" i="6" a="1"/>
  <c r="K106" i="6" s="1"/>
  <c r="AI105" i="6" a="1"/>
  <c r="AI105" i="6" s="1"/>
  <c r="AH105" i="6" a="1"/>
  <c r="AH105" i="6" s="1"/>
  <c r="AG105" i="6" a="1"/>
  <c r="AG105" i="6" s="1"/>
  <c r="AF105" i="6"/>
  <c r="AF105" i="6" a="1"/>
  <c r="AE105" i="6" a="1"/>
  <c r="AE105" i="6" s="1"/>
  <c r="AD105" i="6" a="1"/>
  <c r="AD105" i="6" s="1"/>
  <c r="AC105" i="6" a="1"/>
  <c r="AC105" i="6" s="1"/>
  <c r="AB105" i="6" a="1"/>
  <c r="AB105" i="6" s="1"/>
  <c r="AA105" i="6" a="1"/>
  <c r="AA105" i="6" s="1"/>
  <c r="Z105" i="6" a="1"/>
  <c r="Z105" i="6" s="1"/>
  <c r="Y105" i="6" a="1"/>
  <c r="Y105" i="6" s="1"/>
  <c r="X105" i="6" a="1"/>
  <c r="X105" i="6" s="1"/>
  <c r="W105" i="6" a="1"/>
  <c r="W105" i="6" s="1"/>
  <c r="V105" i="6" a="1"/>
  <c r="V105" i="6" s="1"/>
  <c r="U105" i="6" a="1"/>
  <c r="U105" i="6" s="1"/>
  <c r="T105" i="6" a="1"/>
  <c r="T105" i="6" s="1"/>
  <c r="S105" i="6" a="1"/>
  <c r="S105" i="6" s="1"/>
  <c r="R105" i="6" a="1"/>
  <c r="R105" i="6" s="1"/>
  <c r="Q105" i="6" a="1"/>
  <c r="Q105" i="6" s="1"/>
  <c r="P105" i="6"/>
  <c r="P105" i="6" a="1"/>
  <c r="O105" i="6" a="1"/>
  <c r="O105" i="6" s="1"/>
  <c r="N105" i="6" a="1"/>
  <c r="N105" i="6" s="1"/>
  <c r="M105" i="6" a="1"/>
  <c r="M105" i="6" s="1"/>
  <c r="L105" i="6" a="1"/>
  <c r="L105" i="6" s="1"/>
  <c r="K105" i="6" a="1"/>
  <c r="K105" i="6" s="1"/>
  <c r="AI104" i="6" a="1"/>
  <c r="AI104" i="6" s="1"/>
  <c r="AH104" i="6" a="1"/>
  <c r="AH104" i="6" s="1"/>
  <c r="AG104" i="6" a="1"/>
  <c r="AG104" i="6" s="1"/>
  <c r="AF104" i="6" a="1"/>
  <c r="AF104" i="6" s="1"/>
  <c r="AE104" i="6" a="1"/>
  <c r="AE104" i="6" s="1"/>
  <c r="AD104" i="6"/>
  <c r="AD104" i="6" a="1"/>
  <c r="AC104" i="6" a="1"/>
  <c r="AC104" i="6" s="1"/>
  <c r="AB104" i="6" a="1"/>
  <c r="AB104" i="6" s="1"/>
  <c r="AA104" i="6" a="1"/>
  <c r="AA104" i="6" s="1"/>
  <c r="Z104" i="6" a="1"/>
  <c r="Z104" i="6" s="1"/>
  <c r="Y104" i="6" a="1"/>
  <c r="Y104" i="6" s="1"/>
  <c r="X104" i="6" a="1"/>
  <c r="X104" i="6" s="1"/>
  <c r="W104" i="6" a="1"/>
  <c r="W104" i="6" s="1"/>
  <c r="V104" i="6" a="1"/>
  <c r="V104" i="6" s="1"/>
  <c r="U104" i="6" a="1"/>
  <c r="U104" i="6" s="1"/>
  <c r="T104" i="6" a="1"/>
  <c r="T104" i="6" s="1"/>
  <c r="S104" i="6" a="1"/>
  <c r="S104" i="6" s="1"/>
  <c r="R104" i="6" a="1"/>
  <c r="R104" i="6" s="1"/>
  <c r="Q104" i="6" a="1"/>
  <c r="Q104" i="6" s="1"/>
  <c r="P104" i="6" a="1"/>
  <c r="P104" i="6" s="1"/>
  <c r="O104" i="6" a="1"/>
  <c r="O104" i="6" s="1"/>
  <c r="N104" i="6"/>
  <c r="N104" i="6" a="1"/>
  <c r="M104" i="6" a="1"/>
  <c r="M104" i="6" s="1"/>
  <c r="L104" i="6" a="1"/>
  <c r="L104" i="6" s="1"/>
  <c r="K104" i="6" a="1"/>
  <c r="K104" i="6" s="1"/>
  <c r="AI103" i="6" a="1"/>
  <c r="AI103" i="6" s="1"/>
  <c r="AH103" i="6" a="1"/>
  <c r="AH103" i="6" s="1"/>
  <c r="AG103" i="6" a="1"/>
  <c r="AG103" i="6" s="1"/>
  <c r="AF103" i="6" a="1"/>
  <c r="AF103" i="6" s="1"/>
  <c r="AE103" i="6" a="1"/>
  <c r="AE103" i="6" s="1"/>
  <c r="AD103" i="6" a="1"/>
  <c r="AD103" i="6" s="1"/>
  <c r="AC103" i="6" a="1"/>
  <c r="AC103" i="6" s="1"/>
  <c r="AB103" i="6"/>
  <c r="AB103" i="6" a="1"/>
  <c r="AA103" i="6" a="1"/>
  <c r="AA103" i="6" s="1"/>
  <c r="Z103" i="6" a="1"/>
  <c r="Z103" i="6" s="1"/>
  <c r="Y103" i="6" a="1"/>
  <c r="Y103" i="6" s="1"/>
  <c r="X103" i="6" a="1"/>
  <c r="X103" i="6" s="1"/>
  <c r="W103" i="6" a="1"/>
  <c r="W103" i="6" s="1"/>
  <c r="V103" i="6" a="1"/>
  <c r="V103" i="6" s="1"/>
  <c r="U103" i="6" a="1"/>
  <c r="U103" i="6" s="1"/>
  <c r="T103" i="6" a="1"/>
  <c r="T103" i="6" s="1"/>
  <c r="S103" i="6" a="1"/>
  <c r="S103" i="6" s="1"/>
  <c r="R103" i="6" a="1"/>
  <c r="R103" i="6" s="1"/>
  <c r="Q103" i="6" a="1"/>
  <c r="Q103" i="6" s="1"/>
  <c r="P103" i="6" a="1"/>
  <c r="P103" i="6" s="1"/>
  <c r="O103" i="6" a="1"/>
  <c r="O103" i="6" s="1"/>
  <c r="N103" i="6" a="1"/>
  <c r="N103" i="6" s="1"/>
  <c r="M103" i="6" a="1"/>
  <c r="M103" i="6" s="1"/>
  <c r="L103" i="6"/>
  <c r="L103" i="6" a="1"/>
  <c r="K103" i="6" a="1"/>
  <c r="K103" i="6" s="1"/>
  <c r="AI102" i="6" a="1"/>
  <c r="AI102" i="6" s="1"/>
  <c r="AH102" i="6"/>
  <c r="AH102" i="6" a="1"/>
  <c r="AG102" i="6" a="1"/>
  <c r="AG102" i="6" s="1"/>
  <c r="AF102" i="6" a="1"/>
  <c r="AF102" i="6" s="1"/>
  <c r="AE102" i="6" a="1"/>
  <c r="AE102" i="6" s="1"/>
  <c r="AD102" i="6" a="1"/>
  <c r="AD102" i="6" s="1"/>
  <c r="AC102" i="6" a="1"/>
  <c r="AC102" i="6" s="1"/>
  <c r="AB102" i="6" a="1"/>
  <c r="AB102" i="6" s="1"/>
  <c r="AA102" i="6" a="1"/>
  <c r="AA102" i="6" s="1"/>
  <c r="Z102" i="6"/>
  <c r="Z102" i="6" a="1"/>
  <c r="Y102" i="6" a="1"/>
  <c r="Y102" i="6" s="1"/>
  <c r="X102" i="6" a="1"/>
  <c r="X102" i="6" s="1"/>
  <c r="W102" i="6" a="1"/>
  <c r="W102" i="6" s="1"/>
  <c r="V102" i="6" a="1"/>
  <c r="V102" i="6" s="1"/>
  <c r="U102" i="6" a="1"/>
  <c r="U102" i="6" s="1"/>
  <c r="T102" i="6" a="1"/>
  <c r="T102" i="6" s="1"/>
  <c r="S102" i="6" a="1"/>
  <c r="S102" i="6" s="1"/>
  <c r="R102" i="6"/>
  <c r="R102" i="6" a="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c r="AF101" i="6" a="1"/>
  <c r="AE101" i="6" a="1"/>
  <c r="AE101" i="6" s="1"/>
  <c r="AD101" i="6" a="1"/>
  <c r="AD101" i="6" s="1"/>
  <c r="AC101" i="6" a="1"/>
  <c r="AC101" i="6" s="1"/>
  <c r="AB101" i="6" a="1"/>
  <c r="AB101" i="6" s="1"/>
  <c r="AA101" i="6" a="1"/>
  <c r="AA101" i="6" s="1"/>
  <c r="Z101" i="6" a="1"/>
  <c r="Z101" i="6" s="1"/>
  <c r="Y101" i="6" a="1"/>
  <c r="Y101" i="6" s="1"/>
  <c r="X101" i="6" a="1"/>
  <c r="X101" i="6" s="1"/>
  <c r="W101" i="6" a="1"/>
  <c r="W101" i="6" s="1"/>
  <c r="V101" i="6" a="1"/>
  <c r="V101" i="6" s="1"/>
  <c r="U101" i="6" a="1"/>
  <c r="U101" i="6" s="1"/>
  <c r="T101" i="6" a="1"/>
  <c r="T101" i="6" s="1"/>
  <c r="S101" i="6" a="1"/>
  <c r="S101" i="6" s="1"/>
  <c r="R101" i="6" a="1"/>
  <c r="R101" i="6" s="1"/>
  <c r="Q101" i="6" a="1"/>
  <c r="Q101" i="6" s="1"/>
  <c r="P101" i="6"/>
  <c r="P101" i="6" a="1"/>
  <c r="O101" i="6" a="1"/>
  <c r="O101" i="6" s="1"/>
  <c r="N101" i="6" a="1"/>
  <c r="N101" i="6" s="1"/>
  <c r="M101" i="6" a="1"/>
  <c r="M101" i="6" s="1"/>
  <c r="L101" i="6" a="1"/>
  <c r="L101" i="6" s="1"/>
  <c r="K101" i="6" a="1"/>
  <c r="K101" i="6" s="1"/>
  <c r="AI100" i="6" a="1"/>
  <c r="AI100" i="6" s="1"/>
  <c r="AH100" i="6" a="1"/>
  <c r="AH100" i="6" s="1"/>
  <c r="AG100" i="6" a="1"/>
  <c r="AG100" i="6" s="1"/>
  <c r="AF100" i="6" a="1"/>
  <c r="AF100" i="6" s="1"/>
  <c r="AE100" i="6" a="1"/>
  <c r="AE100" i="6" s="1"/>
  <c r="AD100" i="6"/>
  <c r="AD100" i="6" a="1"/>
  <c r="AC100" i="6" a="1"/>
  <c r="AC100" i="6" s="1"/>
  <c r="AB100" i="6" a="1"/>
  <c r="AB100" i="6" s="1"/>
  <c r="AA100" i="6" a="1"/>
  <c r="AA100" i="6" s="1"/>
  <c r="Z100" i="6" a="1"/>
  <c r="Z100" i="6" s="1"/>
  <c r="Y100" i="6" a="1"/>
  <c r="Y100" i="6" s="1"/>
  <c r="X100" i="6" a="1"/>
  <c r="X100" i="6" s="1"/>
  <c r="W100" i="6" a="1"/>
  <c r="W100" i="6" s="1"/>
  <c r="V100" i="6" a="1"/>
  <c r="V100" i="6" s="1"/>
  <c r="U100" i="6" a="1"/>
  <c r="U100" i="6" s="1"/>
  <c r="T100" i="6"/>
  <c r="T100" i="6" a="1"/>
  <c r="S100" i="6" a="1"/>
  <c r="S100" i="6" s="1"/>
  <c r="R100" i="6" a="1"/>
  <c r="R100" i="6" s="1"/>
  <c r="Q100" i="6" a="1"/>
  <c r="Q100" i="6" s="1"/>
  <c r="P100" i="6" a="1"/>
  <c r="P100" i="6" s="1"/>
  <c r="O100" i="6" a="1"/>
  <c r="O100" i="6" s="1"/>
  <c r="N100" i="6" a="1"/>
  <c r="N100" i="6" s="1"/>
  <c r="M100" i="6" a="1"/>
  <c r="M100" i="6" s="1"/>
  <c r="L100" i="6" a="1"/>
  <c r="L100" i="6" s="1"/>
  <c r="K100" i="6" a="1"/>
  <c r="K100" i="6" s="1"/>
  <c r="AI99" i="6" a="1"/>
  <c r="AI99" i="6" s="1"/>
  <c r="AH99" i="6" a="1"/>
  <c r="AH99" i="6" s="1"/>
  <c r="AG99" i="6" a="1"/>
  <c r="AG99" i="6" s="1"/>
  <c r="AF99" i="6" a="1"/>
  <c r="AF99" i="6" s="1"/>
  <c r="AE99" i="6" a="1"/>
  <c r="AE99" i="6" s="1"/>
  <c r="AD99" i="6" a="1"/>
  <c r="AD99" i="6" s="1"/>
  <c r="AC99" i="6" a="1"/>
  <c r="AC99" i="6" s="1"/>
  <c r="AB99" i="6" a="1"/>
  <c r="AB99" i="6" s="1"/>
  <c r="AA99" i="6" a="1"/>
  <c r="AA99" i="6" s="1"/>
  <c r="Z99" i="6" a="1"/>
  <c r="Z99" i="6" s="1"/>
  <c r="Y99" i="6" a="1"/>
  <c r="Y99" i="6" s="1"/>
  <c r="X99" i="6" a="1"/>
  <c r="X99" i="6" s="1"/>
  <c r="W99" i="6" a="1"/>
  <c r="W99" i="6" s="1"/>
  <c r="V99" i="6" a="1"/>
  <c r="V99" i="6" s="1"/>
  <c r="U99" i="6" a="1"/>
  <c r="U99" i="6" s="1"/>
  <c r="T99" i="6"/>
  <c r="T99" i="6" a="1"/>
  <c r="S99" i="6" a="1"/>
  <c r="S99" i="6" s="1"/>
  <c r="R99" i="6" a="1"/>
  <c r="R99" i="6" s="1"/>
  <c r="Q99" i="6" a="1"/>
  <c r="Q99" i="6" s="1"/>
  <c r="P99" i="6" a="1"/>
  <c r="P99" i="6" s="1"/>
  <c r="O99" i="6" a="1"/>
  <c r="O99" i="6" s="1"/>
  <c r="N99" i="6" a="1"/>
  <c r="N99" i="6" s="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c r="Z98" i="6" a="1"/>
  <c r="Y98" i="6" a="1"/>
  <c r="Y98" i="6" s="1"/>
  <c r="X98" i="6" a="1"/>
  <c r="X98" i="6" s="1"/>
  <c r="W98" i="6" a="1"/>
  <c r="W98" i="6" s="1"/>
  <c r="V98" i="6" a="1"/>
  <c r="V98" i="6" s="1"/>
  <c r="U98" i="6" a="1"/>
  <c r="U98" i="6" s="1"/>
  <c r="T98" i="6" a="1"/>
  <c r="T98" i="6" s="1"/>
  <c r="S98" i="6" a="1"/>
  <c r="S98" i="6" s="1"/>
  <c r="R98" i="6"/>
  <c r="R98" i="6" a="1"/>
  <c r="Q98" i="6" a="1"/>
  <c r="Q98" i="6" s="1"/>
  <c r="P98" i="6" a="1"/>
  <c r="P98" i="6" s="1"/>
  <c r="O98" i="6" a="1"/>
  <c r="O98" i="6" s="1"/>
  <c r="N98" i="6" a="1"/>
  <c r="N98" i="6" s="1"/>
  <c r="M98" i="6" a="1"/>
  <c r="M98" i="6" s="1"/>
  <c r="L98" i="6" a="1"/>
  <c r="L98" i="6" s="1"/>
  <c r="K98" i="6" a="1"/>
  <c r="K98" i="6" s="1"/>
  <c r="AI97" i="6" a="1"/>
  <c r="AI97" i="6" s="1"/>
  <c r="AH97" i="6" a="1"/>
  <c r="AH97" i="6" s="1"/>
  <c r="AG97" i="6" a="1"/>
  <c r="AG97" i="6" s="1"/>
  <c r="AF97" i="6" a="1"/>
  <c r="AF97" i="6" s="1"/>
  <c r="AE97" i="6" a="1"/>
  <c r="AE97" i="6" s="1"/>
  <c r="AD97" i="6" a="1"/>
  <c r="AD97" i="6" s="1"/>
  <c r="AC97" i="6" a="1"/>
  <c r="AC97" i="6" s="1"/>
  <c r="AB97" i="6" a="1"/>
  <c r="AB97" i="6" s="1"/>
  <c r="AA97" i="6" a="1"/>
  <c r="AA97" i="6" s="1"/>
  <c r="Z97" i="6" a="1"/>
  <c r="Z97" i="6" s="1"/>
  <c r="Y97" i="6" a="1"/>
  <c r="Y97" i="6" s="1"/>
  <c r="X97" i="6"/>
  <c r="X97" i="6" a="1"/>
  <c r="W97" i="6" a="1"/>
  <c r="W97" i="6" s="1"/>
  <c r="V97" i="6" a="1"/>
  <c r="V97" i="6" s="1"/>
  <c r="U97" i="6" a="1"/>
  <c r="U97" i="6" s="1"/>
  <c r="T97" i="6" a="1"/>
  <c r="T97" i="6" s="1"/>
  <c r="S97" i="6" a="1"/>
  <c r="S97" i="6" s="1"/>
  <c r="R97" i="6" a="1"/>
  <c r="R97" i="6" s="1"/>
  <c r="Q97" i="6" a="1"/>
  <c r="Q97" i="6" s="1"/>
  <c r="P97" i="6" a="1"/>
  <c r="P97" i="6" s="1"/>
  <c r="O97" i="6" a="1"/>
  <c r="O97" i="6" s="1"/>
  <c r="N97" i="6"/>
  <c r="N97" i="6" a="1"/>
  <c r="M97" i="6" a="1"/>
  <c r="M97" i="6" s="1"/>
  <c r="L97" i="6" a="1"/>
  <c r="L97" i="6" s="1"/>
  <c r="K97" i="6" a="1"/>
  <c r="K97" i="6" s="1"/>
  <c r="AI96" i="6" a="1"/>
  <c r="AI96" i="6" s="1"/>
  <c r="AH96" i="6" a="1"/>
  <c r="AH96" i="6" s="1"/>
  <c r="AG96" i="6" a="1"/>
  <c r="AG96" i="6" s="1"/>
  <c r="AF96" i="6" a="1"/>
  <c r="AF96" i="6" s="1"/>
  <c r="AE96" i="6" a="1"/>
  <c r="AE96" i="6" s="1"/>
  <c r="AD96" i="6"/>
  <c r="AD96" i="6" a="1"/>
  <c r="AC96" i="6" a="1"/>
  <c r="AC96" i="6" s="1"/>
  <c r="AB96" i="6" a="1"/>
  <c r="AB96" i="6" s="1"/>
  <c r="AA96" i="6" a="1"/>
  <c r="AA96" i="6" s="1"/>
  <c r="Z96" i="6" a="1"/>
  <c r="Z96" i="6" s="1"/>
  <c r="Y96" i="6" a="1"/>
  <c r="Y96" i="6" s="1"/>
  <c r="X96" i="6" a="1"/>
  <c r="X96" i="6" s="1"/>
  <c r="W96" i="6" a="1"/>
  <c r="W96" i="6" s="1"/>
  <c r="V96" i="6"/>
  <c r="V96" i="6" a="1"/>
  <c r="U96" i="6" a="1"/>
  <c r="U96" i="6" s="1"/>
  <c r="T96" i="6" a="1"/>
  <c r="T96" i="6" s="1"/>
  <c r="S96" i="6" a="1"/>
  <c r="S96" i="6" s="1"/>
  <c r="R96" i="6" a="1"/>
  <c r="R96" i="6" s="1"/>
  <c r="Q96" i="6" a="1"/>
  <c r="Q96" i="6" s="1"/>
  <c r="P96" i="6" a="1"/>
  <c r="P96" i="6" s="1"/>
  <c r="O96" i="6" a="1"/>
  <c r="O96" i="6" s="1"/>
  <c r="N96" i="6"/>
  <c r="N96" i="6" a="1"/>
  <c r="M96" i="6" a="1"/>
  <c r="M96" i="6" s="1"/>
  <c r="L96" i="6" a="1"/>
  <c r="L96" i="6" s="1"/>
  <c r="K96" i="6" a="1"/>
  <c r="K96" i="6" s="1"/>
  <c r="AI95" i="6" a="1"/>
  <c r="AI95" i="6" s="1"/>
  <c r="AH95" i="6" a="1"/>
  <c r="AH95" i="6" s="1"/>
  <c r="AG95" i="6" a="1"/>
  <c r="AG95" i="6" s="1"/>
  <c r="AF95" i="6" a="1"/>
  <c r="AF95" i="6" s="1"/>
  <c r="AE95" i="6" a="1"/>
  <c r="AE95" i="6" s="1"/>
  <c r="AD95" i="6" a="1"/>
  <c r="AD95" i="6" s="1"/>
  <c r="AC95" i="6" a="1"/>
  <c r="AC95" i="6" s="1"/>
  <c r="AB95" i="6" a="1"/>
  <c r="AB95" i="6" s="1"/>
  <c r="AA95" i="6" a="1"/>
  <c r="AA95" i="6" s="1"/>
  <c r="Z95" i="6" a="1"/>
  <c r="Z95" i="6" s="1"/>
  <c r="Y95" i="6" a="1"/>
  <c r="Y95" i="6" s="1"/>
  <c r="X95" i="6" a="1"/>
  <c r="X95" i="6" s="1"/>
  <c r="W95" i="6" a="1"/>
  <c r="W95" i="6" s="1"/>
  <c r="V95" i="6" a="1"/>
  <c r="V95" i="6" s="1"/>
  <c r="U95" i="6" a="1"/>
  <c r="U95" i="6" s="1"/>
  <c r="T95" i="6"/>
  <c r="T95" i="6" a="1"/>
  <c r="S95" i="6" a="1"/>
  <c r="S95" i="6" s="1"/>
  <c r="R95" i="6" a="1"/>
  <c r="R95" i="6" s="1"/>
  <c r="Q95" i="6" a="1"/>
  <c r="Q95" i="6" s="1"/>
  <c r="P95" i="6" a="1"/>
  <c r="P95" i="6" s="1"/>
  <c r="O95" i="6" a="1"/>
  <c r="O95" i="6" s="1"/>
  <c r="N95" i="6" a="1"/>
  <c r="N95" i="6" s="1"/>
  <c r="M95" i="6" a="1"/>
  <c r="M95" i="6" s="1"/>
  <c r="L95" i="6" a="1"/>
  <c r="L95" i="6" s="1"/>
  <c r="K95" i="6" a="1"/>
  <c r="K95" i="6" s="1"/>
  <c r="AI94" i="6" a="1"/>
  <c r="AI94" i="6" s="1"/>
  <c r="AH94" i="6" a="1"/>
  <c r="AH94" i="6" s="1"/>
  <c r="AG94" i="6" a="1"/>
  <c r="AG94" i="6" s="1"/>
  <c r="AF94" i="6"/>
  <c r="AF94" i="6" a="1"/>
  <c r="AE94" i="6" a="1"/>
  <c r="AE94" i="6" s="1"/>
  <c r="AD94" i="6" a="1"/>
  <c r="AD94" i="6" s="1"/>
  <c r="AC94" i="6" a="1"/>
  <c r="AC94" i="6" s="1"/>
  <c r="AB94" i="6" a="1"/>
  <c r="AB94" i="6" s="1"/>
  <c r="AA94" i="6" a="1"/>
  <c r="AA94" i="6" s="1"/>
  <c r="Z94" i="6" a="1"/>
  <c r="Z94" i="6" s="1"/>
  <c r="Y94" i="6" a="1"/>
  <c r="Y94" i="6" s="1"/>
  <c r="X94" i="6" a="1"/>
  <c r="X94" i="6" s="1"/>
  <c r="W94" i="6" a="1"/>
  <c r="W94" i="6" s="1"/>
  <c r="V94" i="6" a="1"/>
  <c r="V94" i="6" s="1"/>
  <c r="U94" i="6" a="1"/>
  <c r="U94" i="6" s="1"/>
  <c r="T94" i="6" a="1"/>
  <c r="T94" i="6" s="1"/>
  <c r="S94" i="6" a="1"/>
  <c r="S94" i="6" s="1"/>
  <c r="R94" i="6"/>
  <c r="R94" i="6" a="1"/>
  <c r="Q94" i="6" a="1"/>
  <c r="Q94" i="6" s="1"/>
  <c r="P94" i="6" a="1"/>
  <c r="P94" i="6" s="1"/>
  <c r="O94" i="6" a="1"/>
  <c r="O94" i="6" s="1"/>
  <c r="N94" i="6" a="1"/>
  <c r="N94" i="6" s="1"/>
  <c r="M94" i="6" a="1"/>
  <c r="M94" i="6" s="1"/>
  <c r="L94" i="6"/>
  <c r="L94" i="6" a="1"/>
  <c r="K94" i="6" a="1"/>
  <c r="K94" i="6" s="1"/>
  <c r="AI93" i="6" a="1"/>
  <c r="AI93" i="6" s="1"/>
  <c r="AH93" i="6" a="1"/>
  <c r="AH93" i="6" s="1"/>
  <c r="AG93" i="6" a="1"/>
  <c r="AG93" i="6" s="1"/>
  <c r="AF93" i="6"/>
  <c r="AF93" i="6" a="1"/>
  <c r="AE93" i="6" a="1"/>
  <c r="AE93" i="6" s="1"/>
  <c r="AD93" i="6" a="1"/>
  <c r="AD93" i="6" s="1"/>
  <c r="AC93" i="6" a="1"/>
  <c r="AC93" i="6" s="1"/>
  <c r="AB93" i="6" a="1"/>
  <c r="AB93" i="6" s="1"/>
  <c r="AA93" i="6" a="1"/>
  <c r="AA93" i="6" s="1"/>
  <c r="Z93" i="6" a="1"/>
  <c r="Z93" i="6" s="1"/>
  <c r="Y93" i="6" a="1"/>
  <c r="Y93" i="6" s="1"/>
  <c r="X93" i="6" a="1"/>
  <c r="X93" i="6" s="1"/>
  <c r="W93" i="6" a="1"/>
  <c r="W93" i="6" s="1"/>
  <c r="V93" i="6" a="1"/>
  <c r="V93" i="6" s="1"/>
  <c r="U93" i="6" a="1"/>
  <c r="U93" i="6" s="1"/>
  <c r="T93" i="6" a="1"/>
  <c r="T93" i="6" s="1"/>
  <c r="S93" i="6" a="1"/>
  <c r="S93" i="6" s="1"/>
  <c r="R93" i="6" a="1"/>
  <c r="R93" i="6" s="1"/>
  <c r="Q93" i="6" a="1"/>
  <c r="Q93" i="6" s="1"/>
  <c r="P93" i="6"/>
  <c r="P93" i="6" a="1"/>
  <c r="O93" i="6" a="1"/>
  <c r="O93" i="6" s="1"/>
  <c r="N93" i="6" a="1"/>
  <c r="N93" i="6" s="1"/>
  <c r="M93" i="6" a="1"/>
  <c r="M93" i="6" s="1"/>
  <c r="L93" i="6" a="1"/>
  <c r="L93" i="6" s="1"/>
  <c r="K93" i="6" a="1"/>
  <c r="K93" i="6" s="1"/>
  <c r="AI92" i="6" a="1"/>
  <c r="AI92" i="6" s="1"/>
  <c r="AH92" i="6" a="1"/>
  <c r="AH92" i="6" s="1"/>
  <c r="AG92" i="6" a="1"/>
  <c r="AG92" i="6" s="1"/>
  <c r="AF92" i="6"/>
  <c r="AF92" i="6" a="1"/>
  <c r="AE92" i="6" a="1"/>
  <c r="AE92" i="6" s="1"/>
  <c r="AD92" i="6" a="1"/>
  <c r="AD92" i="6" s="1"/>
  <c r="AC92" i="6" a="1"/>
  <c r="AC92" i="6" s="1"/>
  <c r="AB92" i="6" a="1"/>
  <c r="AB92" i="6" s="1"/>
  <c r="AA92" i="6" a="1"/>
  <c r="AA92" i="6" s="1"/>
  <c r="Z92" i="6" a="1"/>
  <c r="Z92" i="6" s="1"/>
  <c r="Y92" i="6" a="1"/>
  <c r="Y92" i="6" s="1"/>
  <c r="X92" i="6" a="1"/>
  <c r="X92" i="6" s="1"/>
  <c r="W92" i="6" a="1"/>
  <c r="W92" i="6" s="1"/>
  <c r="V92" i="6"/>
  <c r="V92" i="6" a="1"/>
  <c r="U92" i="6" a="1"/>
  <c r="U92" i="6" s="1"/>
  <c r="T92" i="6" a="1"/>
  <c r="T92" i="6" s="1"/>
  <c r="S92" i="6" a="1"/>
  <c r="S92" i="6" s="1"/>
  <c r="R92" i="6" a="1"/>
  <c r="R92" i="6" s="1"/>
  <c r="Q92" i="6" a="1"/>
  <c r="Q92" i="6" s="1"/>
  <c r="P92" i="6" a="1"/>
  <c r="P92" i="6" s="1"/>
  <c r="O92" i="6" a="1"/>
  <c r="O92" i="6" s="1"/>
  <c r="N92" i="6" a="1"/>
  <c r="N92" i="6" s="1"/>
  <c r="M92" i="6" a="1"/>
  <c r="M92" i="6" s="1"/>
  <c r="L92" i="6" a="1"/>
  <c r="L92" i="6" s="1"/>
  <c r="K92" i="6" a="1"/>
  <c r="K92" i="6" s="1"/>
  <c r="AI91" i="6" a="1"/>
  <c r="AI91" i="6" s="1"/>
  <c r="AH91" i="6" a="1"/>
  <c r="AH91" i="6" s="1"/>
  <c r="AG91" i="6" a="1"/>
  <c r="AG91" i="6" s="1"/>
  <c r="AF91" i="6" a="1"/>
  <c r="AF91" i="6" s="1"/>
  <c r="AE91" i="6" a="1"/>
  <c r="AE91" i="6" s="1"/>
  <c r="AD91" i="6" a="1"/>
  <c r="AD91" i="6" s="1"/>
  <c r="AC91" i="6" a="1"/>
  <c r="AC91" i="6" s="1"/>
  <c r="AB91" i="6" a="1"/>
  <c r="AB91" i="6" s="1"/>
  <c r="AA91" i="6" a="1"/>
  <c r="AA91" i="6" s="1"/>
  <c r="Z91" i="6" a="1"/>
  <c r="Z91" i="6" s="1"/>
  <c r="Y91" i="6" a="1"/>
  <c r="Y91" i="6" s="1"/>
  <c r="X91" i="6" a="1"/>
  <c r="X91" i="6" s="1"/>
  <c r="W91" i="6" a="1"/>
  <c r="W91" i="6" s="1"/>
  <c r="V91" i="6" a="1"/>
  <c r="V91" i="6" s="1"/>
  <c r="U91" i="6" a="1"/>
  <c r="U91" i="6" s="1"/>
  <c r="T91" i="6"/>
  <c r="T91" i="6" a="1"/>
  <c r="S91" i="6" a="1"/>
  <c r="S91" i="6" s="1"/>
  <c r="R91" i="6" a="1"/>
  <c r="R91" i="6" s="1"/>
  <c r="Q91" i="6" a="1"/>
  <c r="Q91" i="6" s="1"/>
  <c r="P91" i="6" a="1"/>
  <c r="P91" i="6" s="1"/>
  <c r="O91" i="6" a="1"/>
  <c r="O91" i="6" s="1"/>
  <c r="N91" i="6" a="1"/>
  <c r="N91" i="6" s="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c r="Z90" i="6" a="1"/>
  <c r="Y90" i="6" a="1"/>
  <c r="Y90" i="6" s="1"/>
  <c r="X90" i="6" a="1"/>
  <c r="X90" i="6" s="1"/>
  <c r="W90" i="6" a="1"/>
  <c r="W90" i="6" s="1"/>
  <c r="V90" i="6" a="1"/>
  <c r="V90" i="6" s="1"/>
  <c r="U90" i="6" a="1"/>
  <c r="U90" i="6" s="1"/>
  <c r="T90" i="6"/>
  <c r="T90" i="6" a="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a="1"/>
  <c r="AF89" i="6" s="1"/>
  <c r="AE89" i="6" a="1"/>
  <c r="AE89" i="6" s="1"/>
  <c r="AD89" i="6" a="1"/>
  <c r="AD89" i="6" s="1"/>
  <c r="AC89" i="6" a="1"/>
  <c r="AC89" i="6" s="1"/>
  <c r="AB89" i="6" a="1"/>
  <c r="AB89" i="6" s="1"/>
  <c r="AA89" i="6" a="1"/>
  <c r="AA89" i="6" s="1"/>
  <c r="Z89" i="6" a="1"/>
  <c r="Z89" i="6" s="1"/>
  <c r="Y89" i="6" a="1"/>
  <c r="Y89" i="6" s="1"/>
  <c r="X89" i="6"/>
  <c r="X89" i="6" a="1"/>
  <c r="W89" i="6" a="1"/>
  <c r="W89" i="6" s="1"/>
  <c r="V89" i="6" a="1"/>
  <c r="V89" i="6" s="1"/>
  <c r="U89" i="6" a="1"/>
  <c r="U89" i="6" s="1"/>
  <c r="T89" i="6" a="1"/>
  <c r="T89" i="6" s="1"/>
  <c r="S89" i="6" a="1"/>
  <c r="S89" i="6" s="1"/>
  <c r="R89" i="6" a="1"/>
  <c r="R89" i="6" s="1"/>
  <c r="Q89" i="6" a="1"/>
  <c r="Q89" i="6" s="1"/>
  <c r="P89" i="6" a="1"/>
  <c r="P89" i="6" s="1"/>
  <c r="O89" i="6" a="1"/>
  <c r="O89" i="6" s="1"/>
  <c r="N89" i="6" a="1"/>
  <c r="N89" i="6" s="1"/>
  <c r="M89" i="6" a="1"/>
  <c r="M89" i="6" s="1"/>
  <c r="L89" i="6" a="1"/>
  <c r="L89" i="6" s="1"/>
  <c r="K89" i="6" a="1"/>
  <c r="K89" i="6" s="1"/>
  <c r="AI88" i="6" a="1"/>
  <c r="AI88" i="6" s="1"/>
  <c r="AH88" i="6" a="1"/>
  <c r="AH88" i="6" s="1"/>
  <c r="AG88" i="6" a="1"/>
  <c r="AG88" i="6" s="1"/>
  <c r="AF88" i="6" a="1"/>
  <c r="AF88" i="6" s="1"/>
  <c r="AE88" i="6" a="1"/>
  <c r="AE88" i="6" s="1"/>
  <c r="AD88" i="6"/>
  <c r="AD88" i="6" a="1"/>
  <c r="AC88" i="6" a="1"/>
  <c r="AC88" i="6" s="1"/>
  <c r="AB88" i="6" a="1"/>
  <c r="AB88" i="6" s="1"/>
  <c r="AA88" i="6" a="1"/>
  <c r="AA88" i="6" s="1"/>
  <c r="Z88" i="6" a="1"/>
  <c r="Z88" i="6" s="1"/>
  <c r="Y88" i="6" a="1"/>
  <c r="Y88" i="6" s="1"/>
  <c r="X88" i="6" a="1"/>
  <c r="X88" i="6" s="1"/>
  <c r="W88" i="6" a="1"/>
  <c r="W88" i="6" s="1"/>
  <c r="V88" i="6"/>
  <c r="V88" i="6" a="1"/>
  <c r="U88" i="6" a="1"/>
  <c r="U88" i="6" s="1"/>
  <c r="T88" i="6" a="1"/>
  <c r="T88" i="6" s="1"/>
  <c r="S88" i="6" a="1"/>
  <c r="S88" i="6" s="1"/>
  <c r="R88" i="6" a="1"/>
  <c r="R88" i="6" s="1"/>
  <c r="Q88" i="6" a="1"/>
  <c r="Q88" i="6" s="1"/>
  <c r="P88" i="6" a="1"/>
  <c r="P88" i="6" s="1"/>
  <c r="O88" i="6" a="1"/>
  <c r="O88" i="6" s="1"/>
  <c r="N88" i="6" a="1"/>
  <c r="N88" i="6" s="1"/>
  <c r="M88" i="6" a="1"/>
  <c r="M88" i="6" s="1"/>
  <c r="L88" i="6" a="1"/>
  <c r="L88" i="6" s="1"/>
  <c r="K88" i="6" a="1"/>
  <c r="K88" i="6" s="1"/>
  <c r="AI87" i="6" a="1"/>
  <c r="AI87" i="6" s="1"/>
  <c r="AH87" i="6" a="1"/>
  <c r="AH87" i="6" s="1"/>
  <c r="AG87" i="6" a="1"/>
  <c r="AG87" i="6" s="1"/>
  <c r="AF87" i="6" a="1"/>
  <c r="AF87" i="6" s="1"/>
  <c r="AE87" i="6" a="1"/>
  <c r="AE87" i="6" s="1"/>
  <c r="AD87" i="6"/>
  <c r="AD87" i="6" a="1"/>
  <c r="AC87" i="6" a="1"/>
  <c r="AC87" i="6" s="1"/>
  <c r="AB87" i="6" a="1"/>
  <c r="AB87" i="6" s="1"/>
  <c r="AA87" i="6" a="1"/>
  <c r="AA87" i="6" s="1"/>
  <c r="Z87" i="6" a="1"/>
  <c r="Z87" i="6" s="1"/>
  <c r="Y87" i="6" a="1"/>
  <c r="Y87" i="6" s="1"/>
  <c r="X87" i="6" a="1"/>
  <c r="X87" i="6" s="1"/>
  <c r="W87" i="6" a="1"/>
  <c r="W87" i="6" s="1"/>
  <c r="V87" i="6" a="1"/>
  <c r="V87" i="6" s="1"/>
  <c r="U87" i="6" a="1"/>
  <c r="U87" i="6" s="1"/>
  <c r="T87" i="6" a="1"/>
  <c r="T87" i="6" s="1"/>
  <c r="S87" i="6" a="1"/>
  <c r="S87" i="6" s="1"/>
  <c r="R87" i="6" a="1"/>
  <c r="R87" i="6" s="1"/>
  <c r="Q87" i="6" a="1"/>
  <c r="Q87" i="6" s="1"/>
  <c r="P87" i="6" a="1"/>
  <c r="P87" i="6" s="1"/>
  <c r="O87" i="6" a="1"/>
  <c r="O87" i="6" s="1"/>
  <c r="N87" i="6"/>
  <c r="N87" i="6" a="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c r="AB86" i="6" a="1"/>
  <c r="AA86" i="6" a="1"/>
  <c r="AA86" i="6" s="1"/>
  <c r="Z86" i="6" a="1"/>
  <c r="Z86" i="6" s="1"/>
  <c r="Y86" i="6" a="1"/>
  <c r="Y86" i="6" s="1"/>
  <c r="X86" i="6" a="1"/>
  <c r="X86" i="6" s="1"/>
  <c r="W86" i="6" a="1"/>
  <c r="W86" i="6" s="1"/>
  <c r="V86" i="6" a="1"/>
  <c r="V86" i="6" s="1"/>
  <c r="U86" i="6" a="1"/>
  <c r="U86" i="6" s="1"/>
  <c r="T86" i="6" a="1"/>
  <c r="T86" i="6" s="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a="1"/>
  <c r="AF85" i="6" s="1"/>
  <c r="AE85" i="6" a="1"/>
  <c r="AE85" i="6" s="1"/>
  <c r="AD85" i="6" a="1"/>
  <c r="AD85" i="6" s="1"/>
  <c r="AC85" i="6" a="1"/>
  <c r="AC85" i="6" s="1"/>
  <c r="AB85" i="6" a="1"/>
  <c r="AB85" i="6" s="1"/>
  <c r="AA85" i="6" a="1"/>
  <c r="AA85" i="6" s="1"/>
  <c r="Z85" i="6" a="1"/>
  <c r="Z85" i="6" s="1"/>
  <c r="Y85" i="6" a="1"/>
  <c r="Y85" i="6" s="1"/>
  <c r="X85" i="6" a="1"/>
  <c r="X85" i="6" s="1"/>
  <c r="W85" i="6" a="1"/>
  <c r="W85" i="6" s="1"/>
  <c r="V85" i="6" a="1"/>
  <c r="V85" i="6" s="1"/>
  <c r="U85" i="6" a="1"/>
  <c r="U85" i="6" s="1"/>
  <c r="T85" i="6" a="1"/>
  <c r="T85" i="6" s="1"/>
  <c r="S85" i="6" a="1"/>
  <c r="S85" i="6" s="1"/>
  <c r="R85" i="6" a="1"/>
  <c r="R85" i="6" s="1"/>
  <c r="Q85" i="6" a="1"/>
  <c r="Q85" i="6" s="1"/>
  <c r="P85" i="6" a="1"/>
  <c r="P85" i="6" s="1"/>
  <c r="O85" i="6" a="1"/>
  <c r="O85" i="6" s="1"/>
  <c r="N85" i="6" a="1"/>
  <c r="N85" i="6" s="1"/>
  <c r="M85" i="6" a="1"/>
  <c r="M85" i="6" s="1"/>
  <c r="L85" i="6" a="1"/>
  <c r="L85" i="6" s="1"/>
  <c r="K85" i="6" a="1"/>
  <c r="K85" i="6" s="1"/>
  <c r="AI84" i="6" a="1"/>
  <c r="AI84" i="6" s="1"/>
  <c r="AH84" i="6" a="1"/>
  <c r="AH84" i="6" s="1"/>
  <c r="AG84" i="6" a="1"/>
  <c r="AG84" i="6" s="1"/>
  <c r="AF84" i="6" a="1"/>
  <c r="AF84" i="6" s="1"/>
  <c r="AE84" i="6" a="1"/>
  <c r="AE84" i="6" s="1"/>
  <c r="AD84" i="6" a="1"/>
  <c r="AD84" i="6" s="1"/>
  <c r="AC84" i="6" a="1"/>
  <c r="AC84" i="6" s="1"/>
  <c r="AB84" i="6" a="1"/>
  <c r="AB84" i="6" s="1"/>
  <c r="AA84" i="6" a="1"/>
  <c r="AA84" i="6" s="1"/>
  <c r="Z84" i="6" a="1"/>
  <c r="Z84" i="6" s="1"/>
  <c r="Y84" i="6" a="1"/>
  <c r="Y84" i="6" s="1"/>
  <c r="X84" i="6" a="1"/>
  <c r="X84" i="6" s="1"/>
  <c r="W84" i="6" a="1"/>
  <c r="W84" i="6" s="1"/>
  <c r="V84" i="6" a="1"/>
  <c r="V84" i="6" s="1"/>
  <c r="U84" i="6" a="1"/>
  <c r="U84" i="6" s="1"/>
  <c r="T84" i="6" a="1"/>
  <c r="T84" i="6" s="1"/>
  <c r="S84" i="6" a="1"/>
  <c r="S84" i="6" s="1"/>
  <c r="R84" i="6" a="1"/>
  <c r="R84" i="6" s="1"/>
  <c r="Q84" i="6" a="1"/>
  <c r="Q84" i="6" s="1"/>
  <c r="P84" i="6" a="1"/>
  <c r="P84" i="6" s="1"/>
  <c r="O84" i="6" a="1"/>
  <c r="O84" i="6" s="1"/>
  <c r="N84" i="6" a="1"/>
  <c r="N84" i="6" s="1"/>
  <c r="M84" i="6" a="1"/>
  <c r="M84" i="6" s="1"/>
  <c r="L84" i="6" a="1"/>
  <c r="L84" i="6" s="1"/>
  <c r="K84" i="6" a="1"/>
  <c r="K84" i="6" s="1"/>
  <c r="AI83" i="6" a="1"/>
  <c r="AI83" i="6" s="1"/>
  <c r="AH83" i="6" a="1"/>
  <c r="AH83" i="6" s="1"/>
  <c r="AG83" i="6" a="1"/>
  <c r="AG83" i="6" s="1"/>
  <c r="AF83" i="6" a="1"/>
  <c r="AF83" i="6" s="1"/>
  <c r="AE83" i="6" a="1"/>
  <c r="AE83" i="6" s="1"/>
  <c r="AD83" i="6" a="1"/>
  <c r="AD83" i="6" s="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a="1"/>
  <c r="N83" i="6" s="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a="1"/>
  <c r="Z82" i="6" s="1"/>
  <c r="Y82" i="6" a="1"/>
  <c r="Y82" i="6" s="1"/>
  <c r="X82" i="6" a="1"/>
  <c r="X82" i="6" s="1"/>
  <c r="W82" i="6" a="1"/>
  <c r="W82" i="6" s="1"/>
  <c r="V82" i="6" a="1"/>
  <c r="V82" i="6" s="1"/>
  <c r="U82" i="6" a="1"/>
  <c r="U82" i="6" s="1"/>
  <c r="T82" i="6" a="1"/>
  <c r="T82" i="6" s="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a="1"/>
  <c r="V81" i="6" s="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a="1"/>
  <c r="AH80" i="6" s="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a="1"/>
  <c r="T80" i="6" s="1"/>
  <c r="S80" i="6" a="1"/>
  <c r="S80" i="6" s="1"/>
  <c r="R80" i="6" a="1"/>
  <c r="R80" i="6" s="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a="1"/>
  <c r="AD79" i="6" s="1"/>
  <c r="AC79" i="6" a="1"/>
  <c r="AC79" i="6" s="1"/>
  <c r="AB79" i="6" a="1"/>
  <c r="AB79" i="6" s="1"/>
  <c r="AA79" i="6" a="1"/>
  <c r="AA79" i="6" s="1"/>
  <c r="Z79" i="6" a="1"/>
  <c r="Z79" i="6" s="1"/>
  <c r="Y79" i="6" a="1"/>
  <c r="Y79" i="6" s="1"/>
  <c r="X79" i="6" a="1"/>
  <c r="X79" i="6" s="1"/>
  <c r="W79" i="6" a="1"/>
  <c r="W79" i="6" s="1"/>
  <c r="V79" i="6" a="1"/>
  <c r="V79" i="6" s="1"/>
  <c r="U79" i="6" a="1"/>
  <c r="U79" i="6" s="1"/>
  <c r="T79" i="6" a="1"/>
  <c r="T79" i="6" s="1"/>
  <c r="S79" i="6" a="1"/>
  <c r="S79" i="6" s="1"/>
  <c r="R79" i="6" a="1"/>
  <c r="R79" i="6" s="1"/>
  <c r="Q79" i="6" a="1"/>
  <c r="Q79" i="6" s="1"/>
  <c r="P79" i="6" a="1"/>
  <c r="P79" i="6" s="1"/>
  <c r="O79" i="6" a="1"/>
  <c r="O79" i="6" s="1"/>
  <c r="N79" i="6" a="1"/>
  <c r="N79" i="6" s="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a="1"/>
  <c r="Z78" i="6" s="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a="1"/>
  <c r="AH77" i="6" s="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a="1"/>
  <c r="V77" i="6" s="1"/>
  <c r="U77" i="6" a="1"/>
  <c r="U77" i="6" s="1"/>
  <c r="T77" i="6" a="1"/>
  <c r="T77" i="6" s="1"/>
  <c r="S77" i="6" a="1"/>
  <c r="S77" i="6" s="1"/>
  <c r="R77" i="6" a="1"/>
  <c r="R77" i="6" s="1"/>
  <c r="Q77" i="6" a="1"/>
  <c r="Q77" i="6" s="1"/>
  <c r="P77" i="6" a="1"/>
  <c r="P77" i="6" s="1"/>
  <c r="O77" i="6" a="1"/>
  <c r="O77" i="6" s="1"/>
  <c r="N77" i="6" a="1"/>
  <c r="N77" i="6" s="1"/>
  <c r="M77" i="6" a="1"/>
  <c r="M77" i="6" s="1"/>
  <c r="L77" i="6" a="1"/>
  <c r="L77" i="6" s="1"/>
  <c r="K77" i="6" a="1"/>
  <c r="K77" i="6" s="1"/>
  <c r="AI76" i="6" a="1"/>
  <c r="AI76" i="6" s="1"/>
  <c r="AH76" i="6" a="1"/>
  <c r="AH76" i="6" s="1"/>
  <c r="AG76" i="6" a="1"/>
  <c r="AG76" i="6" s="1"/>
  <c r="AF76" i="6" a="1"/>
  <c r="AF76" i="6" s="1"/>
  <c r="AE76" i="6" a="1"/>
  <c r="AE76" i="6" s="1"/>
  <c r="AD76" i="6" a="1"/>
  <c r="AD76" i="6" s="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a="1"/>
  <c r="R76" i="6" s="1"/>
  <c r="Q76" i="6" a="1"/>
  <c r="Q76" i="6" s="1"/>
  <c r="P76" i="6" a="1"/>
  <c r="P76" i="6" s="1"/>
  <c r="O76" i="6" a="1"/>
  <c r="O76" i="6" s="1"/>
  <c r="N76" i="6" a="1"/>
  <c r="N76" i="6" s="1"/>
  <c r="M76" i="6" a="1"/>
  <c r="M76" i="6" s="1"/>
  <c r="L76" i="6" a="1"/>
  <c r="L76" i="6" s="1"/>
  <c r="K76" i="6" a="1"/>
  <c r="K76" i="6" s="1"/>
  <c r="AI75" i="6" a="1"/>
  <c r="AI75" i="6" s="1"/>
  <c r="AH75" i="6" a="1"/>
  <c r="AH75" i="6" s="1"/>
  <c r="AG75" i="6" a="1"/>
  <c r="AG75" i="6" s="1"/>
  <c r="AF75" i="6" a="1"/>
  <c r="AF75" i="6" s="1"/>
  <c r="AE75" i="6" a="1"/>
  <c r="AE75" i="6" s="1"/>
  <c r="AD75" i="6" a="1"/>
  <c r="AD75" i="6" s="1"/>
  <c r="AC75" i="6" a="1"/>
  <c r="AC75" i="6" s="1"/>
  <c r="AB75" i="6" a="1"/>
  <c r="AB75" i="6" s="1"/>
  <c r="AA75" i="6" a="1"/>
  <c r="AA75" i="6" s="1"/>
  <c r="Z75" i="6" a="1"/>
  <c r="Z75" i="6" s="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a="1"/>
  <c r="N75" i="6" s="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a="1"/>
  <c r="Z74" i="6" s="1"/>
  <c r="Y74" i="6" a="1"/>
  <c r="Y74" i="6" s="1"/>
  <c r="X74" i="6" a="1"/>
  <c r="X74" i="6" s="1"/>
  <c r="W74" i="6" a="1"/>
  <c r="W74" i="6" s="1"/>
  <c r="V74" i="6" a="1"/>
  <c r="V74" i="6" s="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a="1"/>
  <c r="AH73" i="6" s="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a="1"/>
  <c r="V73" i="6" s="1"/>
  <c r="U73" i="6" a="1"/>
  <c r="U73" i="6" s="1"/>
  <c r="T73" i="6" a="1"/>
  <c r="T73" i="6" s="1"/>
  <c r="S73" i="6" a="1"/>
  <c r="S73" i="6" s="1"/>
  <c r="R73" i="6" a="1"/>
  <c r="R73" i="6" s="1"/>
  <c r="Q73" i="6" a="1"/>
  <c r="Q73" i="6" s="1"/>
  <c r="P73" i="6" a="1"/>
  <c r="P73" i="6" s="1"/>
  <c r="O73" i="6" a="1"/>
  <c r="O73" i="6" s="1"/>
  <c r="N73" i="6" a="1"/>
  <c r="N73" i="6" s="1"/>
  <c r="M73" i="6" a="1"/>
  <c r="M73" i="6" s="1"/>
  <c r="L73" i="6" a="1"/>
  <c r="L73" i="6" s="1"/>
  <c r="K73" i="6" a="1"/>
  <c r="K73" i="6" s="1"/>
  <c r="AI72" i="6" a="1"/>
  <c r="AI72" i="6" s="1"/>
  <c r="AH72" i="6" a="1"/>
  <c r="AH72" i="6" s="1"/>
  <c r="AG72" i="6" a="1"/>
  <c r="AG72" i="6" s="1"/>
  <c r="AF72" i="6" a="1"/>
  <c r="AF72" i="6" s="1"/>
  <c r="AE72" i="6" a="1"/>
  <c r="AE72" i="6" s="1"/>
  <c r="AD72" i="6" a="1"/>
  <c r="AD72" i="6" s="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a="1"/>
  <c r="R72" i="6" s="1"/>
  <c r="Q72" i="6" a="1"/>
  <c r="Q72" i="6" s="1"/>
  <c r="P72" i="6" a="1"/>
  <c r="P72" i="6" s="1"/>
  <c r="O72" i="6" a="1"/>
  <c r="O72" i="6" s="1"/>
  <c r="N72" i="6" a="1"/>
  <c r="N72" i="6" s="1"/>
  <c r="M72" i="6" a="1"/>
  <c r="M72" i="6" s="1"/>
  <c r="L72" i="6" a="1"/>
  <c r="L72" i="6" s="1"/>
  <c r="K72" i="6" a="1"/>
  <c r="K72" i="6" s="1"/>
  <c r="AI71" i="6" a="1"/>
  <c r="AI71" i="6" s="1"/>
  <c r="AH71" i="6" a="1"/>
  <c r="AH71" i="6" s="1"/>
  <c r="AG71" i="6" a="1"/>
  <c r="AG71" i="6" s="1"/>
  <c r="AF71" i="6" a="1"/>
  <c r="AF71" i="6" s="1"/>
  <c r="AE71" i="6" a="1"/>
  <c r="AE71" i="6" s="1"/>
  <c r="AD71" i="6" a="1"/>
  <c r="AD71" i="6" s="1"/>
  <c r="AC71" i="6" a="1"/>
  <c r="AC71" i="6" s="1"/>
  <c r="AB71" i="6" a="1"/>
  <c r="AB71" i="6" s="1"/>
  <c r="AA71" i="6" a="1"/>
  <c r="AA71" i="6" s="1"/>
  <c r="Z71" i="6" a="1"/>
  <c r="Z71" i="6" s="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a="1"/>
  <c r="N71" i="6" s="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a="1"/>
  <c r="Z70" i="6" s="1"/>
  <c r="Y70" i="6" a="1"/>
  <c r="Y70" i="6" s="1"/>
  <c r="X70" i="6" a="1"/>
  <c r="X70" i="6" s="1"/>
  <c r="W70" i="6" a="1"/>
  <c r="W70" i="6" s="1"/>
  <c r="V70" i="6" a="1"/>
  <c r="V70" i="6" s="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a="1"/>
  <c r="AH69" i="6" s="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a="1"/>
  <c r="V69" i="6" s="1"/>
  <c r="U69" i="6" a="1"/>
  <c r="U69" i="6" s="1"/>
  <c r="T69" i="6" a="1"/>
  <c r="T69" i="6" s="1"/>
  <c r="S69" i="6" a="1"/>
  <c r="S69" i="6" s="1"/>
  <c r="R69" i="6" a="1"/>
  <c r="R69" i="6" s="1"/>
  <c r="Q69" i="6" a="1"/>
  <c r="Q69" i="6" s="1"/>
  <c r="P69" i="6" a="1"/>
  <c r="P69" i="6" s="1"/>
  <c r="O69" i="6" a="1"/>
  <c r="O69" i="6" s="1"/>
  <c r="N69" i="6" a="1"/>
  <c r="N69" i="6" s="1"/>
  <c r="M69" i="6" a="1"/>
  <c r="M69" i="6" s="1"/>
  <c r="L69" i="6" a="1"/>
  <c r="L69" i="6" s="1"/>
  <c r="K69" i="6" a="1"/>
  <c r="K69" i="6" s="1"/>
  <c r="AI68" i="6" a="1"/>
  <c r="AI68" i="6" s="1"/>
  <c r="AH68" i="6" a="1"/>
  <c r="AH68" i="6" s="1"/>
  <c r="AG68" i="6" a="1"/>
  <c r="AG68" i="6" s="1"/>
  <c r="AF68" i="6" a="1"/>
  <c r="AF68" i="6" s="1"/>
  <c r="AE68" i="6" a="1"/>
  <c r="AE68" i="6" s="1"/>
  <c r="AD68" i="6" a="1"/>
  <c r="AD68" i="6" s="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a="1"/>
  <c r="R68" i="6" s="1"/>
  <c r="Q68" i="6" a="1"/>
  <c r="Q68" i="6" s="1"/>
  <c r="P68" i="6" a="1"/>
  <c r="P68" i="6" s="1"/>
  <c r="O68" i="6" a="1"/>
  <c r="O68" i="6" s="1"/>
  <c r="N68" i="6" a="1"/>
  <c r="N68" i="6" s="1"/>
  <c r="M68" i="6" a="1"/>
  <c r="M68" i="6" s="1"/>
  <c r="L68" i="6" a="1"/>
  <c r="L68" i="6" s="1"/>
  <c r="K68" i="6" a="1"/>
  <c r="K68" i="6" s="1"/>
  <c r="AI67" i="6" a="1"/>
  <c r="AI67" i="6" s="1"/>
  <c r="AH67" i="6" a="1"/>
  <c r="AH67" i="6" s="1"/>
  <c r="AG67" i="6" a="1"/>
  <c r="AG67" i="6" s="1"/>
  <c r="AF67" i="6" a="1"/>
  <c r="AF67" i="6" s="1"/>
  <c r="AE67" i="6" a="1"/>
  <c r="AE67" i="6" s="1"/>
  <c r="AD67" i="6" a="1"/>
  <c r="AD67" i="6" s="1"/>
  <c r="AC67" i="6" a="1"/>
  <c r="AC67" i="6" s="1"/>
  <c r="AB67" i="6" a="1"/>
  <c r="AB67" i="6" s="1"/>
  <c r="AA67" i="6" a="1"/>
  <c r="AA67" i="6" s="1"/>
  <c r="Z67" i="6" a="1"/>
  <c r="Z67" i="6" s="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a="1"/>
  <c r="N67" i="6" s="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a="1"/>
  <c r="V66" i="6" s="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a="1"/>
  <c r="AH65" i="6" s="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a="1"/>
  <c r="V65" i="6" s="1"/>
  <c r="U65" i="6" a="1"/>
  <c r="U65" i="6" s="1"/>
  <c r="T65" i="6" a="1"/>
  <c r="T65" i="6" s="1"/>
  <c r="S65" i="6" a="1"/>
  <c r="S65" i="6" s="1"/>
  <c r="R65" i="6" a="1"/>
  <c r="R65" i="6" s="1"/>
  <c r="Q65" i="6" a="1"/>
  <c r="Q65" i="6" s="1"/>
  <c r="P65" i="6" a="1"/>
  <c r="P65" i="6" s="1"/>
  <c r="O65" i="6" a="1"/>
  <c r="O65" i="6" s="1"/>
  <c r="N65" i="6" a="1"/>
  <c r="N65" i="6" s="1"/>
  <c r="M65" i="6" a="1"/>
  <c r="M65" i="6" s="1"/>
  <c r="L65" i="6" a="1"/>
  <c r="L65" i="6" s="1"/>
  <c r="K65" i="6" a="1"/>
  <c r="K65" i="6" s="1"/>
  <c r="AI64" i="6" a="1"/>
  <c r="AI64" i="6" s="1"/>
  <c r="AH64" i="6" a="1"/>
  <c r="AH64" i="6" s="1"/>
  <c r="AG64" i="6" a="1"/>
  <c r="AG64" i="6" s="1"/>
  <c r="AF64" i="6" a="1"/>
  <c r="AF64" i="6" s="1"/>
  <c r="AE64" i="6" a="1"/>
  <c r="AE64" i="6" s="1"/>
  <c r="AD64" i="6" a="1"/>
  <c r="AD64" i="6" s="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a="1"/>
  <c r="R64" i="6" s="1"/>
  <c r="Q64" i="6" a="1"/>
  <c r="Q64" i="6" s="1"/>
  <c r="P64" i="6" a="1"/>
  <c r="P64" i="6" s="1"/>
  <c r="O64" i="6" a="1"/>
  <c r="O64" i="6" s="1"/>
  <c r="N64" i="6" a="1"/>
  <c r="N64" i="6" s="1"/>
  <c r="M64" i="6" a="1"/>
  <c r="M64" i="6" s="1"/>
  <c r="L64" i="6" a="1"/>
  <c r="L64" i="6" s="1"/>
  <c r="K64" i="6" a="1"/>
  <c r="K64" i="6" s="1"/>
  <c r="AI63" i="6" a="1"/>
  <c r="AI63" i="6" s="1"/>
  <c r="AH63" i="6" a="1"/>
  <c r="AH63" i="6" s="1"/>
  <c r="AG63" i="6" a="1"/>
  <c r="AG63" i="6" s="1"/>
  <c r="AF63" i="6" a="1"/>
  <c r="AF63" i="6" s="1"/>
  <c r="AE63" i="6" a="1"/>
  <c r="AE63" i="6" s="1"/>
  <c r="AD63" i="6" a="1"/>
  <c r="AD63" i="6" s="1"/>
  <c r="AC63" i="6" a="1"/>
  <c r="AC63" i="6" s="1"/>
  <c r="AB63" i="6" a="1"/>
  <c r="AB63" i="6" s="1"/>
  <c r="AA63" i="6" a="1"/>
  <c r="AA63" i="6" s="1"/>
  <c r="Z63" i="6" a="1"/>
  <c r="Z63" i="6" s="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a="1"/>
  <c r="N63" i="6" s="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a="1"/>
  <c r="V62" i="6" s="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a="1"/>
  <c r="AH61" i="6" s="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a="1"/>
  <c r="V61" i="6" s="1"/>
  <c r="U61" i="6" a="1"/>
  <c r="U61" i="6" s="1"/>
  <c r="T61" i="6" a="1"/>
  <c r="T61" i="6" s="1"/>
  <c r="S61" i="6" a="1"/>
  <c r="S61" i="6" s="1"/>
  <c r="R61" i="6" a="1"/>
  <c r="R61" i="6" s="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a="1"/>
  <c r="AD60" i="6" s="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a="1"/>
  <c r="R60" i="6" s="1"/>
  <c r="Q60" i="6" a="1"/>
  <c r="Q60" i="6" s="1"/>
  <c r="P60" i="6" a="1"/>
  <c r="P60" i="6" s="1"/>
  <c r="O60" i="6" a="1"/>
  <c r="O60" i="6" s="1"/>
  <c r="N60" i="6" a="1"/>
  <c r="N60" i="6" s="1"/>
  <c r="M60" i="6" a="1"/>
  <c r="M60" i="6" s="1"/>
  <c r="L60" i="6" a="1"/>
  <c r="L60" i="6" s="1"/>
  <c r="K60" i="6" a="1"/>
  <c r="K60" i="6" s="1"/>
  <c r="AI59" i="6" a="1"/>
  <c r="AI59" i="6" s="1"/>
  <c r="AH59" i="6" a="1"/>
  <c r="AH59" i="6" s="1"/>
  <c r="AG59" i="6" a="1"/>
  <c r="AG59" i="6" s="1"/>
  <c r="AF59" i="6" a="1"/>
  <c r="AF59" i="6" s="1"/>
  <c r="AE59" i="6" a="1"/>
  <c r="AE59" i="6" s="1"/>
  <c r="AD59" i="6" a="1"/>
  <c r="AD59" i="6" s="1"/>
  <c r="AC59" i="6" a="1"/>
  <c r="AC59" i="6" s="1"/>
  <c r="AB59" i="6" a="1"/>
  <c r="AB59" i="6" s="1"/>
  <c r="AA59" i="6" a="1"/>
  <c r="AA59" i="6" s="1"/>
  <c r="Z59" i="6" a="1"/>
  <c r="Z59" i="6" s="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a="1"/>
  <c r="N59" i="6" s="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a="1"/>
  <c r="V58" i="6" s="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a="1"/>
  <c r="AH57" i="6" s="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a="1"/>
  <c r="V57" i="6" s="1"/>
  <c r="U57" i="6" a="1"/>
  <c r="U57" i="6" s="1"/>
  <c r="T57" i="6" a="1"/>
  <c r="T57" i="6" s="1"/>
  <c r="S57" i="6" a="1"/>
  <c r="S57" i="6" s="1"/>
  <c r="R57" i="6" a="1"/>
  <c r="R57" i="6" s="1"/>
  <c r="Q57" i="6" a="1"/>
  <c r="Q57" i="6" s="1"/>
  <c r="P57" i="6" a="1"/>
  <c r="P57" i="6" s="1"/>
  <c r="O57" i="6" a="1"/>
  <c r="O57" i="6" s="1"/>
  <c r="N57" i="6" a="1"/>
  <c r="N57" i="6" s="1"/>
  <c r="M57" i="6" a="1"/>
  <c r="M57" i="6" s="1"/>
  <c r="L57" i="6" a="1"/>
  <c r="L57" i="6" s="1"/>
  <c r="K57" i="6" a="1"/>
  <c r="K57" i="6" s="1"/>
  <c r="AI56" i="6" a="1"/>
  <c r="AI56" i="6" s="1"/>
  <c r="AH56" i="6" a="1"/>
  <c r="AH56" i="6" s="1"/>
  <c r="AG56" i="6" a="1"/>
  <c r="AG56" i="6" s="1"/>
  <c r="AF56" i="6" a="1"/>
  <c r="AF56" i="6" s="1"/>
  <c r="AE56" i="6" a="1"/>
  <c r="AE56" i="6" s="1"/>
  <c r="AD56" i="6" a="1"/>
  <c r="AD56" i="6" s="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a="1"/>
  <c r="N56" i="6" s="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a="1"/>
  <c r="Z55" i="6" s="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a="1"/>
  <c r="V54" i="6" s="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a="1"/>
  <c r="AH53" i="6" s="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a="1"/>
  <c r="R53" i="6" s="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a="1"/>
  <c r="AD52" i="6" s="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a="1"/>
  <c r="R52" i="6" s="1"/>
  <c r="Q52" i="6" a="1"/>
  <c r="Q52" i="6" s="1"/>
  <c r="P52" i="6" a="1"/>
  <c r="P52" i="6" s="1"/>
  <c r="O52" i="6" a="1"/>
  <c r="O52" i="6" s="1"/>
  <c r="N52" i="6" a="1"/>
  <c r="N52" i="6" s="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a="1"/>
  <c r="Z51" i="6" s="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a="1"/>
  <c r="V50" i="6" s="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a="1"/>
  <c r="AH49" i="6" s="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a="1"/>
  <c r="R49" i="6" s="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a="1"/>
  <c r="AD48" i="6" s="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a="1"/>
  <c r="N48" i="6" s="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a="1"/>
  <c r="Z47" i="6" s="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a="1"/>
  <c r="V46" i="6" s="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a="1"/>
  <c r="AH45" i="6" s="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a="1"/>
  <c r="R45" i="6" s="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a="1"/>
  <c r="AD44" i="6" s="1"/>
  <c r="AC44" i="6" a="1"/>
  <c r="AC44" i="6" s="1"/>
  <c r="AB44" i="6" a="1"/>
  <c r="AB44" i="6" s="1"/>
  <c r="AA44" i="6" a="1"/>
  <c r="AA44" i="6" s="1"/>
  <c r="Z44" i="6"/>
  <c r="Z44" i="6" a="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a="1"/>
  <c r="N44" i="6" s="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c r="AB43" i="6" a="1"/>
  <c r="AA43" i="6" a="1"/>
  <c r="AA43" i="6" s="1"/>
  <c r="Z43" i="6" a="1"/>
  <c r="Z43" i="6" s="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a="1"/>
  <c r="V42" i="6" s="1"/>
  <c r="U42" i="6" a="1"/>
  <c r="U42" i="6" s="1"/>
  <c r="T42" i="6" a="1"/>
  <c r="T42" i="6" s="1"/>
  <c r="S42" i="6" a="1"/>
  <c r="S42" i="6" s="1"/>
  <c r="R42" i="6"/>
  <c r="R42" i="6" a="1"/>
  <c r="Q42" i="6" a="1"/>
  <c r="Q42" i="6" s="1"/>
  <c r="P42" i="6" a="1"/>
  <c r="P42" i="6" s="1"/>
  <c r="O42" i="6" a="1"/>
  <c r="O42" i="6" s="1"/>
  <c r="N42" i="6" a="1"/>
  <c r="N42" i="6" s="1"/>
  <c r="M42" i="6" a="1"/>
  <c r="M42" i="6" s="1"/>
  <c r="L42" i="6" a="1"/>
  <c r="L42" i="6" s="1"/>
  <c r="K42" i="6" a="1"/>
  <c r="K42" i="6" s="1"/>
  <c r="AI41" i="6" a="1"/>
  <c r="AI41" i="6" s="1"/>
  <c r="AH41" i="6" a="1"/>
  <c r="AH41" i="6" s="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c r="T41" i="6" a="1"/>
  <c r="S41" i="6" a="1"/>
  <c r="S41" i="6" s="1"/>
  <c r="R41" i="6" a="1"/>
  <c r="R41" i="6" s="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a="1"/>
  <c r="AD40" i="6" s="1"/>
  <c r="AC40" i="6" a="1"/>
  <c r="AC40" i="6" s="1"/>
  <c r="AB40" i="6" a="1"/>
  <c r="AB40" i="6" s="1"/>
  <c r="AA40" i="6" a="1"/>
  <c r="AA40" i="6" s="1"/>
  <c r="Z40" i="6"/>
  <c r="Z40" i="6" a="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a="1"/>
  <c r="N40" i="6" s="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c r="AB39" i="6" a="1"/>
  <c r="AA39" i="6" a="1"/>
  <c r="AA39" i="6" s="1"/>
  <c r="Z39" i="6" a="1"/>
  <c r="Z39" i="6" s="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a="1"/>
  <c r="V38" i="6" s="1"/>
  <c r="U38" i="6" a="1"/>
  <c r="U38" i="6" s="1"/>
  <c r="T38" i="6" a="1"/>
  <c r="T38" i="6" s="1"/>
  <c r="S38" i="6" a="1"/>
  <c r="S38" i="6" s="1"/>
  <c r="R38" i="6"/>
  <c r="R38" i="6" a="1"/>
  <c r="Q38" i="6" a="1"/>
  <c r="Q38" i="6" s="1"/>
  <c r="P38" i="6" a="1"/>
  <c r="P38" i="6" s="1"/>
  <c r="O38" i="6" a="1"/>
  <c r="O38" i="6" s="1"/>
  <c r="N38" i="6" a="1"/>
  <c r="N38" i="6" s="1"/>
  <c r="M38" i="6" a="1"/>
  <c r="M38" i="6" s="1"/>
  <c r="L38" i="6" a="1"/>
  <c r="L38" i="6" s="1"/>
  <c r="K38" i="6" a="1"/>
  <c r="K38" i="6" s="1"/>
  <c r="AI37" i="6" a="1"/>
  <c r="AI37" i="6" s="1"/>
  <c r="AH37" i="6" a="1"/>
  <c r="AH37" i="6" s="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a="1"/>
  <c r="V37" i="6" s="1"/>
  <c r="U37" i="6" a="1"/>
  <c r="U37" i="6" s="1"/>
  <c r="T37" i="6"/>
  <c r="T37" i="6" a="1"/>
  <c r="S37" i="6" a="1"/>
  <c r="S37" i="6" s="1"/>
  <c r="R37" i="6" a="1"/>
  <c r="R37" i="6" s="1"/>
  <c r="Q37" i="6" a="1"/>
  <c r="Q37" i="6" s="1"/>
  <c r="P37" i="6" a="1"/>
  <c r="P37" i="6" s="1"/>
  <c r="O37" i="6" a="1"/>
  <c r="O37" i="6" s="1"/>
  <c r="N37" i="6" a="1"/>
  <c r="N37" i="6" s="1"/>
  <c r="M37" i="6" a="1"/>
  <c r="M37" i="6" s="1"/>
  <c r="L37" i="6" a="1"/>
  <c r="L37" i="6" s="1"/>
  <c r="K37" i="6" a="1"/>
  <c r="K37" i="6" s="1"/>
  <c r="AI36" i="6" a="1"/>
  <c r="AI36" i="6" s="1"/>
  <c r="AH36" i="6" a="1"/>
  <c r="AH36" i="6" s="1"/>
  <c r="AG36" i="6" a="1"/>
  <c r="AG36" i="6" s="1"/>
  <c r="AF36" i="6" a="1"/>
  <c r="AF36" i="6" s="1"/>
  <c r="AE36" i="6" a="1"/>
  <c r="AE36" i="6" s="1"/>
  <c r="AD36" i="6" a="1"/>
  <c r="AD36" i="6" s="1"/>
  <c r="AC36" i="6" a="1"/>
  <c r="AC36" i="6" s="1"/>
  <c r="AB36" i="6" a="1"/>
  <c r="AB36" i="6" s="1"/>
  <c r="AA36" i="6" a="1"/>
  <c r="AA36" i="6" s="1"/>
  <c r="Z36" i="6"/>
  <c r="Z36" i="6" a="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a="1"/>
  <c r="N36" i="6" s="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c r="AB35" i="6" a="1"/>
  <c r="AA35" i="6" a="1"/>
  <c r="AA35" i="6" s="1"/>
  <c r="Z35" i="6" a="1"/>
  <c r="Z35" i="6" s="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a="1"/>
  <c r="AH34" i="6" s="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a="1"/>
  <c r="V34" i="6" s="1"/>
  <c r="U34" i="6" a="1"/>
  <c r="U34" i="6" s="1"/>
  <c r="T34" i="6" a="1"/>
  <c r="T34" i="6" s="1"/>
  <c r="S34" i="6" a="1"/>
  <c r="S34" i="6" s="1"/>
  <c r="R34" i="6"/>
  <c r="R34" i="6" a="1"/>
  <c r="Q34" i="6" a="1"/>
  <c r="Q34" i="6" s="1"/>
  <c r="P34" i="6" a="1"/>
  <c r="P34" i="6" s="1"/>
  <c r="O34" i="6" a="1"/>
  <c r="O34" i="6" s="1"/>
  <c r="N34" i="6" a="1"/>
  <c r="N34" i="6" s="1"/>
  <c r="M34" i="6" a="1"/>
  <c r="M34" i="6" s="1"/>
  <c r="L34" i="6" a="1"/>
  <c r="L34" i="6" s="1"/>
  <c r="K34" i="6" a="1"/>
  <c r="K34" i="6" s="1"/>
  <c r="AI33" i="6" a="1"/>
  <c r="AI33" i="6" s="1"/>
  <c r="AH33" i="6" a="1"/>
  <c r="AH33" i="6" s="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a="1"/>
  <c r="V33" i="6" s="1"/>
  <c r="U33" i="6" a="1"/>
  <c r="U33" i="6" s="1"/>
  <c r="T33" i="6"/>
  <c r="T33" i="6" a="1"/>
  <c r="S33" i="6" a="1"/>
  <c r="S33" i="6" s="1"/>
  <c r="R33" i="6" a="1"/>
  <c r="R33" i="6" s="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a="1"/>
  <c r="AD32" i="6" s="1"/>
  <c r="AC32" i="6" a="1"/>
  <c r="AC32" i="6" s="1"/>
  <c r="AB32" i="6" a="1"/>
  <c r="AB32" i="6" s="1"/>
  <c r="AA32" i="6" a="1"/>
  <c r="AA32" i="6" s="1"/>
  <c r="Z32" i="6"/>
  <c r="Z32" i="6" a="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a="1"/>
  <c r="N32" i="6" s="1"/>
  <c r="M32" i="6" a="1"/>
  <c r="M32" i="6" s="1"/>
  <c r="L32" i="6" a="1"/>
  <c r="L32" i="6" s="1"/>
  <c r="K32" i="6" a="1"/>
  <c r="K32" i="6" s="1"/>
  <c r="AI31" i="6" a="1"/>
  <c r="AI31" i="6" s="1"/>
  <c r="AH31" i="6" a="1"/>
  <c r="AH31" i="6" s="1"/>
  <c r="AG31" i="6" a="1"/>
  <c r="AG31" i="6" s="1"/>
  <c r="AF31" i="6" a="1"/>
  <c r="AF31" i="6" s="1"/>
  <c r="AE31" i="6" a="1"/>
  <c r="AE31" i="6" s="1"/>
  <c r="AD31" i="6" a="1"/>
  <c r="AD31" i="6" s="1"/>
  <c r="AC31" i="6" a="1"/>
  <c r="AC31" i="6" s="1"/>
  <c r="AB31" i="6"/>
  <c r="AB31" i="6" a="1"/>
  <c r="AA31" i="6" a="1"/>
  <c r="AA31" i="6" s="1"/>
  <c r="Z31" i="6" a="1"/>
  <c r="Z31" i="6" s="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a="1"/>
  <c r="N31" i="6" s="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a="1"/>
  <c r="V30" i="6" s="1"/>
  <c r="U30" i="6" a="1"/>
  <c r="U30" i="6" s="1"/>
  <c r="T30" i="6" a="1"/>
  <c r="T30" i="6" s="1"/>
  <c r="S30" i="6" a="1"/>
  <c r="S30" i="6" s="1"/>
  <c r="R30" i="6"/>
  <c r="R30" i="6" a="1"/>
  <c r="Q30" i="6" a="1"/>
  <c r="Q30" i="6" s="1"/>
  <c r="P30" i="6" a="1"/>
  <c r="P30" i="6" s="1"/>
  <c r="O30" i="6" a="1"/>
  <c r="O30" i="6" s="1"/>
  <c r="N30" i="6" a="1"/>
  <c r="N30" i="6" s="1"/>
  <c r="M30" i="6" a="1"/>
  <c r="M30" i="6" s="1"/>
  <c r="L30" i="6" a="1"/>
  <c r="L30" i="6" s="1"/>
  <c r="K30" i="6" a="1"/>
  <c r="K30" i="6" s="1"/>
  <c r="AI29" i="6" a="1"/>
  <c r="AI29" i="6" s="1"/>
  <c r="AH29" i="6" a="1"/>
  <c r="AH29" i="6" s="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a="1"/>
  <c r="R29" i="6" s="1"/>
  <c r="Q29" i="6" a="1"/>
  <c r="Q29" i="6" s="1"/>
  <c r="P29" i="6" a="1"/>
  <c r="P29" i="6" s="1"/>
  <c r="O29" i="6" a="1"/>
  <c r="O29" i="6" s="1"/>
  <c r="N29" i="6" a="1"/>
  <c r="N29" i="6" s="1"/>
  <c r="M29" i="6" a="1"/>
  <c r="M29" i="6" s="1"/>
  <c r="L29" i="6" a="1"/>
  <c r="L29" i="6" s="1"/>
  <c r="K29" i="6" a="1"/>
  <c r="K29" i="6" s="1"/>
  <c r="AI28" i="6" a="1"/>
  <c r="AI28" i="6" s="1"/>
  <c r="AH28" i="6" a="1"/>
  <c r="AH28" i="6" s="1"/>
  <c r="AG28" i="6" a="1"/>
  <c r="AG28" i="6" s="1"/>
  <c r="AF28" i="6" a="1"/>
  <c r="AF28" i="6" s="1"/>
  <c r="AE28" i="6" a="1"/>
  <c r="AE28" i="6" s="1"/>
  <c r="AD28" i="6" a="1"/>
  <c r="AD28" i="6" s="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a="1"/>
  <c r="R28" i="6" s="1"/>
  <c r="Q28" i="6" a="1"/>
  <c r="Q28" i="6" s="1"/>
  <c r="P28" i="6" a="1"/>
  <c r="P28" i="6" s="1"/>
  <c r="O28" i="6" a="1"/>
  <c r="O28" i="6" s="1"/>
  <c r="N28" i="6" a="1"/>
  <c r="N28" i="6" s="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a="1"/>
  <c r="Z27" i="6" s="1"/>
  <c r="Y27" i="6" a="1"/>
  <c r="Y27" i="6" s="1"/>
  <c r="X27" i="6" a="1"/>
  <c r="X27" i="6" s="1"/>
  <c r="W27" i="6" a="1"/>
  <c r="W27" i="6" s="1"/>
  <c r="V27" i="6" a="1"/>
  <c r="V27" i="6" s="1"/>
  <c r="U27" i="6" a="1"/>
  <c r="U27" i="6" s="1"/>
  <c r="T27" i="6" a="1"/>
  <c r="T27" i="6" s="1"/>
  <c r="S27" i="6" a="1"/>
  <c r="S27" i="6" s="1"/>
  <c r="R27" i="6" a="1"/>
  <c r="R27" i="6" s="1"/>
  <c r="Q27" i="6" a="1"/>
  <c r="Q27" i="6" s="1"/>
  <c r="P27" i="6"/>
  <c r="P27" i="6" a="1"/>
  <c r="O27" i="6" a="1"/>
  <c r="O27" i="6" s="1"/>
  <c r="N27" i="6" a="1"/>
  <c r="N27" i="6" s="1"/>
  <c r="M27" i="6" a="1"/>
  <c r="M27" i="6" s="1"/>
  <c r="L27" i="6" a="1"/>
  <c r="L27" i="6" s="1"/>
  <c r="K27" i="6" a="1"/>
  <c r="K27" i="6" s="1"/>
  <c r="AI26" i="6" a="1"/>
  <c r="AI26" i="6" s="1"/>
  <c r="AH26" i="6" a="1"/>
  <c r="AH26" i="6" s="1"/>
  <c r="AG26" i="6" a="1"/>
  <c r="AG26" i="6" s="1"/>
  <c r="AF26" i="6"/>
  <c r="AF26" i="6" a="1"/>
  <c r="AE26" i="6" a="1"/>
  <c r="AE26" i="6" s="1"/>
  <c r="AD26" i="6" a="1"/>
  <c r="AD26" i="6" s="1"/>
  <c r="AC26" i="6" a="1"/>
  <c r="AC26" i="6" s="1"/>
  <c r="AB26" i="6" a="1"/>
  <c r="AB26" i="6" s="1"/>
  <c r="AA26" i="6" a="1"/>
  <c r="AA26" i="6" s="1"/>
  <c r="Z26" i="6" a="1"/>
  <c r="Z26" i="6" s="1"/>
  <c r="Y26" i="6" a="1"/>
  <c r="Y26" i="6" s="1"/>
  <c r="X26" i="6" a="1"/>
  <c r="X26" i="6" s="1"/>
  <c r="W26" i="6" a="1"/>
  <c r="W26" i="6" s="1"/>
  <c r="V26" i="6" a="1"/>
  <c r="V26" i="6" s="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a="1"/>
  <c r="AH25" i="6" s="1"/>
  <c r="AG25" i="6" a="1"/>
  <c r="AG25" i="6" s="1"/>
  <c r="AF25" i="6" a="1"/>
  <c r="AF25" i="6" s="1"/>
  <c r="AE25" i="6" a="1"/>
  <c r="AE25" i="6" s="1"/>
  <c r="AD25" i="6" a="1"/>
  <c r="AD25" i="6" s="1"/>
  <c r="AC25" i="6" a="1"/>
  <c r="AC25" i="6" s="1"/>
  <c r="AB25" i="6" a="1"/>
  <c r="AB25" i="6" s="1"/>
  <c r="AA25" i="6" a="1"/>
  <c r="AA25" i="6" s="1"/>
  <c r="Z25" i="6" a="1"/>
  <c r="Z25" i="6" s="1"/>
  <c r="Y25" i="6" a="1"/>
  <c r="Y25" i="6" s="1"/>
  <c r="X25" i="6"/>
  <c r="X25" i="6" a="1"/>
  <c r="W25" i="6" a="1"/>
  <c r="W25" i="6" s="1"/>
  <c r="V25" i="6" a="1"/>
  <c r="V25" i="6" s="1"/>
  <c r="U25" i="6" a="1"/>
  <c r="U25" i="6" s="1"/>
  <c r="T25" i="6" a="1"/>
  <c r="T25" i="6" s="1"/>
  <c r="S25" i="6" a="1"/>
  <c r="S25" i="6" s="1"/>
  <c r="R25" i="6" a="1"/>
  <c r="R25" i="6" s="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a="1"/>
  <c r="AD24" i="6" s="1"/>
  <c r="AC24" i="6" a="1"/>
  <c r="AC24" i="6" s="1"/>
  <c r="AB24" i="6" a="1"/>
  <c r="AB24" i="6" s="1"/>
  <c r="AA24" i="6" a="1"/>
  <c r="AA24" i="6" s="1"/>
  <c r="Z24" i="6"/>
  <c r="Z24" i="6" a="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c r="N24" i="6" a="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a="1"/>
  <c r="Z23" i="6" s="1"/>
  <c r="Y23" i="6" a="1"/>
  <c r="Y23" i="6" s="1"/>
  <c r="X23" i="6" a="1"/>
  <c r="X23" i="6" s="1"/>
  <c r="W23" i="6" a="1"/>
  <c r="W23" i="6" s="1"/>
  <c r="V23" i="6" a="1"/>
  <c r="V23" i="6" s="1"/>
  <c r="U23" i="6" a="1"/>
  <c r="U23" i="6" s="1"/>
  <c r="T23" i="6" a="1"/>
  <c r="T23" i="6" s="1"/>
  <c r="S23" i="6" a="1"/>
  <c r="S23" i="6" s="1"/>
  <c r="R23" i="6" a="1"/>
  <c r="R23" i="6" s="1"/>
  <c r="Q23" i="6" a="1"/>
  <c r="Q23" i="6" s="1"/>
  <c r="P23" i="6"/>
  <c r="P23" i="6" a="1"/>
  <c r="O23" i="6" a="1"/>
  <c r="O23" i="6" s="1"/>
  <c r="N23" i="6" a="1"/>
  <c r="N23" i="6" s="1"/>
  <c r="M23" i="6" a="1"/>
  <c r="M23" i="6" s="1"/>
  <c r="L23" i="6" a="1"/>
  <c r="L23" i="6" s="1"/>
  <c r="K23" i="6" a="1"/>
  <c r="K23" i="6" s="1"/>
  <c r="AI22" i="6" a="1"/>
  <c r="AI22" i="6" s="1"/>
  <c r="AH22" i="6" a="1"/>
  <c r="AH22" i="6" s="1"/>
  <c r="AG22" i="6" a="1"/>
  <c r="AG22" i="6" s="1"/>
  <c r="AF22" i="6"/>
  <c r="AF22" i="6" a="1"/>
  <c r="AE22" i="6" a="1"/>
  <c r="AE22" i="6" s="1"/>
  <c r="AD22" i="6" a="1"/>
  <c r="AD22" i="6" s="1"/>
  <c r="AC22" i="6" a="1"/>
  <c r="AC22" i="6" s="1"/>
  <c r="AB22" i="6" a="1"/>
  <c r="AB22" i="6" s="1"/>
  <c r="AA22" i="6" a="1"/>
  <c r="AA22" i="6" s="1"/>
  <c r="Z22" i="6" a="1"/>
  <c r="Z22" i="6" s="1"/>
  <c r="Y22" i="6" a="1"/>
  <c r="Y22" i="6" s="1"/>
  <c r="X22" i="6" a="1"/>
  <c r="X22" i="6" s="1"/>
  <c r="W22" i="6" a="1"/>
  <c r="W22" i="6" s="1"/>
  <c r="V22" i="6" a="1"/>
  <c r="V22" i="6" s="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a="1"/>
  <c r="AH21" i="6" s="1"/>
  <c r="AG21" i="6" a="1"/>
  <c r="AG21" i="6" s="1"/>
  <c r="AF21" i="6" a="1"/>
  <c r="AF21" i="6" s="1"/>
  <c r="AE21" i="6" a="1"/>
  <c r="AE21" i="6" s="1"/>
  <c r="AD21" i="6" a="1"/>
  <c r="AD21" i="6" s="1"/>
  <c r="AC21" i="6" a="1"/>
  <c r="AC21" i="6" s="1"/>
  <c r="AB21" i="6" a="1"/>
  <c r="AB21" i="6" s="1"/>
  <c r="AA21" i="6" a="1"/>
  <c r="AA21" i="6" s="1"/>
  <c r="Z21" i="6" a="1"/>
  <c r="Z21" i="6" s="1"/>
  <c r="Y21" i="6" a="1"/>
  <c r="Y21" i="6" s="1"/>
  <c r="X21" i="6"/>
  <c r="X21" i="6" a="1"/>
  <c r="W21" i="6" a="1"/>
  <c r="W21" i="6" s="1"/>
  <c r="V21" i="6" a="1"/>
  <c r="V21" i="6" s="1"/>
  <c r="U21" i="6" a="1"/>
  <c r="U21" i="6" s="1"/>
  <c r="T21" i="6" a="1"/>
  <c r="T21" i="6" s="1"/>
  <c r="S21" i="6" a="1"/>
  <c r="S21" i="6" s="1"/>
  <c r="R21" i="6" a="1"/>
  <c r="R21" i="6" s="1"/>
  <c r="Q21" i="6" a="1"/>
  <c r="Q21" i="6" s="1"/>
  <c r="P21" i="6" a="1"/>
  <c r="P21" i="6" s="1"/>
  <c r="O21" i="6" a="1"/>
  <c r="O21" i="6" s="1"/>
  <c r="N21" i="6" a="1"/>
  <c r="N21" i="6" s="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c r="Z20" i="6" a="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c r="N20" i="6" a="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c r="P19" i="6" a="1"/>
  <c r="O19" i="6" a="1"/>
  <c r="O19" i="6" s="1"/>
  <c r="N19" i="6" a="1"/>
  <c r="N19" i="6" s="1"/>
  <c r="M19" i="6" a="1"/>
  <c r="M19" i="6" s="1"/>
  <c r="L19" i="6" a="1"/>
  <c r="L19" i="6" s="1"/>
  <c r="K19" i="6" a="1"/>
  <c r="K19" i="6" s="1"/>
  <c r="AI18" i="6" a="1"/>
  <c r="AI18" i="6" s="1"/>
  <c r="AH18" i="6" a="1"/>
  <c r="AH18" i="6" s="1"/>
  <c r="AG18" i="6" a="1"/>
  <c r="AG18" i="6" s="1"/>
  <c r="AF18" i="6"/>
  <c r="AF18" i="6" a="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c r="X17" i="6" a="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c r="Z16" i="6" a="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c r="N16" i="6" a="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c r="P15" i="6" a="1"/>
  <c r="O15" i="6" a="1"/>
  <c r="O15" i="6" s="1"/>
  <c r="N15" i="6" a="1"/>
  <c r="N15" i="6" s="1"/>
  <c r="M15" i="6" a="1"/>
  <c r="M15" i="6" s="1"/>
  <c r="L15" i="6" a="1"/>
  <c r="L15" i="6" s="1"/>
  <c r="K15" i="6" a="1"/>
  <c r="K15" i="6" s="1"/>
  <c r="AI14" i="6" a="1"/>
  <c r="AI14" i="6" s="1"/>
  <c r="AH14" i="6" a="1"/>
  <c r="AH14" i="6" s="1"/>
  <c r="AG14" i="6" a="1"/>
  <c r="AG14" i="6" s="1"/>
  <c r="AF14" i="6"/>
  <c r="AF14" i="6" a="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c r="X13" i="6" a="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c r="Z12" i="6" a="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c r="N12" i="6" a="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c r="P11" i="6" a="1"/>
  <c r="O11" i="6" a="1"/>
  <c r="O11" i="6" s="1"/>
  <c r="N11" i="6" a="1"/>
  <c r="N11" i="6" s="1"/>
  <c r="M11" i="6" a="1"/>
  <c r="M11" i="6" s="1"/>
  <c r="L11" i="6" a="1"/>
  <c r="L11" i="6" s="1"/>
  <c r="K11" i="6" a="1"/>
  <c r="K11" i="6" s="1"/>
  <c r="AI10" i="6" a="1"/>
  <c r="AI10" i="6" s="1"/>
  <c r="AH10" i="6" a="1"/>
  <c r="AH10" i="6" s="1"/>
  <c r="AG10" i="6" a="1"/>
  <c r="AG10" i="6" s="1"/>
  <c r="AF10" i="6"/>
  <c r="AF10" i="6" a="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c r="X9" i="6" a="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AL2" i="6"/>
  <c r="AK2" i="6"/>
  <c r="AJ2" i="6"/>
  <c r="AI2" i="6"/>
  <c r="AH2" i="6"/>
  <c r="AG2" i="6"/>
  <c r="AF2" i="6"/>
  <c r="AE2" i="6"/>
  <c r="AD2" i="6"/>
  <c r="AC2" i="6"/>
  <c r="AB2" i="6"/>
  <c r="AA2" i="6"/>
  <c r="Z2" i="6"/>
  <c r="Y2" i="6"/>
  <c r="X2" i="6"/>
  <c r="W2" i="6"/>
  <c r="V2" i="6"/>
  <c r="U2" i="6"/>
  <c r="T2" i="6"/>
  <c r="S2" i="6"/>
  <c r="R2" i="6"/>
  <c r="Q2" i="6"/>
  <c r="P2" i="6"/>
  <c r="O2" i="6"/>
  <c r="N2" i="6"/>
  <c r="M2" i="6"/>
  <c r="L2" i="6"/>
  <c r="J2" i="6" s="1"/>
  <c r="E82" i="6" s="1"/>
  <c r="K2" i="6"/>
  <c r="J151" i="5"/>
  <c r="B151" i="5"/>
  <c r="J150" i="5"/>
  <c r="B150" i="5"/>
  <c r="J149" i="5"/>
  <c r="B149" i="5"/>
  <c r="J148" i="5"/>
  <c r="B148" i="5"/>
  <c r="J147" i="5"/>
  <c r="B147" i="5"/>
  <c r="J146" i="5"/>
  <c r="B146" i="5"/>
  <c r="J140" i="5"/>
  <c r="B140" i="5"/>
  <c r="J139" i="5"/>
  <c r="B139" i="5"/>
  <c r="J138" i="5"/>
  <c r="B138" i="5"/>
  <c r="J137" i="5"/>
  <c r="B137" i="5"/>
  <c r="J131" i="5"/>
  <c r="B131" i="5"/>
  <c r="J130" i="5"/>
  <c r="B130" i="5"/>
  <c r="J129" i="5"/>
  <c r="B129" i="5"/>
  <c r="J128" i="5"/>
  <c r="B128" i="5"/>
  <c r="B119" i="5"/>
  <c r="J119" i="5" s="1"/>
  <c r="J118" i="5"/>
  <c r="B118" i="5"/>
  <c r="B117" i="5"/>
  <c r="J117" i="5" s="1"/>
  <c r="J116" i="5"/>
  <c r="B116" i="5"/>
  <c r="B115" i="5"/>
  <c r="J115" i="5" s="1"/>
  <c r="B103" i="5"/>
  <c r="K103" i="5" s="1"/>
  <c r="D102" i="5"/>
  <c r="B102" i="5"/>
  <c r="K102" i="5" s="1"/>
  <c r="D101" i="5"/>
  <c r="B101" i="5"/>
  <c r="K101" i="5" s="1"/>
  <c r="D100" i="5"/>
  <c r="B100" i="5"/>
  <c r="K100" i="5" s="1"/>
  <c r="K99" i="5"/>
  <c r="D99" i="5"/>
  <c r="B99" i="5"/>
  <c r="D98" i="5"/>
  <c r="B98" i="5"/>
  <c r="K98" i="5" s="1"/>
  <c r="D97" i="5"/>
  <c r="B97" i="5"/>
  <c r="K97" i="5" s="1"/>
  <c r="D96" i="5"/>
  <c r="B96" i="5"/>
  <c r="K96" i="5" s="1"/>
  <c r="K83" i="5"/>
  <c r="B83" i="5"/>
  <c r="K82" i="5"/>
  <c r="B82" i="5"/>
  <c r="K81" i="5"/>
  <c r="B81" i="5"/>
  <c r="K80" i="5"/>
  <c r="B80" i="5"/>
  <c r="K79" i="5"/>
  <c r="B79" i="5"/>
  <c r="K78" i="5"/>
  <c r="B78" i="5"/>
  <c r="K77" i="5"/>
  <c r="B77" i="5"/>
  <c r="K76" i="5"/>
  <c r="B76" i="5"/>
  <c r="K75" i="5"/>
  <c r="B75" i="5"/>
  <c r="K74" i="5"/>
  <c r="B74" i="5"/>
  <c r="K65" i="5"/>
  <c r="B65" i="5"/>
  <c r="K64" i="5"/>
  <c r="B64" i="5"/>
  <c r="K63" i="5"/>
  <c r="B63" i="5"/>
  <c r="K62" i="5"/>
  <c r="B62" i="5"/>
  <c r="K61" i="5"/>
  <c r="B61" i="5"/>
  <c r="B51" i="5"/>
  <c r="B50" i="5"/>
  <c r="B49" i="5"/>
  <c r="K44" i="5"/>
  <c r="B44" i="5"/>
  <c r="K43" i="5"/>
  <c r="K42" i="5"/>
  <c r="B42" i="5"/>
  <c r="K41" i="5"/>
  <c r="B41" i="5"/>
  <c r="K40" i="5"/>
  <c r="B40" i="5"/>
  <c r="K31" i="5"/>
  <c r="B31" i="5"/>
  <c r="K30" i="5"/>
  <c r="B30" i="5"/>
  <c r="K29" i="5"/>
  <c r="B29" i="5"/>
  <c r="K28" i="5"/>
  <c r="B28" i="5"/>
  <c r="K27" i="5"/>
  <c r="B27" i="5"/>
  <c r="P120" i="4"/>
  <c r="P62" i="3"/>
  <c r="P41" i="2"/>
  <c r="E51" i="11" l="1"/>
  <c r="E13" i="10"/>
  <c r="B49" i="8"/>
  <c r="I21" i="11"/>
  <c r="E14" i="10"/>
  <c r="B54" i="8"/>
  <c r="I25" i="11"/>
  <c r="B58" i="8"/>
  <c r="I14" i="10"/>
  <c r="I31" i="11"/>
  <c r="E15" i="10"/>
  <c r="I15" i="10" s="1"/>
  <c r="I47" i="11"/>
  <c r="E17" i="10"/>
  <c r="I17" i="10" s="1"/>
  <c r="B2" i="14" a="1"/>
  <c r="B2" i="14" s="1"/>
  <c r="I17" i="11"/>
  <c r="I22" i="11"/>
  <c r="I24" i="11"/>
  <c r="I26" i="11"/>
  <c r="I28" i="11"/>
  <c r="I33" i="11"/>
  <c r="I38" i="11"/>
  <c r="I40" i="11"/>
  <c r="I42" i="11"/>
  <c r="I44" i="11"/>
  <c r="I16" i="10"/>
  <c r="I14" i="11"/>
  <c r="I16" i="11"/>
  <c r="I18" i="11"/>
  <c r="I27" i="11"/>
  <c r="I32" i="11"/>
  <c r="I34" i="11"/>
  <c r="I39" i="11"/>
  <c r="I43" i="11"/>
  <c r="I48" i="11"/>
  <c r="N2" i="14"/>
  <c r="AI68" i="14"/>
  <c r="AF73" i="14"/>
  <c r="AF71" i="14"/>
  <c r="AF69" i="14"/>
  <c r="AG63" i="14"/>
  <c r="AG62" i="14"/>
  <c r="AF61" i="14"/>
  <c r="AE60" i="14"/>
  <c r="K61" i="9" s="1"/>
  <c r="A61" i="9" s="1"/>
  <c r="AE59" i="14"/>
  <c r="K60" i="9" s="1"/>
  <c r="A60" i="9" s="1"/>
  <c r="AG55" i="14"/>
  <c r="AG54" i="14"/>
  <c r="AF53" i="14"/>
  <c r="AG47" i="14"/>
  <c r="AG46" i="14"/>
  <c r="AF45" i="14"/>
  <c r="AG39" i="14"/>
  <c r="AG38" i="14"/>
  <c r="AF37" i="14"/>
  <c r="AI32" i="14"/>
  <c r="AG31" i="14"/>
  <c r="AG30" i="14"/>
  <c r="AF29" i="14"/>
  <c r="AI24" i="14"/>
  <c r="AD23" i="14"/>
  <c r="B24" i="9" s="1"/>
  <c r="AI20" i="14"/>
  <c r="AD19" i="14"/>
  <c r="B20" i="9" s="1"/>
  <c r="AI18" i="14"/>
  <c r="AG57" i="14"/>
  <c r="AG56" i="14"/>
  <c r="AF55" i="14"/>
  <c r="AG49" i="14"/>
  <c r="AG48" i="14"/>
  <c r="AF47" i="14"/>
  <c r="AG41" i="14"/>
  <c r="AG40" i="14"/>
  <c r="AF39" i="14"/>
  <c r="AG33" i="14"/>
  <c r="AG32" i="14"/>
  <c r="AF31" i="14"/>
  <c r="AG25" i="14"/>
  <c r="AG24" i="14"/>
  <c r="AD21" i="14"/>
  <c r="B22" i="9" s="1"/>
  <c r="AG20" i="14"/>
  <c r="AF18" i="14"/>
  <c r="AF27" i="14"/>
  <c r="AF23" i="14"/>
  <c r="AF22" i="14"/>
  <c r="AF21" i="14"/>
  <c r="AF19" i="14"/>
  <c r="AG75" i="14"/>
  <c r="O4" i="14"/>
  <c r="O8" i="14"/>
  <c r="O12" i="14"/>
  <c r="AD94" i="14"/>
  <c r="B95" i="9" s="1"/>
  <c r="AD93" i="14"/>
  <c r="B94" i="9" s="1"/>
  <c r="AD92" i="14"/>
  <c r="B93" i="9" s="1"/>
  <c r="AD91" i="14"/>
  <c r="B92" i="9" s="1"/>
  <c r="AD90" i="14"/>
  <c r="B91" i="9" s="1"/>
  <c r="AD89" i="14"/>
  <c r="B90" i="9" s="1"/>
  <c r="AD88" i="14"/>
  <c r="B89" i="9" s="1"/>
  <c r="AD87" i="14"/>
  <c r="B88" i="9" s="1"/>
  <c r="AD86" i="14"/>
  <c r="B87" i="9" s="1"/>
  <c r="AD85" i="14"/>
  <c r="B86" i="9" s="1"/>
  <c r="AD84" i="14"/>
  <c r="B85" i="9" s="1"/>
  <c r="AD83" i="14"/>
  <c r="B84" i="9" s="1"/>
  <c r="AD82" i="14"/>
  <c r="B83" i="9" s="1"/>
  <c r="AD81" i="14"/>
  <c r="B82" i="9" s="1"/>
  <c r="AD80" i="14"/>
  <c r="B81" i="9" s="1"/>
  <c r="AD79" i="14"/>
  <c r="B80" i="9" s="1"/>
  <c r="AD78" i="14"/>
  <c r="B79" i="9" s="1"/>
  <c r="AD77" i="14"/>
  <c r="B78" i="9" s="1"/>
  <c r="AD76" i="14"/>
  <c r="B77" i="9" s="1"/>
  <c r="AD75" i="14"/>
  <c r="B76" i="9" s="1"/>
  <c r="AD74" i="14"/>
  <c r="B75" i="9" s="1"/>
  <c r="AD73" i="14"/>
  <c r="B74" i="9" s="1"/>
  <c r="AD72" i="14"/>
  <c r="B73" i="9" s="1"/>
  <c r="AD71" i="14"/>
  <c r="B72" i="9" s="1"/>
  <c r="AD70" i="14"/>
  <c r="B71" i="9" s="1"/>
  <c r="AD69" i="14"/>
  <c r="B70" i="9" s="1"/>
  <c r="AD68" i="14"/>
  <c r="B69" i="9" s="1"/>
  <c r="AD67" i="14"/>
  <c r="B68" i="9" s="1"/>
  <c r="AD66" i="14"/>
  <c r="B67" i="9" s="1"/>
  <c r="AD65" i="14"/>
  <c r="B66" i="9" s="1"/>
  <c r="AD64" i="14"/>
  <c r="B65" i="9" s="1"/>
  <c r="AD63" i="14"/>
  <c r="B64" i="9" s="1"/>
  <c r="AD62" i="14"/>
  <c r="B63" i="9" s="1"/>
  <c r="AD61" i="14"/>
  <c r="B62" i="9" s="1"/>
  <c r="AD60" i="14"/>
  <c r="B61" i="9" s="1"/>
  <c r="AD59" i="14"/>
  <c r="B60" i="9" s="1"/>
  <c r="AD58" i="14"/>
  <c r="B59" i="9" s="1"/>
  <c r="AD57" i="14"/>
  <c r="B58" i="9" s="1"/>
  <c r="AD56" i="14"/>
  <c r="B57" i="9" s="1"/>
  <c r="AD55" i="14"/>
  <c r="B56" i="9" s="1"/>
  <c r="AD54" i="14"/>
  <c r="B55" i="9" s="1"/>
  <c r="AD53" i="14"/>
  <c r="B54" i="9" s="1"/>
  <c r="AD52" i="14"/>
  <c r="B53" i="9" s="1"/>
  <c r="AD51" i="14"/>
  <c r="B52" i="9" s="1"/>
  <c r="AD50" i="14"/>
  <c r="B51" i="9" s="1"/>
  <c r="AD49" i="14"/>
  <c r="B50" i="9" s="1"/>
  <c r="AD48" i="14"/>
  <c r="B49" i="9" s="1"/>
  <c r="AD47" i="14"/>
  <c r="B48" i="9" s="1"/>
  <c r="AD46" i="14"/>
  <c r="B47" i="9" s="1"/>
  <c r="AD45" i="14"/>
  <c r="B46" i="9" s="1"/>
  <c r="AD44" i="14"/>
  <c r="B45" i="9" s="1"/>
  <c r="AD43" i="14"/>
  <c r="B44" i="9" s="1"/>
  <c r="AD42" i="14"/>
  <c r="B43" i="9" s="1"/>
  <c r="AD41" i="14"/>
  <c r="B42" i="9" s="1"/>
  <c r="AD40" i="14"/>
  <c r="B41" i="9" s="1"/>
  <c r="AD39" i="14"/>
  <c r="B40" i="9" s="1"/>
  <c r="AD38" i="14"/>
  <c r="B39" i="9" s="1"/>
  <c r="AD37" i="14"/>
  <c r="B38" i="9" s="1"/>
  <c r="AD36" i="14"/>
  <c r="B37" i="9" s="1"/>
  <c r="AD35" i="14"/>
  <c r="B36" i="9" s="1"/>
  <c r="AD34" i="14"/>
  <c r="B35" i="9" s="1"/>
  <c r="AD33" i="14"/>
  <c r="B34" i="9" s="1"/>
  <c r="AD32" i="14"/>
  <c r="B33" i="9" s="1"/>
  <c r="AD31" i="14"/>
  <c r="B32" i="9" s="1"/>
  <c r="AD30" i="14"/>
  <c r="B31" i="9" s="1"/>
  <c r="AD29" i="14"/>
  <c r="B30" i="9" s="1"/>
  <c r="AD28" i="14"/>
  <c r="B29" i="9" s="1"/>
  <c r="AD27" i="14"/>
  <c r="B28" i="9" s="1"/>
  <c r="AD26" i="14"/>
  <c r="B27" i="9" s="1"/>
  <c r="AD25" i="14"/>
  <c r="B26" i="9" s="1"/>
  <c r="AD24" i="14"/>
  <c r="B25" i="9" s="1"/>
  <c r="AD22" i="14"/>
  <c r="B23" i="9" s="1"/>
  <c r="AD18" i="14"/>
  <c r="B19" i="9" s="1"/>
  <c r="AE93" i="14"/>
  <c r="K94" i="9" s="1"/>
  <c r="A94" i="9" s="1"/>
  <c r="AE91" i="14"/>
  <c r="K92" i="9" s="1"/>
  <c r="A92" i="9" s="1"/>
  <c r="AE89" i="14"/>
  <c r="K90" i="9" s="1"/>
  <c r="A90" i="9" s="1"/>
  <c r="AE87" i="14"/>
  <c r="K88" i="9" s="1"/>
  <c r="A88" i="9" s="1"/>
  <c r="AE85" i="14"/>
  <c r="K86" i="9" s="1"/>
  <c r="A86" i="9" s="1"/>
  <c r="AE83" i="14"/>
  <c r="K84" i="9" s="1"/>
  <c r="A84" i="9" s="1"/>
  <c r="AE79" i="14"/>
  <c r="K80" i="9" s="1"/>
  <c r="A80" i="9" s="1"/>
  <c r="AE80" i="14"/>
  <c r="K81" i="9" s="1"/>
  <c r="A81" i="9" s="1"/>
  <c r="AE75" i="14"/>
  <c r="K76" i="9" s="1"/>
  <c r="A76" i="9" s="1"/>
  <c r="AE73" i="14"/>
  <c r="K74" i="9" s="1"/>
  <c r="A74" i="9" s="1"/>
  <c r="AE71" i="14"/>
  <c r="K72" i="9" s="1"/>
  <c r="A72" i="9" s="1"/>
  <c r="AE94" i="14"/>
  <c r="K95" i="9" s="1"/>
  <c r="A95" i="9" s="1"/>
  <c r="AE92" i="14"/>
  <c r="K93" i="9" s="1"/>
  <c r="A93" i="9" s="1"/>
  <c r="AE90" i="14"/>
  <c r="K91" i="9" s="1"/>
  <c r="A91" i="9" s="1"/>
  <c r="AE88" i="14"/>
  <c r="K89" i="9" s="1"/>
  <c r="A89" i="9" s="1"/>
  <c r="AE86" i="14"/>
  <c r="K87" i="9" s="1"/>
  <c r="A87" i="9" s="1"/>
  <c r="AE84" i="14"/>
  <c r="K85" i="9" s="1"/>
  <c r="A85" i="9" s="1"/>
  <c r="AE82" i="14"/>
  <c r="K83" i="9" s="1"/>
  <c r="A83" i="9" s="1"/>
  <c r="AE77" i="14"/>
  <c r="K78" i="9" s="1"/>
  <c r="A78" i="9" s="1"/>
  <c r="AD20" i="14"/>
  <c r="B21" i="9" s="1"/>
  <c r="O21" i="14"/>
  <c r="AG28" i="14"/>
  <c r="AG29" i="14"/>
  <c r="AI30" i="14"/>
  <c r="O32" i="14"/>
  <c r="AF35" i="14"/>
  <c r="AG36" i="14"/>
  <c r="AG37" i="14"/>
  <c r="AI38" i="14"/>
  <c r="O40" i="14"/>
  <c r="AF43" i="14"/>
  <c r="AG44" i="14"/>
  <c r="AG45" i="14"/>
  <c r="AI46" i="14"/>
  <c r="O48" i="14"/>
  <c r="AF51" i="14"/>
  <c r="AG52" i="14"/>
  <c r="AG53" i="14"/>
  <c r="AI54" i="14"/>
  <c r="O56" i="14"/>
  <c r="AE57" i="14"/>
  <c r="K58" i="9" s="1"/>
  <c r="A58" i="9" s="1"/>
  <c r="AE58" i="14"/>
  <c r="K59" i="9" s="1"/>
  <c r="A59" i="9" s="1"/>
  <c r="AF59" i="14"/>
  <c r="AG60" i="14"/>
  <c r="AG61" i="14"/>
  <c r="AI62" i="14"/>
  <c r="O64" i="14"/>
  <c r="AE65" i="14"/>
  <c r="K66" i="9" s="1"/>
  <c r="A66" i="9" s="1"/>
  <c r="AE66" i="14"/>
  <c r="K67" i="9" s="1"/>
  <c r="A67" i="9" s="1"/>
  <c r="AF67" i="14"/>
  <c r="AG68" i="14"/>
  <c r="AG69" i="14"/>
  <c r="O70" i="14"/>
  <c r="AG71" i="14"/>
  <c r="O72" i="14"/>
  <c r="AG73" i="14"/>
  <c r="O74" i="14"/>
  <c r="O76" i="14"/>
  <c r="AI83" i="14"/>
  <c r="AI85" i="14"/>
  <c r="AI87" i="14"/>
  <c r="AI89" i="14"/>
  <c r="AI91" i="14"/>
  <c r="AI93" i="14"/>
  <c r="O5" i="14"/>
  <c r="O9" i="14"/>
  <c r="O16" i="14"/>
  <c r="AG23" i="14"/>
  <c r="AG21" i="14"/>
  <c r="AF20" i="14"/>
  <c r="AG94" i="14"/>
  <c r="AG93" i="14"/>
  <c r="AG92" i="14"/>
  <c r="AG91" i="14"/>
  <c r="AG90" i="14"/>
  <c r="AG89" i="14"/>
  <c r="AG88" i="14"/>
  <c r="AG87" i="14"/>
  <c r="AG86" i="14"/>
  <c r="AG85" i="14"/>
  <c r="AG84" i="14"/>
  <c r="AG83" i="14"/>
  <c r="AG82" i="14"/>
  <c r="AG81" i="14"/>
  <c r="AG80" i="14"/>
  <c r="AG79" i="14"/>
  <c r="AG78" i="14"/>
  <c r="AG77" i="14"/>
  <c r="AF94" i="14"/>
  <c r="AF93" i="14"/>
  <c r="AF92" i="14"/>
  <c r="AF91" i="14"/>
  <c r="AF90" i="14"/>
  <c r="AF89" i="14"/>
  <c r="AF88" i="14"/>
  <c r="AF87" i="14"/>
  <c r="AF86" i="14"/>
  <c r="AF85" i="14"/>
  <c r="AF84" i="14"/>
  <c r="AF83" i="14"/>
  <c r="AF82" i="14"/>
  <c r="AF81" i="14"/>
  <c r="AF80" i="14"/>
  <c r="AF77" i="14"/>
  <c r="AG76" i="14"/>
  <c r="AG74" i="14"/>
  <c r="AG72" i="14"/>
  <c r="AG70" i="14"/>
  <c r="AF78" i="14"/>
  <c r="AF76" i="14"/>
  <c r="AF74" i="14"/>
  <c r="AF72" i="14"/>
  <c r="AF70" i="14"/>
  <c r="AF68" i="14"/>
  <c r="AF66" i="14"/>
  <c r="AF64" i="14"/>
  <c r="AF62" i="14"/>
  <c r="AF60" i="14"/>
  <c r="AF58" i="14"/>
  <c r="AF56" i="14"/>
  <c r="AF54" i="14"/>
  <c r="AF52" i="14"/>
  <c r="AF50" i="14"/>
  <c r="AF48" i="14"/>
  <c r="AF46" i="14"/>
  <c r="AF44" i="14"/>
  <c r="AF42" i="14"/>
  <c r="AF40" i="14"/>
  <c r="AF38" i="14"/>
  <c r="AF36" i="14"/>
  <c r="AF34" i="14"/>
  <c r="AF32" i="14"/>
  <c r="AF30" i="14"/>
  <c r="AF28" i="14"/>
  <c r="AF26" i="14"/>
  <c r="AF24" i="14"/>
  <c r="AG19" i="14"/>
  <c r="AG18" i="14"/>
  <c r="O19" i="14"/>
  <c r="AH19" i="14"/>
  <c r="AI21" i="14"/>
  <c r="AG22" i="14"/>
  <c r="AH23" i="14"/>
  <c r="AF25" i="14"/>
  <c r="AG26" i="14"/>
  <c r="AG27" i="14"/>
  <c r="AI28" i="14"/>
  <c r="O30" i="14"/>
  <c r="AF33" i="14"/>
  <c r="AG34" i="14"/>
  <c r="AG35" i="14"/>
  <c r="AI36" i="14"/>
  <c r="O38" i="14"/>
  <c r="AF41" i="14"/>
  <c r="AG42" i="14"/>
  <c r="AG43" i="14"/>
  <c r="AI44" i="14"/>
  <c r="O46" i="14"/>
  <c r="AF49" i="14"/>
  <c r="AG50" i="14"/>
  <c r="AG51" i="14"/>
  <c r="AI52" i="14"/>
  <c r="O54" i="14"/>
  <c r="AE55" i="14"/>
  <c r="K56" i="9" s="1"/>
  <c r="A56" i="9" s="1"/>
  <c r="AE56" i="14"/>
  <c r="K57" i="9" s="1"/>
  <c r="A57" i="9" s="1"/>
  <c r="AF57" i="14"/>
  <c r="AG58" i="14"/>
  <c r="AG59" i="14"/>
  <c r="AI60" i="14"/>
  <c r="AE63" i="14"/>
  <c r="K64" i="9" s="1"/>
  <c r="A64" i="9" s="1"/>
  <c r="AE64" i="14"/>
  <c r="K65" i="9" s="1"/>
  <c r="A65" i="9" s="1"/>
  <c r="AF65" i="14"/>
  <c r="AG66" i="14"/>
  <c r="AG67" i="14"/>
  <c r="AE70" i="14"/>
  <c r="K71" i="9" s="1"/>
  <c r="A71" i="9" s="1"/>
  <c r="AE72" i="14"/>
  <c r="K73" i="9" s="1"/>
  <c r="A73" i="9" s="1"/>
  <c r="AE74" i="14"/>
  <c r="K75" i="9" s="1"/>
  <c r="A75" i="9" s="1"/>
  <c r="AE76" i="14"/>
  <c r="K77" i="9" s="1"/>
  <c r="A77" i="9" s="1"/>
  <c r="AE81" i="14"/>
  <c r="K82" i="9" s="1"/>
  <c r="A82" i="9" s="1"/>
  <c r="O24" i="14"/>
  <c r="O22" i="14"/>
  <c r="O97" i="14"/>
  <c r="O95" i="14"/>
  <c r="O94" i="14"/>
  <c r="O93" i="14"/>
  <c r="O92" i="14"/>
  <c r="O91" i="14"/>
  <c r="O90" i="14"/>
  <c r="O89" i="14"/>
  <c r="O88" i="14"/>
  <c r="O87" i="14"/>
  <c r="O86" i="14"/>
  <c r="O85" i="14"/>
  <c r="O84" i="14"/>
  <c r="O83" i="14"/>
  <c r="O82" i="14"/>
  <c r="O81" i="14"/>
  <c r="O80" i="14"/>
  <c r="O79" i="14"/>
  <c r="O78" i="14"/>
  <c r="O77" i="14"/>
  <c r="O96" i="14"/>
  <c r="O75" i="14"/>
  <c r="O73" i="14"/>
  <c r="O71" i="14"/>
  <c r="O69" i="14"/>
  <c r="O67" i="14"/>
  <c r="O65" i="14"/>
  <c r="O63" i="14"/>
  <c r="O61" i="14"/>
  <c r="O59" i="14"/>
  <c r="O57" i="14"/>
  <c r="O55" i="14"/>
  <c r="O53" i="14"/>
  <c r="O51" i="14"/>
  <c r="O49" i="14"/>
  <c r="O47" i="14"/>
  <c r="O45" i="14"/>
  <c r="O43" i="14"/>
  <c r="O41" i="14"/>
  <c r="O39" i="14"/>
  <c r="O37" i="14"/>
  <c r="O35" i="14"/>
  <c r="O33" i="14"/>
  <c r="O31" i="14"/>
  <c r="O29" i="14"/>
  <c r="O27" i="14"/>
  <c r="O25" i="14"/>
  <c r="O15" i="14"/>
  <c r="O6" i="14"/>
  <c r="O10" i="14"/>
  <c r="AH94" i="14"/>
  <c r="AH93" i="14"/>
  <c r="AH92" i="14"/>
  <c r="AH91" i="14"/>
  <c r="AH90" i="14"/>
  <c r="AH89" i="14"/>
  <c r="AH88" i="14"/>
  <c r="AH87" i="14"/>
  <c r="AH86" i="14"/>
  <c r="AH85" i="14"/>
  <c r="AH84" i="14"/>
  <c r="AH83" i="14"/>
  <c r="AH82" i="14"/>
  <c r="AH81" i="14"/>
  <c r="AH80" i="14"/>
  <c r="AH79" i="14"/>
  <c r="AH78" i="14"/>
  <c r="AH77" i="14"/>
  <c r="AH76" i="14"/>
  <c r="AH75" i="14"/>
  <c r="AH74" i="14"/>
  <c r="AH73" i="14"/>
  <c r="AH72" i="14"/>
  <c r="AH71" i="14"/>
  <c r="AH70" i="14"/>
  <c r="AH69" i="14"/>
  <c r="AH68" i="14"/>
  <c r="AH67" i="14"/>
  <c r="AH66" i="14"/>
  <c r="AH65" i="14"/>
  <c r="AH64" i="14"/>
  <c r="AH63" i="14"/>
  <c r="AH62" i="14"/>
  <c r="AH61" i="14"/>
  <c r="AH60" i="14"/>
  <c r="AH59" i="14"/>
  <c r="AH58" i="14"/>
  <c r="AH57" i="14"/>
  <c r="AH56" i="14"/>
  <c r="AH55" i="14"/>
  <c r="AH54" i="14"/>
  <c r="AH53" i="14"/>
  <c r="AH52" i="14"/>
  <c r="AH51" i="14"/>
  <c r="AH50" i="14"/>
  <c r="AH49" i="14"/>
  <c r="AH48" i="14"/>
  <c r="AH47" i="14"/>
  <c r="AH46" i="14"/>
  <c r="AH45" i="14"/>
  <c r="AH44" i="14"/>
  <c r="AH43" i="14"/>
  <c r="AH42" i="14"/>
  <c r="AH41" i="14"/>
  <c r="AH40" i="14"/>
  <c r="AH39" i="14"/>
  <c r="AH38" i="14"/>
  <c r="AH37" i="14"/>
  <c r="AH36" i="14"/>
  <c r="AH35" i="14"/>
  <c r="AH34" i="14"/>
  <c r="AH33" i="14"/>
  <c r="AH32" i="14"/>
  <c r="AH31" i="14"/>
  <c r="AH30" i="14"/>
  <c r="AH29" i="14"/>
  <c r="AH28" i="14"/>
  <c r="AH27" i="14"/>
  <c r="AH26" i="14"/>
  <c r="AH25" i="14"/>
  <c r="AH24" i="14"/>
  <c r="AH22" i="14"/>
  <c r="AI19" i="14"/>
  <c r="AH18" i="14"/>
  <c r="AA98" i="14"/>
  <c r="AI94" i="14"/>
  <c r="AI92" i="14"/>
  <c r="AI90" i="14"/>
  <c r="AI88" i="14"/>
  <c r="AI86" i="14"/>
  <c r="AI84" i="14"/>
  <c r="AI82" i="14"/>
  <c r="AI78" i="14"/>
  <c r="AI81" i="14"/>
  <c r="AI79" i="14"/>
  <c r="AI75" i="14"/>
  <c r="AI73" i="14"/>
  <c r="AI71" i="14"/>
  <c r="AI69" i="14"/>
  <c r="AI67" i="14"/>
  <c r="AI65" i="14"/>
  <c r="AI63" i="14"/>
  <c r="AI61" i="14"/>
  <c r="AI59" i="14"/>
  <c r="AI57" i="14"/>
  <c r="AI55" i="14"/>
  <c r="AI53" i="14"/>
  <c r="AI51" i="14"/>
  <c r="AI49" i="14"/>
  <c r="AI47" i="14"/>
  <c r="AI45" i="14"/>
  <c r="AI43" i="14"/>
  <c r="AI41" i="14"/>
  <c r="AI39" i="14"/>
  <c r="AI37" i="14"/>
  <c r="AI35" i="14"/>
  <c r="AI33" i="14"/>
  <c r="AI31" i="14"/>
  <c r="AI29" i="14"/>
  <c r="AI27" i="14"/>
  <c r="AI25" i="14"/>
  <c r="AI22" i="14"/>
  <c r="AH21" i="14"/>
  <c r="AH20" i="14"/>
  <c r="O18" i="14"/>
  <c r="O20" i="14"/>
  <c r="O23" i="14"/>
  <c r="AI23" i="14"/>
  <c r="AI26" i="14"/>
  <c r="O28" i="14"/>
  <c r="AI34" i="14"/>
  <c r="O36" i="14"/>
  <c r="AI42" i="14"/>
  <c r="O44" i="14"/>
  <c r="AI50" i="14"/>
  <c r="O52" i="14"/>
  <c r="AE53" i="14"/>
  <c r="K54" i="9" s="1"/>
  <c r="A54" i="9" s="1"/>
  <c r="AE54" i="14"/>
  <c r="K55" i="9" s="1"/>
  <c r="A55" i="9" s="1"/>
  <c r="AI58" i="14"/>
  <c r="O60" i="14"/>
  <c r="AE61" i="14"/>
  <c r="K62" i="9" s="1"/>
  <c r="A62" i="9" s="1"/>
  <c r="AE62" i="14"/>
  <c r="K63" i="9" s="1"/>
  <c r="A63" i="9" s="1"/>
  <c r="AF63" i="14"/>
  <c r="AG64" i="14"/>
  <c r="AG65" i="14"/>
  <c r="AI66" i="14"/>
  <c r="O68" i="14"/>
  <c r="AE69" i="14"/>
  <c r="K70" i="9" s="1"/>
  <c r="A70" i="9" s="1"/>
  <c r="AI70" i="14"/>
  <c r="AI72" i="14"/>
  <c r="AI74" i="14"/>
  <c r="AI76" i="14"/>
  <c r="AF79" i="14"/>
  <c r="AI80" i="14"/>
  <c r="O3" i="14"/>
  <c r="O7" i="14"/>
  <c r="O11" i="14"/>
  <c r="O13" i="14"/>
  <c r="O14" i="14"/>
  <c r="O17" i="14"/>
  <c r="O26" i="14"/>
  <c r="O34" i="14"/>
  <c r="AI40" i="14"/>
  <c r="O42" i="14"/>
  <c r="AI48" i="14"/>
  <c r="O50" i="14"/>
  <c r="AI56" i="14"/>
  <c r="O58" i="14"/>
  <c r="AI64" i="14"/>
  <c r="O66" i="14"/>
  <c r="AE67" i="14"/>
  <c r="K68" i="9" s="1"/>
  <c r="A68" i="9" s="1"/>
  <c r="AE68" i="14"/>
  <c r="K69" i="9" s="1"/>
  <c r="A69" i="9" s="1"/>
  <c r="AF75" i="14"/>
  <c r="AI77" i="14"/>
  <c r="AE78" i="14"/>
  <c r="K79" i="9" s="1"/>
  <c r="A79" i="9" s="1"/>
  <c r="H48" i="11"/>
  <c r="H42" i="11"/>
  <c r="H38" i="11"/>
  <c r="H32" i="11"/>
  <c r="J32" i="11" s="1"/>
  <c r="H26" i="11"/>
  <c r="H22" i="11"/>
  <c r="H16" i="11"/>
  <c r="I51" i="11"/>
  <c r="K44" i="11" s="1"/>
  <c r="H47" i="11"/>
  <c r="H41" i="11"/>
  <c r="H35" i="11"/>
  <c r="H31" i="11"/>
  <c r="J31" i="11" s="1"/>
  <c r="H25" i="11"/>
  <c r="H21" i="11"/>
  <c r="H15" i="11"/>
  <c r="H44" i="11"/>
  <c r="J44" i="11" s="1"/>
  <c r="H40" i="11"/>
  <c r="H34" i="11"/>
  <c r="H28" i="11"/>
  <c r="H24" i="11"/>
  <c r="J24" i="11" s="1"/>
  <c r="H18" i="11"/>
  <c r="H14" i="11"/>
  <c r="H49" i="11"/>
  <c r="J49" i="11" s="1"/>
  <c r="H43" i="11"/>
  <c r="J43" i="11" s="1"/>
  <c r="H39" i="11"/>
  <c r="H33" i="11"/>
  <c r="H27" i="11"/>
  <c r="H23" i="11"/>
  <c r="J23" i="11" s="1"/>
  <c r="H17" i="11"/>
  <c r="F44" i="11"/>
  <c r="C73" i="8" s="1"/>
  <c r="E73" i="8" s="1"/>
  <c r="F40" i="11"/>
  <c r="C69" i="8" s="1"/>
  <c r="E69" i="8" s="1"/>
  <c r="F34" i="11"/>
  <c r="C65" i="8" s="1"/>
  <c r="E65" i="8" s="1"/>
  <c r="F28" i="11"/>
  <c r="C61" i="8" s="1"/>
  <c r="E61" i="8" s="1"/>
  <c r="F24" i="11"/>
  <c r="C57" i="8" s="1"/>
  <c r="E57" i="8" s="1"/>
  <c r="F18" i="11"/>
  <c r="C53" i="8" s="1"/>
  <c r="E53" i="8" s="1"/>
  <c r="F14" i="11"/>
  <c r="C49" i="8" s="1"/>
  <c r="E49" i="8" s="1"/>
  <c r="F49" i="11"/>
  <c r="F43" i="11"/>
  <c r="C72" i="8" s="1"/>
  <c r="E72" i="8" s="1"/>
  <c r="F39" i="11"/>
  <c r="C68" i="8" s="1"/>
  <c r="E68" i="8" s="1"/>
  <c r="F33" i="11"/>
  <c r="F27" i="11"/>
  <c r="C60" i="8" s="1"/>
  <c r="E60" i="8" s="1"/>
  <c r="F23" i="11"/>
  <c r="C56" i="8" s="1"/>
  <c r="E56" i="8" s="1"/>
  <c r="F17" i="11"/>
  <c r="C52" i="8" s="1"/>
  <c r="E52" i="8" s="1"/>
  <c r="F48" i="11"/>
  <c r="F42" i="11"/>
  <c r="C71" i="8" s="1"/>
  <c r="E71" i="8" s="1"/>
  <c r="F38" i="11"/>
  <c r="C67" i="8" s="1"/>
  <c r="E67" i="8" s="1"/>
  <c r="F32" i="11"/>
  <c r="C63" i="8" s="1"/>
  <c r="E63" i="8" s="1"/>
  <c r="F26" i="11"/>
  <c r="C59" i="8" s="1"/>
  <c r="E59" i="8" s="1"/>
  <c r="F22" i="11"/>
  <c r="F16" i="11"/>
  <c r="C51" i="8" s="1"/>
  <c r="E51" i="8" s="1"/>
  <c r="F47" i="11"/>
  <c r="F41" i="11"/>
  <c r="C70" i="8" s="1"/>
  <c r="E70" i="8" s="1"/>
  <c r="F35" i="11"/>
  <c r="C66" i="8" s="1"/>
  <c r="E66" i="8" s="1"/>
  <c r="F31" i="11"/>
  <c r="C62" i="8" s="1"/>
  <c r="E62" i="8" s="1"/>
  <c r="F25" i="11"/>
  <c r="C58" i="8" s="1"/>
  <c r="E58" i="8" s="1"/>
  <c r="F21" i="11"/>
  <c r="C54" i="8" s="1"/>
  <c r="E54" i="8" s="1"/>
  <c r="F15" i="11"/>
  <c r="C50" i="8" s="1"/>
  <c r="E50" i="8" s="1"/>
  <c r="H14" i="10"/>
  <c r="H15" i="10"/>
  <c r="H16" i="10"/>
  <c r="H17" i="10"/>
  <c r="H13" i="10"/>
  <c r="I13" i="10"/>
  <c r="F57" i="6"/>
  <c r="E59" i="6"/>
  <c r="F61" i="6"/>
  <c r="E63" i="6"/>
  <c r="F65" i="6"/>
  <c r="E67" i="6"/>
  <c r="F69" i="6"/>
  <c r="E71" i="6"/>
  <c r="F73" i="6"/>
  <c r="E75" i="6"/>
  <c r="F77" i="6"/>
  <c r="E79" i="6"/>
  <c r="F81" i="6"/>
  <c r="E83" i="6"/>
  <c r="D76" i="5" s="1"/>
  <c r="F83" i="6"/>
  <c r="E89" i="6"/>
  <c r="E93" i="6"/>
  <c r="E97" i="6"/>
  <c r="E101" i="6"/>
  <c r="E105" i="6"/>
  <c r="E109" i="6"/>
  <c r="E113" i="6"/>
  <c r="E117" i="6"/>
  <c r="D65" i="5" s="1"/>
  <c r="E121" i="6"/>
  <c r="N4" i="6"/>
  <c r="Z4" i="6"/>
  <c r="AH4" i="6"/>
  <c r="H142" i="6"/>
  <c r="H134" i="6"/>
  <c r="F10" i="6"/>
  <c r="E11" i="6"/>
  <c r="D27" i="5" s="1"/>
  <c r="F14" i="6"/>
  <c r="F18" i="6"/>
  <c r="E19" i="6"/>
  <c r="F22" i="6"/>
  <c r="E23" i="6"/>
  <c r="F26" i="6"/>
  <c r="F30" i="6"/>
  <c r="E31" i="6"/>
  <c r="F34" i="6"/>
  <c r="F38" i="6"/>
  <c r="E39" i="6"/>
  <c r="E47" i="6"/>
  <c r="D82" i="5" s="1"/>
  <c r="F49" i="6"/>
  <c r="E51" i="6"/>
  <c r="F53" i="6"/>
  <c r="E55" i="6"/>
  <c r="D31" i="5" s="1"/>
  <c r="F804" i="6"/>
  <c r="F803" i="6"/>
  <c r="F802" i="6"/>
  <c r="F801" i="6"/>
  <c r="F800" i="6"/>
  <c r="F799" i="6"/>
  <c r="E798" i="6"/>
  <c r="E797" i="6"/>
  <c r="E796" i="6"/>
  <c r="E795" i="6"/>
  <c r="E794" i="6"/>
  <c r="E793" i="6"/>
  <c r="E792" i="6"/>
  <c r="E791" i="6"/>
  <c r="E790" i="6"/>
  <c r="E789" i="6"/>
  <c r="E788" i="6"/>
  <c r="E787" i="6"/>
  <c r="E786" i="6"/>
  <c r="E785" i="6"/>
  <c r="E804" i="6"/>
  <c r="E803" i="6"/>
  <c r="F798" i="6"/>
  <c r="F797" i="6"/>
  <c r="F796" i="6"/>
  <c r="F795" i="6"/>
  <c r="F794" i="6"/>
  <c r="F793" i="6"/>
  <c r="E801" i="6"/>
  <c r="E799" i="6"/>
  <c r="F792" i="6"/>
  <c r="F790" i="6"/>
  <c r="F791" i="6"/>
  <c r="F785" i="6"/>
  <c r="E783" i="6"/>
  <c r="F784" i="6"/>
  <c r="F782" i="6"/>
  <c r="F781" i="6"/>
  <c r="F780" i="6"/>
  <c r="F779" i="6"/>
  <c r="F778" i="6"/>
  <c r="F777" i="6"/>
  <c r="F776" i="6"/>
  <c r="F775" i="6"/>
  <c r="F774" i="6"/>
  <c r="F773" i="6"/>
  <c r="F772" i="6"/>
  <c r="F771" i="6"/>
  <c r="F770" i="6"/>
  <c r="E800" i="6"/>
  <c r="F789" i="6"/>
  <c r="F788" i="6"/>
  <c r="E784" i="6"/>
  <c r="E782" i="6"/>
  <c r="E781" i="6"/>
  <c r="E780" i="6"/>
  <c r="E802" i="6"/>
  <c r="F787" i="6"/>
  <c r="E779" i="6"/>
  <c r="E777" i="6"/>
  <c r="E775" i="6"/>
  <c r="E773" i="6"/>
  <c r="E771"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86" i="6"/>
  <c r="E778" i="6"/>
  <c r="E776" i="6"/>
  <c r="E774" i="6"/>
  <c r="E772" i="6"/>
  <c r="E770" i="6"/>
  <c r="E769" i="6"/>
  <c r="E768" i="6"/>
  <c r="F783" i="6"/>
  <c r="E767" i="6"/>
  <c r="E765" i="6"/>
  <c r="E763" i="6"/>
  <c r="E761" i="6"/>
  <c r="E759" i="6"/>
  <c r="E757" i="6"/>
  <c r="E753" i="6"/>
  <c r="E750" i="6"/>
  <c r="E754" i="6"/>
  <c r="E749" i="6"/>
  <c r="E746" i="6"/>
  <c r="E744" i="6"/>
  <c r="E742" i="6"/>
  <c r="E740" i="6"/>
  <c r="E739" i="6"/>
  <c r="E738" i="6"/>
  <c r="E737" i="6"/>
  <c r="E766" i="6"/>
  <c r="E764" i="6"/>
  <c r="E762" i="6"/>
  <c r="E760" i="6"/>
  <c r="E758" i="6"/>
  <c r="E756" i="6"/>
  <c r="E751" i="6"/>
  <c r="E748" i="6"/>
  <c r="F743" i="6"/>
  <c r="F741" i="6"/>
  <c r="E745" i="6"/>
  <c r="F744" i="6"/>
  <c r="E755" i="6"/>
  <c r="E752" i="6"/>
  <c r="E747" i="6"/>
  <c r="E741" i="6"/>
  <c r="F736" i="6"/>
  <c r="F735" i="6"/>
  <c r="F734" i="6"/>
  <c r="F733" i="6"/>
  <c r="F732" i="6"/>
  <c r="F731" i="6"/>
  <c r="F730" i="6"/>
  <c r="F729" i="6"/>
  <c r="F728" i="6"/>
  <c r="F727" i="6"/>
  <c r="F726" i="6"/>
  <c r="F725" i="6"/>
  <c r="F724" i="6"/>
  <c r="F723" i="6"/>
  <c r="F722" i="6"/>
  <c r="F721" i="6"/>
  <c r="F720" i="6"/>
  <c r="F719" i="6"/>
  <c r="F718" i="6"/>
  <c r="F717" i="6"/>
  <c r="F716" i="6"/>
  <c r="F715" i="6"/>
  <c r="E743" i="6"/>
  <c r="E735" i="6"/>
  <c r="E733" i="6"/>
  <c r="E731" i="6"/>
  <c r="E729" i="6"/>
  <c r="F739" i="6"/>
  <c r="F738" i="6"/>
  <c r="F737" i="6"/>
  <c r="F742" i="6"/>
  <c r="F740" i="6"/>
  <c r="E725" i="6"/>
  <c r="E721" i="6"/>
  <c r="E717" i="6"/>
  <c r="F713" i="6"/>
  <c r="F711" i="6"/>
  <c r="F709" i="6"/>
  <c r="F707" i="6"/>
  <c r="F705" i="6"/>
  <c r="F703" i="6"/>
  <c r="F701" i="6"/>
  <c r="F699" i="6"/>
  <c r="F697" i="6"/>
  <c r="F695" i="6"/>
  <c r="F693" i="6"/>
  <c r="F691" i="6"/>
  <c r="F689" i="6"/>
  <c r="F687" i="6"/>
  <c r="F685" i="6"/>
  <c r="F683" i="6"/>
  <c r="F681" i="6"/>
  <c r="F679" i="6"/>
  <c r="F677" i="6"/>
  <c r="F675" i="6"/>
  <c r="E736" i="6"/>
  <c r="E734" i="6"/>
  <c r="E732" i="6"/>
  <c r="E730" i="6"/>
  <c r="E728" i="6"/>
  <c r="E724" i="6"/>
  <c r="E720" i="6"/>
  <c r="E716" i="6"/>
  <c r="E713" i="6"/>
  <c r="E711" i="6"/>
  <c r="E709" i="6"/>
  <c r="E707" i="6"/>
  <c r="E705" i="6"/>
  <c r="E703" i="6"/>
  <c r="E701" i="6"/>
  <c r="E699" i="6"/>
  <c r="E697" i="6"/>
  <c r="E695" i="6"/>
  <c r="E693" i="6"/>
  <c r="E691" i="6"/>
  <c r="E689" i="6"/>
  <c r="E687" i="6"/>
  <c r="E685" i="6"/>
  <c r="E683" i="6"/>
  <c r="E681" i="6"/>
  <c r="E679" i="6"/>
  <c r="E677" i="6"/>
  <c r="E675" i="6"/>
  <c r="E727" i="6"/>
  <c r="E723" i="6"/>
  <c r="E719" i="6"/>
  <c r="E715" i="6"/>
  <c r="F714" i="6"/>
  <c r="F712" i="6"/>
  <c r="F710" i="6"/>
  <c r="F708" i="6"/>
  <c r="F706" i="6"/>
  <c r="F704" i="6"/>
  <c r="F702" i="6"/>
  <c r="E726" i="6"/>
  <c r="E722" i="6"/>
  <c r="E718" i="6"/>
  <c r="E714" i="6"/>
  <c r="E712" i="6"/>
  <c r="E710" i="6"/>
  <c r="E708" i="6"/>
  <c r="E706" i="6"/>
  <c r="E700" i="6"/>
  <c r="F698" i="6"/>
  <c r="F696" i="6"/>
  <c r="F692" i="6"/>
  <c r="E690" i="6"/>
  <c r="E678" i="6"/>
  <c r="E676" i="6"/>
  <c r="F674" i="6"/>
  <c r="F672" i="6"/>
  <c r="F670" i="6"/>
  <c r="E669" i="6"/>
  <c r="E668" i="6"/>
  <c r="E702" i="6"/>
  <c r="E698" i="6"/>
  <c r="E696" i="6"/>
  <c r="F694" i="6"/>
  <c r="E692" i="6"/>
  <c r="F684" i="6"/>
  <c r="E674" i="6"/>
  <c r="E672" i="6"/>
  <c r="E670" i="6"/>
  <c r="E694" i="6"/>
  <c r="F688" i="6"/>
  <c r="F686" i="6"/>
  <c r="E684" i="6"/>
  <c r="F682" i="6"/>
  <c r="F680" i="6"/>
  <c r="F673" i="6"/>
  <c r="F671" i="6"/>
  <c r="E704" i="6"/>
  <c r="F700" i="6"/>
  <c r="F690" i="6"/>
  <c r="E688" i="6"/>
  <c r="E686" i="6"/>
  <c r="E682" i="6"/>
  <c r="E680" i="6"/>
  <c r="F678" i="6"/>
  <c r="F676" i="6"/>
  <c r="E673" i="6"/>
  <c r="F669" i="6"/>
  <c r="F668" i="6"/>
  <c r="E666" i="6"/>
  <c r="E664" i="6"/>
  <c r="E662" i="6"/>
  <c r="E659" i="6"/>
  <c r="F658" i="6"/>
  <c r="E655" i="6"/>
  <c r="F654" i="6"/>
  <c r="E651" i="6"/>
  <c r="F650" i="6"/>
  <c r="F648" i="6"/>
  <c r="F646" i="6"/>
  <c r="F644" i="6"/>
  <c r="F642" i="6"/>
  <c r="F640" i="6"/>
  <c r="F638" i="6"/>
  <c r="F636" i="6"/>
  <c r="F634" i="6"/>
  <c r="F632" i="6"/>
  <c r="F630" i="6"/>
  <c r="F628" i="6"/>
  <c r="F626" i="6"/>
  <c r="F624" i="6"/>
  <c r="F667" i="6"/>
  <c r="F665" i="6"/>
  <c r="F663" i="6"/>
  <c r="F661" i="6"/>
  <c r="E658" i="6"/>
  <c r="F657" i="6"/>
  <c r="E654" i="6"/>
  <c r="F653" i="6"/>
  <c r="E650" i="6"/>
  <c r="E648" i="6"/>
  <c r="E646" i="6"/>
  <c r="E644" i="6"/>
  <c r="E642" i="6"/>
  <c r="E640" i="6"/>
  <c r="E638" i="6"/>
  <c r="E636" i="6"/>
  <c r="E634" i="6"/>
  <c r="E632" i="6"/>
  <c r="E630" i="6"/>
  <c r="E628" i="6"/>
  <c r="E626" i="6"/>
  <c r="E624" i="6"/>
  <c r="E622" i="6"/>
  <c r="E620" i="6"/>
  <c r="E618" i="6"/>
  <c r="E616" i="6"/>
  <c r="E614" i="6"/>
  <c r="E612" i="6"/>
  <c r="E610" i="6"/>
  <c r="E608" i="6"/>
  <c r="E606" i="6"/>
  <c r="E604" i="6"/>
  <c r="E602" i="6"/>
  <c r="E600" i="6"/>
  <c r="E598" i="6"/>
  <c r="E596" i="6"/>
  <c r="E594" i="6"/>
  <c r="E592" i="6"/>
  <c r="E590" i="6"/>
  <c r="E588" i="6"/>
  <c r="E586" i="6"/>
  <c r="E584" i="6"/>
  <c r="E582" i="6"/>
  <c r="E580" i="6"/>
  <c r="E578" i="6"/>
  <c r="E576" i="6"/>
  <c r="E574" i="6"/>
  <c r="E572" i="6"/>
  <c r="E570" i="6"/>
  <c r="E568" i="6"/>
  <c r="E567" i="6"/>
  <c r="E566" i="6"/>
  <c r="E565" i="6"/>
  <c r="E667" i="6"/>
  <c r="E665" i="6"/>
  <c r="E663" i="6"/>
  <c r="E661" i="6"/>
  <c r="F660" i="6"/>
  <c r="E657" i="6"/>
  <c r="F656" i="6"/>
  <c r="E653" i="6"/>
  <c r="F652" i="6"/>
  <c r="F649" i="6"/>
  <c r="F647" i="6"/>
  <c r="F645" i="6"/>
  <c r="F643" i="6"/>
  <c r="F641" i="6"/>
  <c r="F639" i="6"/>
  <c r="F637" i="6"/>
  <c r="F635" i="6"/>
  <c r="F633" i="6"/>
  <c r="F631" i="6"/>
  <c r="F629" i="6"/>
  <c r="F627" i="6"/>
  <c r="F625" i="6"/>
  <c r="F623" i="6"/>
  <c r="F621" i="6"/>
  <c r="F619" i="6"/>
  <c r="F617" i="6"/>
  <c r="F615" i="6"/>
  <c r="F613" i="6"/>
  <c r="F611" i="6"/>
  <c r="F609" i="6"/>
  <c r="F607" i="6"/>
  <c r="F605" i="6"/>
  <c r="F603" i="6"/>
  <c r="F601" i="6"/>
  <c r="F599" i="6"/>
  <c r="F597" i="6"/>
  <c r="F595" i="6"/>
  <c r="F593" i="6"/>
  <c r="F591" i="6"/>
  <c r="F589" i="6"/>
  <c r="F587" i="6"/>
  <c r="F585" i="6"/>
  <c r="F583" i="6"/>
  <c r="F581" i="6"/>
  <c r="F579" i="6"/>
  <c r="F577" i="6"/>
  <c r="F575" i="6"/>
  <c r="F573" i="6"/>
  <c r="F571" i="6"/>
  <c r="F569" i="6"/>
  <c r="E671" i="6"/>
  <c r="F666" i="6"/>
  <c r="F664" i="6"/>
  <c r="F662" i="6"/>
  <c r="E660" i="6"/>
  <c r="F659" i="6"/>
  <c r="E656" i="6"/>
  <c r="F655" i="6"/>
  <c r="E652" i="6"/>
  <c r="F651" i="6"/>
  <c r="E649" i="6"/>
  <c r="E643" i="6"/>
  <c r="E635" i="6"/>
  <c r="E625" i="6"/>
  <c r="E621" i="6"/>
  <c r="F620" i="6"/>
  <c r="E613" i="6"/>
  <c r="F612" i="6"/>
  <c r="E605" i="6"/>
  <c r="F604" i="6"/>
  <c r="E597" i="6"/>
  <c r="F596" i="6"/>
  <c r="F590" i="6"/>
  <c r="F588" i="6"/>
  <c r="E583" i="6"/>
  <c r="F580" i="6"/>
  <c r="E575" i="6"/>
  <c r="F572" i="6"/>
  <c r="F567" i="6"/>
  <c r="F566" i="6"/>
  <c r="F565" i="6"/>
  <c r="E563" i="6"/>
  <c r="E561" i="6"/>
  <c r="E559" i="6"/>
  <c r="E557" i="6"/>
  <c r="E555" i="6"/>
  <c r="E553" i="6"/>
  <c r="E551" i="6"/>
  <c r="E549" i="6"/>
  <c r="E547" i="6"/>
  <c r="E545" i="6"/>
  <c r="E544" i="6"/>
  <c r="E543" i="6"/>
  <c r="E542" i="6"/>
  <c r="E541" i="6"/>
  <c r="E540" i="6"/>
  <c r="E539" i="6"/>
  <c r="E538" i="6"/>
  <c r="E537" i="6"/>
  <c r="E536" i="6"/>
  <c r="E535" i="6"/>
  <c r="E534" i="6"/>
  <c r="E533" i="6"/>
  <c r="E532" i="6"/>
  <c r="E531" i="6"/>
  <c r="E530" i="6"/>
  <c r="E529" i="6"/>
  <c r="E528" i="6"/>
  <c r="E527" i="6"/>
  <c r="E526" i="6"/>
  <c r="E525" i="6"/>
  <c r="E524" i="6"/>
  <c r="E523" i="6"/>
  <c r="E522" i="6"/>
  <c r="E521" i="6"/>
  <c r="E520" i="6"/>
  <c r="E519" i="6"/>
  <c r="E641" i="6"/>
  <c r="E633" i="6"/>
  <c r="E627" i="6"/>
  <c r="E619" i="6"/>
  <c r="F618" i="6"/>
  <c r="E611" i="6"/>
  <c r="F610" i="6"/>
  <c r="E603" i="6"/>
  <c r="F602" i="6"/>
  <c r="E595" i="6"/>
  <c r="F594" i="6"/>
  <c r="E585" i="6"/>
  <c r="F582" i="6"/>
  <c r="E577" i="6"/>
  <c r="F574" i="6"/>
  <c r="E569" i="6"/>
  <c r="F564" i="6"/>
  <c r="F562" i="6"/>
  <c r="F560" i="6"/>
  <c r="F558" i="6"/>
  <c r="F556" i="6"/>
  <c r="F554" i="6"/>
  <c r="F552" i="6"/>
  <c r="E647" i="6"/>
  <c r="E639" i="6"/>
  <c r="E629" i="6"/>
  <c r="E617" i="6"/>
  <c r="F616" i="6"/>
  <c r="E609" i="6"/>
  <c r="F608" i="6"/>
  <c r="E601" i="6"/>
  <c r="F600" i="6"/>
  <c r="E593" i="6"/>
  <c r="F592" i="6"/>
  <c r="E587" i="6"/>
  <c r="F584" i="6"/>
  <c r="E579" i="6"/>
  <c r="F576" i="6"/>
  <c r="E571" i="6"/>
  <c r="F568" i="6"/>
  <c r="E564" i="6"/>
  <c r="E562" i="6"/>
  <c r="E560" i="6"/>
  <c r="E558" i="6"/>
  <c r="E556" i="6"/>
  <c r="E554" i="6"/>
  <c r="E552" i="6"/>
  <c r="E550" i="6"/>
  <c r="E548" i="6"/>
  <c r="E546" i="6"/>
  <c r="E645" i="6"/>
  <c r="E637" i="6"/>
  <c r="E631" i="6"/>
  <c r="E623" i="6"/>
  <c r="F622" i="6"/>
  <c r="E615" i="6"/>
  <c r="F614" i="6"/>
  <c r="E607" i="6"/>
  <c r="F606" i="6"/>
  <c r="E599" i="6"/>
  <c r="F598" i="6"/>
  <c r="E591" i="6"/>
  <c r="E589" i="6"/>
  <c r="F586" i="6"/>
  <c r="E581" i="6"/>
  <c r="F578" i="6"/>
  <c r="E573" i="6"/>
  <c r="F570" i="6"/>
  <c r="F563" i="6"/>
  <c r="F561" i="6"/>
  <c r="F559" i="6"/>
  <c r="F557" i="6"/>
  <c r="F555" i="6"/>
  <c r="F553" i="6"/>
  <c r="F551" i="6"/>
  <c r="F549" i="6"/>
  <c r="F547"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50" i="6"/>
  <c r="F548" i="6"/>
  <c r="F546" i="6"/>
  <c r="E518" i="6"/>
  <c r="E501" i="6"/>
  <c r="E499" i="6"/>
  <c r="E497" i="6"/>
  <c r="E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E517" i="6"/>
  <c r="F500" i="6"/>
  <c r="F498" i="6"/>
  <c r="F496" i="6"/>
  <c r="E494" i="6"/>
  <c r="E493" i="6"/>
  <c r="E492" i="6"/>
  <c r="E491" i="6"/>
  <c r="E490" i="6"/>
  <c r="E516" i="6"/>
  <c r="E515" i="6"/>
  <c r="E514" i="6"/>
  <c r="E513" i="6"/>
  <c r="E512" i="6"/>
  <c r="E511" i="6"/>
  <c r="E510" i="6"/>
  <c r="E509" i="6"/>
  <c r="E508" i="6"/>
  <c r="E507" i="6"/>
  <c r="E503" i="6"/>
  <c r="E498" i="6"/>
  <c r="F495" i="6"/>
  <c r="E488" i="6"/>
  <c r="E486" i="6"/>
  <c r="E484" i="6"/>
  <c r="E482" i="6"/>
  <c r="E480" i="6"/>
  <c r="E478" i="6"/>
  <c r="E476" i="6"/>
  <c r="E474" i="6"/>
  <c r="E472" i="6"/>
  <c r="E470" i="6"/>
  <c r="E468" i="6"/>
  <c r="E466" i="6"/>
  <c r="E464" i="6"/>
  <c r="E462" i="6"/>
  <c r="E460" i="6"/>
  <c r="E458" i="6"/>
  <c r="E456" i="6"/>
  <c r="E454" i="6"/>
  <c r="E452" i="6"/>
  <c r="E450" i="6"/>
  <c r="E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F384" i="6"/>
  <c r="F383"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F342" i="6"/>
  <c r="E504" i="6"/>
  <c r="F497" i="6"/>
  <c r="E447" i="6"/>
  <c r="E446" i="6"/>
  <c r="E445" i="6"/>
  <c r="E444" i="6"/>
  <c r="E443" i="6"/>
  <c r="E442" i="6"/>
  <c r="E441" i="6"/>
  <c r="E440" i="6"/>
  <c r="E439" i="6"/>
  <c r="E438" i="6"/>
  <c r="E437" i="6"/>
  <c r="E436" i="6"/>
  <c r="E435" i="6"/>
  <c r="E434" i="6"/>
  <c r="E433" i="6"/>
  <c r="E432" i="6"/>
  <c r="E431" i="6"/>
  <c r="E430" i="6"/>
  <c r="E429" i="6"/>
  <c r="E428" i="6"/>
  <c r="E427" i="6"/>
  <c r="E426" i="6"/>
  <c r="E425" i="6"/>
  <c r="E424" i="6"/>
  <c r="E423" i="6"/>
  <c r="E505" i="6"/>
  <c r="F501" i="6"/>
  <c r="E489" i="6"/>
  <c r="E487" i="6"/>
  <c r="E485" i="6"/>
  <c r="E483" i="6"/>
  <c r="E481" i="6"/>
  <c r="E479" i="6"/>
  <c r="E477" i="6"/>
  <c r="E475" i="6"/>
  <c r="E473" i="6"/>
  <c r="E471" i="6"/>
  <c r="E469" i="6"/>
  <c r="E506" i="6"/>
  <c r="E502" i="6"/>
  <c r="E500" i="6"/>
  <c r="F499" i="6"/>
  <c r="E496" i="6"/>
  <c r="E467" i="6"/>
  <c r="E459" i="6"/>
  <c r="E455" i="6"/>
  <c r="E422" i="6"/>
  <c r="E420" i="6"/>
  <c r="E418" i="6"/>
  <c r="E416" i="6"/>
  <c r="E414" i="6"/>
  <c r="E412" i="6"/>
  <c r="E410" i="6"/>
  <c r="E408" i="6"/>
  <c r="E406" i="6"/>
  <c r="E404" i="6"/>
  <c r="E402" i="6"/>
  <c r="E400" i="6"/>
  <c r="E398" i="6"/>
  <c r="E396" i="6"/>
  <c r="E394" i="6"/>
  <c r="E392" i="6"/>
  <c r="E390" i="6"/>
  <c r="E388" i="6"/>
  <c r="E386" i="6"/>
  <c r="E384" i="6"/>
  <c r="E382" i="6"/>
  <c r="E380" i="6"/>
  <c r="E378" i="6"/>
  <c r="E376" i="6"/>
  <c r="E374" i="6"/>
  <c r="E372" i="6"/>
  <c r="E370" i="6"/>
  <c r="E368" i="6"/>
  <c r="E366" i="6"/>
  <c r="E364" i="6"/>
  <c r="E362" i="6"/>
  <c r="E360" i="6"/>
  <c r="E358" i="6"/>
  <c r="E356" i="6"/>
  <c r="E354" i="6"/>
  <c r="E352" i="6"/>
  <c r="E350" i="6"/>
  <c r="E348" i="6"/>
  <c r="E346" i="6"/>
  <c r="E344" i="6"/>
  <c r="E342" i="6"/>
  <c r="E461" i="6"/>
  <c r="E453" i="6"/>
  <c r="F341" i="6"/>
  <c r="F340" i="6"/>
  <c r="F339" i="6"/>
  <c r="F338" i="6"/>
  <c r="F337" i="6"/>
  <c r="F336" i="6"/>
  <c r="F335" i="6"/>
  <c r="F334" i="6"/>
  <c r="F333" i="6"/>
  <c r="F332" i="6"/>
  <c r="F331" i="6"/>
  <c r="F330" i="6"/>
  <c r="F329" i="6"/>
  <c r="F328" i="6"/>
  <c r="F327" i="6"/>
  <c r="F326" i="6"/>
  <c r="F325" i="6"/>
  <c r="F324" i="6"/>
  <c r="F323" i="6"/>
  <c r="F322" i="6"/>
  <c r="F321" i="6"/>
  <c r="F320" i="6"/>
  <c r="F319" i="6"/>
  <c r="F318" i="6"/>
  <c r="F317" i="6"/>
  <c r="F316" i="6"/>
  <c r="F315" i="6"/>
  <c r="F314" i="6"/>
  <c r="F313" i="6"/>
  <c r="F312" i="6"/>
  <c r="F311" i="6"/>
  <c r="F310" i="6"/>
  <c r="F309" i="6"/>
  <c r="F308" i="6"/>
  <c r="F307" i="6"/>
  <c r="F306" i="6"/>
  <c r="F305" i="6"/>
  <c r="F304" i="6"/>
  <c r="F303" i="6"/>
  <c r="F302" i="6"/>
  <c r="F301" i="6"/>
  <c r="F300" i="6"/>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E463" i="6"/>
  <c r="E451" i="6"/>
  <c r="E421" i="6"/>
  <c r="E419" i="6"/>
  <c r="E417" i="6"/>
  <c r="E415" i="6"/>
  <c r="E413" i="6"/>
  <c r="E411" i="6"/>
  <c r="E409" i="6"/>
  <c r="E407" i="6"/>
  <c r="E405" i="6"/>
  <c r="E403" i="6"/>
  <c r="E401" i="6"/>
  <c r="E399" i="6"/>
  <c r="E397" i="6"/>
  <c r="E395" i="6"/>
  <c r="E393" i="6"/>
  <c r="E391" i="6"/>
  <c r="E389" i="6"/>
  <c r="E387" i="6"/>
  <c r="E385" i="6"/>
  <c r="E383" i="6"/>
  <c r="E381" i="6"/>
  <c r="E379" i="6"/>
  <c r="E377" i="6"/>
  <c r="E375" i="6"/>
  <c r="E373" i="6"/>
  <c r="E371" i="6"/>
  <c r="E369" i="6"/>
  <c r="E367" i="6"/>
  <c r="E365" i="6"/>
  <c r="E363" i="6"/>
  <c r="E361" i="6"/>
  <c r="E359" i="6"/>
  <c r="E357" i="6"/>
  <c r="E355" i="6"/>
  <c r="E353" i="6"/>
  <c r="E351" i="6"/>
  <c r="E349" i="6"/>
  <c r="E347" i="6"/>
  <c r="E345" i="6"/>
  <c r="E343" i="6"/>
  <c r="E341" i="6"/>
  <c r="E465" i="6"/>
  <c r="E457" i="6"/>
  <c r="E449" i="6"/>
  <c r="E339" i="6"/>
  <c r="E335" i="6"/>
  <c r="E331" i="6"/>
  <c r="E327" i="6"/>
  <c r="E323" i="6"/>
  <c r="E319" i="6"/>
  <c r="E315" i="6"/>
  <c r="E311" i="6"/>
  <c r="E307" i="6"/>
  <c r="E303" i="6"/>
  <c r="E299" i="6"/>
  <c r="D150" i="5" s="1"/>
  <c r="E295" i="6"/>
  <c r="D146" i="5" s="1"/>
  <c r="E293" i="6"/>
  <c r="E291" i="6"/>
  <c r="E289" i="6"/>
  <c r="E287" i="6"/>
  <c r="E285" i="6"/>
  <c r="E283" i="6"/>
  <c r="E281" i="6"/>
  <c r="E279" i="6"/>
  <c r="E277" i="6"/>
  <c r="E275" i="6"/>
  <c r="E273" i="6"/>
  <c r="E271" i="6"/>
  <c r="E269" i="6"/>
  <c r="E267" i="6"/>
  <c r="E265" i="6"/>
  <c r="E263" i="6"/>
  <c r="E261" i="6"/>
  <c r="E259" i="6"/>
  <c r="E257" i="6"/>
  <c r="E255" i="6"/>
  <c r="E253" i="6"/>
  <c r="E251" i="6"/>
  <c r="E249" i="6"/>
  <c r="E247" i="6"/>
  <c r="E245" i="6"/>
  <c r="E243" i="6"/>
  <c r="E241" i="6"/>
  <c r="E239" i="6"/>
  <c r="E237" i="6"/>
  <c r="E235" i="6"/>
  <c r="E233" i="6"/>
  <c r="E231" i="6"/>
  <c r="D139" i="5" s="1"/>
  <c r="E229" i="6"/>
  <c r="D137" i="5" s="1"/>
  <c r="E227" i="6"/>
  <c r="D130" i="5" s="1"/>
  <c r="E225" i="6"/>
  <c r="D128" i="5" s="1"/>
  <c r="E223" i="6"/>
  <c r="E221" i="6"/>
  <c r="E219" i="6"/>
  <c r="E217" i="6"/>
  <c r="D116" i="5" s="1"/>
  <c r="E215" i="6"/>
  <c r="D117" i="5" s="1"/>
  <c r="E213" i="6"/>
  <c r="E211" i="6"/>
  <c r="E209" i="6"/>
  <c r="E207" i="6"/>
  <c r="E205" i="6"/>
  <c r="E203" i="6"/>
  <c r="E201" i="6"/>
  <c r="E199" i="6"/>
  <c r="E197" i="6"/>
  <c r="E195" i="6"/>
  <c r="E338" i="6"/>
  <c r="E334" i="6"/>
  <c r="E330" i="6"/>
  <c r="E326" i="6"/>
  <c r="E322" i="6"/>
  <c r="E318" i="6"/>
  <c r="E314" i="6"/>
  <c r="E310" i="6"/>
  <c r="E306" i="6"/>
  <c r="E302" i="6"/>
  <c r="E298" i="6"/>
  <c r="D149" i="5" s="1"/>
  <c r="E337" i="6"/>
  <c r="E333" i="6"/>
  <c r="E329" i="6"/>
  <c r="E325" i="6"/>
  <c r="E321" i="6"/>
  <c r="E317" i="6"/>
  <c r="E313" i="6"/>
  <c r="E309" i="6"/>
  <c r="E305" i="6"/>
  <c r="E301" i="6"/>
  <c r="E297" i="6"/>
  <c r="D148" i="5" s="1"/>
  <c r="E294" i="6"/>
  <c r="E292" i="6"/>
  <c r="E290" i="6"/>
  <c r="E288" i="6"/>
  <c r="E286" i="6"/>
  <c r="E284" i="6"/>
  <c r="E282" i="6"/>
  <c r="E280" i="6"/>
  <c r="E278" i="6"/>
  <c r="E276" i="6"/>
  <c r="E274" i="6"/>
  <c r="E272" i="6"/>
  <c r="E270" i="6"/>
  <c r="E268" i="6"/>
  <c r="E266" i="6"/>
  <c r="E264" i="6"/>
  <c r="E262" i="6"/>
  <c r="E260" i="6"/>
  <c r="E258" i="6"/>
  <c r="E256" i="6"/>
  <c r="E254" i="6"/>
  <c r="E252" i="6"/>
  <c r="E250" i="6"/>
  <c r="E248" i="6"/>
  <c r="E246" i="6"/>
  <c r="E244" i="6"/>
  <c r="E242" i="6"/>
  <c r="E240" i="6"/>
  <c r="E238" i="6"/>
  <c r="E236" i="6"/>
  <c r="E234" i="6"/>
  <c r="E232" i="6"/>
  <c r="D140" i="5" s="1"/>
  <c r="E140" i="5" s="1"/>
  <c r="E230" i="6"/>
  <c r="D138" i="5" s="1"/>
  <c r="E228" i="6"/>
  <c r="D131" i="5" s="1"/>
  <c r="E131" i="5" s="1"/>
  <c r="E226" i="6"/>
  <c r="D129" i="5" s="1"/>
  <c r="E224" i="6"/>
  <c r="E222" i="6"/>
  <c r="E220" i="6"/>
  <c r="E218" i="6"/>
  <c r="D119" i="5" s="1"/>
  <c r="E216" i="6"/>
  <c r="D115" i="5" s="1"/>
  <c r="E115" i="5" s="1"/>
  <c r="E214" i="6"/>
  <c r="D118" i="5" s="1"/>
  <c r="E212" i="6"/>
  <c r="E210" i="6"/>
  <c r="E208" i="6"/>
  <c r="E206" i="6"/>
  <c r="E204" i="6"/>
  <c r="E202" i="6"/>
  <c r="E200" i="6"/>
  <c r="E198" i="6"/>
  <c r="E196" i="6"/>
  <c r="E194" i="6"/>
  <c r="E192"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E340" i="6"/>
  <c r="E336" i="6"/>
  <c r="E332" i="6"/>
  <c r="E328" i="6"/>
  <c r="E324" i="6"/>
  <c r="E320" i="6"/>
  <c r="E316" i="6"/>
  <c r="E312" i="6"/>
  <c r="E308" i="6"/>
  <c r="E304" i="6"/>
  <c r="E300" i="6"/>
  <c r="D151" i="5" s="1"/>
  <c r="E151" i="5" s="1"/>
  <c r="E190" i="6"/>
  <c r="E188" i="6"/>
  <c r="E186" i="6"/>
  <c r="E184" i="6"/>
  <c r="E182" i="6"/>
  <c r="E180" i="6"/>
  <c r="E178" i="6"/>
  <c r="E176" i="6"/>
  <c r="E174" i="6"/>
  <c r="E172" i="6"/>
  <c r="E170" i="6"/>
  <c r="E168" i="6"/>
  <c r="E166" i="6"/>
  <c r="E102" i="5" s="1"/>
  <c r="E164" i="6"/>
  <c r="E100" i="5" s="1"/>
  <c r="E162" i="6"/>
  <c r="E98" i="5" s="1"/>
  <c r="E160" i="6"/>
  <c r="E96" i="5" s="1"/>
  <c r="E158" i="6"/>
  <c r="E156" i="6"/>
  <c r="E154" i="6"/>
  <c r="E152" i="6"/>
  <c r="E150" i="6"/>
  <c r="E148" i="6"/>
  <c r="E146" i="6"/>
  <c r="E144" i="6"/>
  <c r="E142" i="6"/>
  <c r="E140" i="6"/>
  <c r="E138" i="6"/>
  <c r="E136" i="6"/>
  <c r="E134" i="6"/>
  <c r="E132" i="6"/>
  <c r="E130" i="6"/>
  <c r="E128" i="6"/>
  <c r="E296" i="6"/>
  <c r="D147" i="5" s="1"/>
  <c r="E193" i="6"/>
  <c r="E191" i="6"/>
  <c r="E189" i="6"/>
  <c r="E187" i="6"/>
  <c r="E185" i="6"/>
  <c r="E183" i="6"/>
  <c r="E155" i="6"/>
  <c r="E147" i="6"/>
  <c r="E139" i="6"/>
  <c r="E181" i="6"/>
  <c r="E177" i="6"/>
  <c r="E173" i="6"/>
  <c r="E169" i="6"/>
  <c r="E165" i="6"/>
  <c r="E101" i="5" s="1"/>
  <c r="E161" i="6"/>
  <c r="E97" i="5" s="1"/>
  <c r="F97" i="5" s="1"/>
  <c r="E157" i="6"/>
  <c r="E149" i="6"/>
  <c r="E141" i="6"/>
  <c r="E133" i="6"/>
  <c r="K4" i="6"/>
  <c r="E159" i="6"/>
  <c r="E151" i="6"/>
  <c r="E143" i="6"/>
  <c r="E135" i="6"/>
  <c r="E127"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O4" i="6"/>
  <c r="S4" i="6"/>
  <c r="W4" i="6"/>
  <c r="AA4" i="6"/>
  <c r="AE4" i="6"/>
  <c r="AI4" i="6"/>
  <c r="J3" i="6"/>
  <c r="R5" i="6"/>
  <c r="AH5" i="6"/>
  <c r="Q4" i="6"/>
  <c r="Y4" i="6"/>
  <c r="AG4" i="6"/>
  <c r="F11" i="6"/>
  <c r="E12" i="6"/>
  <c r="F15" i="6"/>
  <c r="E16" i="6"/>
  <c r="G16" i="6"/>
  <c r="F19" i="6"/>
  <c r="E20" i="6"/>
  <c r="D40" i="5" s="1"/>
  <c r="F23" i="6"/>
  <c r="E24" i="6"/>
  <c r="G24" i="6"/>
  <c r="F27" i="6"/>
  <c r="E28" i="6"/>
  <c r="F31" i="6"/>
  <c r="E32" i="6"/>
  <c r="G32" i="6"/>
  <c r="F35" i="6"/>
  <c r="E36" i="6"/>
  <c r="D51" i="5" s="1"/>
  <c r="F39" i="6"/>
  <c r="E40" i="6"/>
  <c r="F43" i="6"/>
  <c r="E44" i="6"/>
  <c r="E46" i="6"/>
  <c r="F48" i="6"/>
  <c r="E50" i="6"/>
  <c r="G52" i="6"/>
  <c r="F52" i="6"/>
  <c r="E54" i="6"/>
  <c r="F56" i="6"/>
  <c r="E58" i="6"/>
  <c r="G60" i="6"/>
  <c r="F60" i="6"/>
  <c r="E62" i="6"/>
  <c r="F64" i="6"/>
  <c r="E66" i="6"/>
  <c r="D63" i="5" s="1"/>
  <c r="E63" i="5" s="1"/>
  <c r="F68" i="6"/>
  <c r="E70" i="6"/>
  <c r="F72" i="6"/>
  <c r="E74" i="6"/>
  <c r="G76" i="6"/>
  <c r="F76" i="6"/>
  <c r="E78" i="6"/>
  <c r="F80" i="6"/>
  <c r="E84" i="6"/>
  <c r="D81" i="5" s="1"/>
  <c r="G84" i="6"/>
  <c r="F81" i="5" s="1"/>
  <c r="F84" i="6"/>
  <c r="E90" i="6"/>
  <c r="E94" i="6"/>
  <c r="E98" i="6"/>
  <c r="E102" i="6"/>
  <c r="E106" i="6"/>
  <c r="E110" i="6"/>
  <c r="E114" i="6"/>
  <c r="E118" i="6"/>
  <c r="D64" i="5" s="1"/>
  <c r="E122" i="6"/>
  <c r="E131" i="6"/>
  <c r="E125" i="6"/>
  <c r="E88" i="6"/>
  <c r="D80" i="5" s="1"/>
  <c r="E86" i="6"/>
  <c r="D79" i="5" s="1"/>
  <c r="J4" i="6"/>
  <c r="E179" i="6"/>
  <c r="E175" i="6"/>
  <c r="E171" i="6"/>
  <c r="E167" i="6"/>
  <c r="E103" i="5" s="1"/>
  <c r="E163" i="6"/>
  <c r="E99" i="5" s="1"/>
  <c r="E153" i="6"/>
  <c r="E145" i="6"/>
  <c r="E137" i="6"/>
  <c r="E129" i="6"/>
  <c r="E126" i="6"/>
  <c r="R4" i="6"/>
  <c r="V4" i="6"/>
  <c r="AD4" i="6"/>
  <c r="AL4" i="6"/>
  <c r="AG5" i="6"/>
  <c r="P4" i="6"/>
  <c r="X4" i="6"/>
  <c r="AF4" i="6"/>
  <c r="G11" i="6"/>
  <c r="F27" i="5" s="1"/>
  <c r="E15" i="6"/>
  <c r="D30" i="5" s="1"/>
  <c r="G19" i="6"/>
  <c r="E27" i="6"/>
  <c r="E35" i="6"/>
  <c r="F42" i="6"/>
  <c r="E43" i="6"/>
  <c r="F45" i="6"/>
  <c r="H180" i="6"/>
  <c r="L4" i="6"/>
  <c r="T4" i="6"/>
  <c r="AB4" i="6"/>
  <c r="AJ4" i="6"/>
  <c r="E9" i="6"/>
  <c r="F12" i="6"/>
  <c r="E13" i="6"/>
  <c r="F16" i="6"/>
  <c r="E17" i="6"/>
  <c r="D29" i="5" s="1"/>
  <c r="G17" i="6"/>
  <c r="F29" i="5" s="1"/>
  <c r="F20" i="6"/>
  <c r="E21" i="6"/>
  <c r="F24" i="6"/>
  <c r="E25" i="6"/>
  <c r="G25" i="6"/>
  <c r="F28" i="6"/>
  <c r="E29" i="6"/>
  <c r="F32" i="6"/>
  <c r="E33" i="6"/>
  <c r="D49" i="5" s="1"/>
  <c r="D43" i="5" s="1"/>
  <c r="G33" i="6"/>
  <c r="E49" i="5" s="1"/>
  <c r="F36" i="6"/>
  <c r="E37" i="6"/>
  <c r="F40" i="6"/>
  <c r="E41" i="6"/>
  <c r="F44" i="6"/>
  <c r="E45" i="6"/>
  <c r="D42" i="5" s="1"/>
  <c r="F47" i="6"/>
  <c r="E49" i="6"/>
  <c r="G51" i="6"/>
  <c r="F51" i="6"/>
  <c r="E53" i="6"/>
  <c r="F55" i="6"/>
  <c r="E57" i="6"/>
  <c r="G59" i="6"/>
  <c r="F59" i="6"/>
  <c r="E61" i="6"/>
  <c r="G63" i="6"/>
  <c r="F63" i="6"/>
  <c r="E65" i="6"/>
  <c r="F67" i="6"/>
  <c r="E69" i="6"/>
  <c r="F71" i="6"/>
  <c r="E73" i="6"/>
  <c r="G75" i="6"/>
  <c r="F75" i="6"/>
  <c r="E77" i="6"/>
  <c r="F79" i="6"/>
  <c r="E81" i="6"/>
  <c r="D74" i="5" s="1"/>
  <c r="E85" i="6"/>
  <c r="D78" i="5" s="1"/>
  <c r="F85" i="6"/>
  <c r="E91" i="6"/>
  <c r="G91" i="6"/>
  <c r="E95" i="6"/>
  <c r="G95" i="6"/>
  <c r="E99" i="6"/>
  <c r="G99" i="6"/>
  <c r="E103" i="6"/>
  <c r="G103" i="6"/>
  <c r="E107" i="6"/>
  <c r="G107" i="6"/>
  <c r="E111" i="6"/>
  <c r="G111" i="6"/>
  <c r="E115" i="6"/>
  <c r="E119" i="6"/>
  <c r="E123" i="6"/>
  <c r="M4" i="6"/>
  <c r="U4" i="6"/>
  <c r="AC4" i="6"/>
  <c r="AK4" i="6"/>
  <c r="F9" i="6"/>
  <c r="E10" i="6"/>
  <c r="G10" i="6"/>
  <c r="F13" i="6"/>
  <c r="E14" i="6"/>
  <c r="D41" i="5" s="1"/>
  <c r="F17" i="6"/>
  <c r="E18" i="6"/>
  <c r="D44" i="5" s="1"/>
  <c r="E44" i="5" s="1"/>
  <c r="F21" i="6"/>
  <c r="E22" i="6"/>
  <c r="G22" i="6"/>
  <c r="F25" i="6"/>
  <c r="E26" i="6"/>
  <c r="G26" i="6"/>
  <c r="F29" i="6"/>
  <c r="E30" i="6"/>
  <c r="F33" i="6"/>
  <c r="E34" i="6"/>
  <c r="D50" i="5" s="1"/>
  <c r="G34" i="6"/>
  <c r="E50" i="5" s="1"/>
  <c r="F37" i="6"/>
  <c r="E38" i="6"/>
  <c r="D61" i="5" s="1"/>
  <c r="G38" i="6"/>
  <c r="F61" i="5" s="1"/>
  <c r="F41" i="6"/>
  <c r="E42" i="6"/>
  <c r="G42" i="6"/>
  <c r="G46" i="6"/>
  <c r="F46" i="6"/>
  <c r="E48" i="6"/>
  <c r="D83" i="5" s="1"/>
  <c r="G50" i="6"/>
  <c r="F50" i="6"/>
  <c r="E52" i="6"/>
  <c r="J52" i="6" s="1"/>
  <c r="F54" i="6"/>
  <c r="E56" i="6"/>
  <c r="D62" i="5" s="1"/>
  <c r="G58" i="6"/>
  <c r="F58" i="6"/>
  <c r="E60" i="6"/>
  <c r="G62" i="6"/>
  <c r="F62" i="6"/>
  <c r="E64" i="6"/>
  <c r="F66" i="6"/>
  <c r="E68" i="6"/>
  <c r="F70" i="6"/>
  <c r="E72" i="6"/>
  <c r="G74" i="6"/>
  <c r="F74" i="6"/>
  <c r="E76" i="6"/>
  <c r="J76" i="6" s="1"/>
  <c r="F78" i="6"/>
  <c r="E80" i="6"/>
  <c r="D77" i="5" s="1"/>
  <c r="G82" i="6"/>
  <c r="J82" i="6" s="1"/>
  <c r="F82" i="6"/>
  <c r="G86" i="6"/>
  <c r="F79" i="5" s="1"/>
  <c r="E87" i="6"/>
  <c r="D75" i="5" s="1"/>
  <c r="G87" i="6"/>
  <c r="F75" i="5" s="1"/>
  <c r="E92" i="6"/>
  <c r="G92" i="6"/>
  <c r="E96" i="6"/>
  <c r="G96" i="6"/>
  <c r="E100" i="6"/>
  <c r="G100" i="6"/>
  <c r="E104" i="6"/>
  <c r="G104" i="6"/>
  <c r="E108" i="6"/>
  <c r="G108" i="6"/>
  <c r="E112" i="6"/>
  <c r="G112" i="6"/>
  <c r="E116" i="6"/>
  <c r="E120" i="6"/>
  <c r="E124" i="6"/>
  <c r="H150" i="6"/>
  <c r="H158" i="6"/>
  <c r="G113" i="6"/>
  <c r="G115" i="6"/>
  <c r="G116" i="6"/>
  <c r="G119" i="6"/>
  <c r="G120" i="6"/>
  <c r="G121" i="6"/>
  <c r="G124" i="6"/>
  <c r="G125" i="6"/>
  <c r="H126" i="6"/>
  <c r="H132" i="6"/>
  <c r="G137" i="6"/>
  <c r="H140" i="6"/>
  <c r="H148" i="6"/>
  <c r="G153" i="6"/>
  <c r="H156" i="6"/>
  <c r="H164" i="6"/>
  <c r="H168" i="6"/>
  <c r="H172" i="6"/>
  <c r="H176" i="6"/>
  <c r="H804" i="6"/>
  <c r="H803" i="6"/>
  <c r="H802" i="6"/>
  <c r="H801" i="6"/>
  <c r="H800" i="6"/>
  <c r="H799" i="6"/>
  <c r="G804" i="6"/>
  <c r="G802" i="6"/>
  <c r="G800" i="6"/>
  <c r="H798" i="6"/>
  <c r="H797" i="6"/>
  <c r="H796" i="6"/>
  <c r="H795" i="6"/>
  <c r="H794" i="6"/>
  <c r="H792" i="6"/>
  <c r="G788" i="6"/>
  <c r="G786" i="6"/>
  <c r="H784" i="6"/>
  <c r="H783" i="6"/>
  <c r="H782" i="6"/>
  <c r="H793" i="6"/>
  <c r="H791" i="6"/>
  <c r="H789" i="6"/>
  <c r="G798" i="6"/>
  <c r="G796" i="6"/>
  <c r="G794" i="6"/>
  <c r="G789" i="6"/>
  <c r="H788" i="6"/>
  <c r="H787" i="6"/>
  <c r="G795" i="6"/>
  <c r="H790" i="6"/>
  <c r="H786" i="6"/>
  <c r="H785" i="6"/>
  <c r="G783" i="6"/>
  <c r="H778" i="6"/>
  <c r="H776" i="6"/>
  <c r="H774" i="6"/>
  <c r="H772" i="6"/>
  <c r="H770" i="6"/>
  <c r="G769" i="6"/>
  <c r="H780" i="6"/>
  <c r="G776" i="6"/>
  <c r="G774" i="6"/>
  <c r="G791" i="6"/>
  <c r="H781" i="6"/>
  <c r="G780" i="6"/>
  <c r="H779" i="6"/>
  <c r="H777" i="6"/>
  <c r="H775" i="6"/>
  <c r="H773" i="6"/>
  <c r="H771" i="6"/>
  <c r="G782" i="6"/>
  <c r="G781" i="6"/>
  <c r="G779" i="6"/>
  <c r="G767" i="6"/>
  <c r="G765" i="6"/>
  <c r="G761" i="6"/>
  <c r="G757" i="6"/>
  <c r="H766" i="6"/>
  <c r="H764" i="6"/>
  <c r="H762" i="6"/>
  <c r="H760" i="6"/>
  <c r="H758" i="6"/>
  <c r="H756" i="6"/>
  <c r="G773" i="6"/>
  <c r="H769" i="6"/>
  <c r="H768" i="6"/>
  <c r="G764" i="6"/>
  <c r="G760" i="6"/>
  <c r="G758" i="6"/>
  <c r="G752" i="6"/>
  <c r="G750" i="6"/>
  <c r="G748" i="6"/>
  <c r="H744" i="6"/>
  <c r="H743" i="6"/>
  <c r="H742" i="6"/>
  <c r="H741" i="6"/>
  <c r="H752" i="6"/>
  <c r="H749" i="6"/>
  <c r="H753" i="6"/>
  <c r="H748" i="6"/>
  <c r="H745" i="6"/>
  <c r="G741" i="6"/>
  <c r="H767" i="6"/>
  <c r="H765" i="6"/>
  <c r="H763" i="6"/>
  <c r="H761" i="6"/>
  <c r="H759" i="6"/>
  <c r="H757" i="6"/>
  <c r="H755" i="6"/>
  <c r="H750" i="6"/>
  <c r="H747" i="6"/>
  <c r="G745" i="6"/>
  <c r="H740" i="6"/>
  <c r="H739" i="6"/>
  <c r="G744" i="6"/>
  <c r="H754" i="6"/>
  <c r="H751" i="6"/>
  <c r="G740" i="6"/>
  <c r="G739" i="6"/>
  <c r="G737" i="6"/>
  <c r="H738" i="6"/>
  <c r="H736" i="6"/>
  <c r="H734" i="6"/>
  <c r="H732" i="6"/>
  <c r="H730" i="6"/>
  <c r="H728" i="6"/>
  <c r="H746" i="6"/>
  <c r="G738" i="6"/>
  <c r="H737" i="6"/>
  <c r="G736" i="6"/>
  <c r="G734" i="6"/>
  <c r="G732" i="6"/>
  <c r="G726" i="6"/>
  <c r="G724" i="6"/>
  <c r="G720" i="6"/>
  <c r="G716" i="6"/>
  <c r="H714" i="6"/>
  <c r="H713" i="6"/>
  <c r="H712" i="6"/>
  <c r="H711" i="6"/>
  <c r="H710" i="6"/>
  <c r="H709" i="6"/>
  <c r="H708" i="6"/>
  <c r="H707" i="6"/>
  <c r="H706" i="6"/>
  <c r="H705" i="6"/>
  <c r="H704" i="6"/>
  <c r="H703" i="6"/>
  <c r="H702" i="6"/>
  <c r="H701" i="6"/>
  <c r="H700" i="6"/>
  <c r="H699" i="6"/>
  <c r="H698" i="6"/>
  <c r="H697" i="6"/>
  <c r="H696" i="6"/>
  <c r="H695" i="6"/>
  <c r="H694" i="6"/>
  <c r="H693" i="6"/>
  <c r="H692" i="6"/>
  <c r="H691" i="6"/>
  <c r="H690" i="6"/>
  <c r="H689" i="6"/>
  <c r="H688" i="6"/>
  <c r="H687" i="6"/>
  <c r="H686" i="6"/>
  <c r="H685" i="6"/>
  <c r="H684" i="6"/>
  <c r="H683" i="6"/>
  <c r="H682" i="6"/>
  <c r="H681" i="6"/>
  <c r="H680" i="6"/>
  <c r="H679" i="6"/>
  <c r="H678" i="6"/>
  <c r="H677" i="6"/>
  <c r="H676" i="6"/>
  <c r="H675" i="6"/>
  <c r="H674" i="6"/>
  <c r="G742" i="6"/>
  <c r="G733" i="6"/>
  <c r="G729" i="6"/>
  <c r="G727" i="6"/>
  <c r="G721" i="6"/>
  <c r="G719" i="6"/>
  <c r="G717" i="6"/>
  <c r="H724" i="6"/>
  <c r="H720" i="6"/>
  <c r="H716" i="6"/>
  <c r="H715" i="6"/>
  <c r="H673" i="6"/>
  <c r="H672" i="6"/>
  <c r="H671" i="6"/>
  <c r="H670" i="6"/>
  <c r="H735" i="6"/>
  <c r="H733" i="6"/>
  <c r="H731" i="6"/>
  <c r="H729" i="6"/>
  <c r="H727" i="6"/>
  <c r="H723" i="6"/>
  <c r="H719" i="6"/>
  <c r="G715" i="6"/>
  <c r="G710" i="6"/>
  <c r="G708" i="6"/>
  <c r="G704" i="6"/>
  <c r="G700" i="6"/>
  <c r="G696" i="6"/>
  <c r="G694" i="6"/>
  <c r="G688" i="6"/>
  <c r="G686" i="6"/>
  <c r="G684" i="6"/>
  <c r="G678" i="6"/>
  <c r="G676" i="6"/>
  <c r="G673" i="6"/>
  <c r="H726" i="6"/>
  <c r="H722" i="6"/>
  <c r="H718" i="6"/>
  <c r="H725" i="6"/>
  <c r="H721" i="6"/>
  <c r="H717" i="6"/>
  <c r="G711" i="6"/>
  <c r="G709" i="6"/>
  <c r="G703" i="6"/>
  <c r="G701" i="6"/>
  <c r="G675" i="6"/>
  <c r="G679" i="6"/>
  <c r="G671" i="6"/>
  <c r="H669" i="6"/>
  <c r="H668" i="6"/>
  <c r="H667" i="6"/>
  <c r="H666" i="6"/>
  <c r="H665" i="6"/>
  <c r="H664" i="6"/>
  <c r="H663" i="6"/>
  <c r="H662" i="6"/>
  <c r="H661" i="6"/>
  <c r="H660" i="6"/>
  <c r="H659" i="6"/>
  <c r="H658" i="6"/>
  <c r="H657" i="6"/>
  <c r="H656" i="6"/>
  <c r="H655" i="6"/>
  <c r="H654" i="6"/>
  <c r="H653" i="6"/>
  <c r="H652" i="6"/>
  <c r="H651" i="6"/>
  <c r="H650" i="6"/>
  <c r="H649" i="6"/>
  <c r="H648" i="6"/>
  <c r="H647" i="6"/>
  <c r="H646" i="6"/>
  <c r="H645" i="6"/>
  <c r="H644" i="6"/>
  <c r="H643" i="6"/>
  <c r="H642" i="6"/>
  <c r="H641" i="6"/>
  <c r="H640" i="6"/>
  <c r="H639" i="6"/>
  <c r="H638" i="6"/>
  <c r="H637" i="6"/>
  <c r="H636" i="6"/>
  <c r="H635" i="6"/>
  <c r="H634" i="6"/>
  <c r="H633" i="6"/>
  <c r="H632" i="6"/>
  <c r="H631" i="6"/>
  <c r="H630" i="6"/>
  <c r="H629" i="6"/>
  <c r="H628" i="6"/>
  <c r="H627" i="6"/>
  <c r="H626" i="6"/>
  <c r="H625" i="6"/>
  <c r="H624" i="6"/>
  <c r="H623" i="6"/>
  <c r="H622" i="6"/>
  <c r="H621" i="6"/>
  <c r="H620" i="6"/>
  <c r="H619" i="6"/>
  <c r="H618" i="6"/>
  <c r="H617" i="6"/>
  <c r="H616" i="6"/>
  <c r="H615" i="6"/>
  <c r="H614" i="6"/>
  <c r="H613" i="6"/>
  <c r="H612" i="6"/>
  <c r="H611" i="6"/>
  <c r="H610" i="6"/>
  <c r="H609" i="6"/>
  <c r="H608" i="6"/>
  <c r="H607" i="6"/>
  <c r="H606" i="6"/>
  <c r="H605" i="6"/>
  <c r="H604" i="6"/>
  <c r="H603" i="6"/>
  <c r="H602" i="6"/>
  <c r="H601" i="6"/>
  <c r="H600" i="6"/>
  <c r="H599" i="6"/>
  <c r="H598" i="6"/>
  <c r="H597" i="6"/>
  <c r="H596" i="6"/>
  <c r="H595" i="6"/>
  <c r="H594" i="6"/>
  <c r="H593" i="6"/>
  <c r="H592" i="6"/>
  <c r="H591" i="6"/>
  <c r="H590" i="6"/>
  <c r="H589" i="6"/>
  <c r="H588" i="6"/>
  <c r="H587" i="6"/>
  <c r="H586" i="6"/>
  <c r="H585" i="6"/>
  <c r="H584" i="6"/>
  <c r="H583" i="6"/>
  <c r="H582" i="6"/>
  <c r="H581" i="6"/>
  <c r="H580" i="6"/>
  <c r="H579" i="6"/>
  <c r="H578" i="6"/>
  <c r="H577" i="6"/>
  <c r="H576" i="6"/>
  <c r="H575" i="6"/>
  <c r="H574" i="6"/>
  <c r="H573" i="6"/>
  <c r="H572" i="6"/>
  <c r="H571" i="6"/>
  <c r="H570" i="6"/>
  <c r="H569" i="6"/>
  <c r="H568" i="6"/>
  <c r="G699" i="6"/>
  <c r="G691" i="6"/>
  <c r="G683" i="6"/>
  <c r="G668" i="6"/>
  <c r="G666" i="6"/>
  <c r="G665" i="6"/>
  <c r="G662" i="6"/>
  <c r="G661" i="6"/>
  <c r="G660" i="6"/>
  <c r="G657" i="6"/>
  <c r="G656" i="6"/>
  <c r="G654" i="6"/>
  <c r="G652" i="6"/>
  <c r="G650" i="6"/>
  <c r="G697" i="6"/>
  <c r="G681" i="6"/>
  <c r="G677" i="6"/>
  <c r="G672" i="6"/>
  <c r="G645" i="6"/>
  <c r="G643" i="6"/>
  <c r="G639" i="6"/>
  <c r="G635" i="6"/>
  <c r="G631" i="6"/>
  <c r="G629" i="6"/>
  <c r="G623" i="6"/>
  <c r="G621" i="6"/>
  <c r="G619" i="6"/>
  <c r="G613" i="6"/>
  <c r="G611" i="6"/>
  <c r="G607" i="6"/>
  <c r="G603" i="6"/>
  <c r="G599" i="6"/>
  <c r="G597" i="6"/>
  <c r="G591" i="6"/>
  <c r="G589" i="6"/>
  <c r="G587" i="6"/>
  <c r="G581" i="6"/>
  <c r="G579" i="6"/>
  <c r="G575" i="6"/>
  <c r="G571" i="6"/>
  <c r="H567" i="6"/>
  <c r="H566" i="6"/>
  <c r="H565" i="6"/>
  <c r="H564" i="6"/>
  <c r="H563" i="6"/>
  <c r="H562" i="6"/>
  <c r="H561" i="6"/>
  <c r="H560" i="6"/>
  <c r="H559" i="6"/>
  <c r="H558" i="6"/>
  <c r="H557" i="6"/>
  <c r="H556" i="6"/>
  <c r="H555" i="6"/>
  <c r="H554" i="6"/>
  <c r="H553" i="6"/>
  <c r="H552" i="6"/>
  <c r="H551" i="6"/>
  <c r="H550" i="6"/>
  <c r="H549" i="6"/>
  <c r="H548" i="6"/>
  <c r="H547" i="6"/>
  <c r="H546" i="6"/>
  <c r="G634" i="6"/>
  <c r="G626" i="6"/>
  <c r="G618" i="6"/>
  <c r="G594" i="6"/>
  <c r="G582" i="6"/>
  <c r="G564" i="6"/>
  <c r="G560" i="6"/>
  <c r="G556" i="6"/>
  <c r="G554" i="6"/>
  <c r="G548" i="6"/>
  <c r="G546" i="6"/>
  <c r="G648" i="6"/>
  <c r="G628" i="6"/>
  <c r="G616" i="6"/>
  <c r="G600" i="6"/>
  <c r="G584" i="6"/>
  <c r="G568" i="6"/>
  <c r="G646" i="6"/>
  <c r="G622" i="6"/>
  <c r="G614" i="6"/>
  <c r="G606" i="6"/>
  <c r="G578" i="6"/>
  <c r="G570" i="6"/>
  <c r="G561" i="6"/>
  <c r="G557" i="6"/>
  <c r="G553" i="6"/>
  <c r="G551" i="6"/>
  <c r="G545" i="6"/>
  <c r="G544" i="6"/>
  <c r="G543" i="6"/>
  <c r="G540" i="6"/>
  <c r="G539" i="6"/>
  <c r="G537" i="6"/>
  <c r="G535" i="6"/>
  <c r="G533" i="6"/>
  <c r="G532" i="6"/>
  <c r="G529" i="6"/>
  <c r="G644" i="6"/>
  <c r="G636" i="6"/>
  <c r="G612" i="6"/>
  <c r="G604" i="6"/>
  <c r="G590" i="6"/>
  <c r="G580" i="6"/>
  <c r="G567" i="6"/>
  <c r="G566" i="6"/>
  <c r="H542" i="6"/>
  <c r="H538" i="6"/>
  <c r="H534" i="6"/>
  <c r="H530" i="6"/>
  <c r="H543" i="6"/>
  <c r="H539" i="6"/>
  <c r="H535" i="6"/>
  <c r="H531" i="6"/>
  <c r="H544" i="6"/>
  <c r="H540" i="6"/>
  <c r="H536" i="6"/>
  <c r="H532" i="6"/>
  <c r="H528" i="6"/>
  <c r="H527" i="6"/>
  <c r="H526" i="6"/>
  <c r="H525" i="6"/>
  <c r="H524" i="6"/>
  <c r="H523" i="6"/>
  <c r="H522" i="6"/>
  <c r="H521" i="6"/>
  <c r="H520" i="6"/>
  <c r="H519" i="6"/>
  <c r="G518" i="6"/>
  <c r="H515" i="6"/>
  <c r="H514" i="6"/>
  <c r="H513" i="6"/>
  <c r="H512" i="6"/>
  <c r="H511" i="6"/>
  <c r="H510" i="6"/>
  <c r="H509" i="6"/>
  <c r="H508" i="6"/>
  <c r="H507" i="6"/>
  <c r="H506" i="6"/>
  <c r="H505" i="6"/>
  <c r="H504" i="6"/>
  <c r="H503" i="6"/>
  <c r="H502" i="6"/>
  <c r="H501" i="6"/>
  <c r="H500" i="6"/>
  <c r="H499" i="6"/>
  <c r="H498" i="6"/>
  <c r="H497" i="6"/>
  <c r="H496" i="6"/>
  <c r="H495" i="6"/>
  <c r="H537" i="6"/>
  <c r="G526" i="6"/>
  <c r="G522" i="6"/>
  <c r="H517" i="6"/>
  <c r="G498" i="6"/>
  <c r="G496" i="6"/>
  <c r="H533" i="6"/>
  <c r="H516" i="6"/>
  <c r="H545" i="6"/>
  <c r="H529" i="6"/>
  <c r="G523" i="6"/>
  <c r="G521" i="6"/>
  <c r="G515" i="6"/>
  <c r="G513" i="6"/>
  <c r="G511" i="6"/>
  <c r="H541" i="6"/>
  <c r="H518" i="6"/>
  <c r="G497" i="6"/>
  <c r="G494" i="6"/>
  <c r="G493" i="6"/>
  <c r="G490" i="6"/>
  <c r="H489" i="6"/>
  <c r="H487" i="6"/>
  <c r="H485" i="6"/>
  <c r="H483" i="6"/>
  <c r="H481" i="6"/>
  <c r="H479" i="6"/>
  <c r="H477" i="6"/>
  <c r="H475" i="6"/>
  <c r="H473" i="6"/>
  <c r="H471" i="6"/>
  <c r="H469" i="6"/>
  <c r="H467" i="6"/>
  <c r="H465" i="6"/>
  <c r="H463" i="6"/>
  <c r="H461" i="6"/>
  <c r="H459" i="6"/>
  <c r="H457" i="6"/>
  <c r="H455" i="6"/>
  <c r="H453" i="6"/>
  <c r="H451" i="6"/>
  <c r="H449" i="6"/>
  <c r="G508" i="6"/>
  <c r="G501" i="6"/>
  <c r="G487" i="6"/>
  <c r="G485" i="6"/>
  <c r="G479" i="6"/>
  <c r="G477" i="6"/>
  <c r="G475" i="6"/>
  <c r="G469" i="6"/>
  <c r="G467" i="6"/>
  <c r="G463" i="6"/>
  <c r="G459" i="6"/>
  <c r="G455" i="6"/>
  <c r="G453" i="6"/>
  <c r="G506" i="6"/>
  <c r="G502" i="6"/>
  <c r="G499" i="6"/>
  <c r="H488" i="6"/>
  <c r="H486" i="6"/>
  <c r="H484" i="6"/>
  <c r="H482" i="6"/>
  <c r="H480" i="6"/>
  <c r="H478" i="6"/>
  <c r="H476" i="6"/>
  <c r="H474" i="6"/>
  <c r="H472" i="6"/>
  <c r="H470" i="6"/>
  <c r="H468" i="6"/>
  <c r="G509" i="6"/>
  <c r="G503" i="6"/>
  <c r="G495" i="6"/>
  <c r="H494" i="6"/>
  <c r="H493" i="6"/>
  <c r="H492" i="6"/>
  <c r="H491" i="6"/>
  <c r="H490" i="6"/>
  <c r="G486" i="6"/>
  <c r="G484" i="6"/>
  <c r="G482" i="6"/>
  <c r="G478" i="6"/>
  <c r="G476" i="6"/>
  <c r="G474" i="6"/>
  <c r="G470" i="6"/>
  <c r="G468" i="6"/>
  <c r="G466" i="6"/>
  <c r="G462" i="6"/>
  <c r="G460" i="6"/>
  <c r="G458" i="6"/>
  <c r="H466" i="6"/>
  <c r="H458" i="6"/>
  <c r="G456" i="6"/>
  <c r="H454" i="6"/>
  <c r="G447" i="6"/>
  <c r="G446" i="6"/>
  <c r="G445" i="6"/>
  <c r="G443" i="6"/>
  <c r="G442" i="6"/>
  <c r="G441" i="6"/>
  <c r="G439" i="6"/>
  <c r="G438" i="6"/>
  <c r="G437" i="6"/>
  <c r="G435" i="6"/>
  <c r="G434" i="6"/>
  <c r="G433" i="6"/>
  <c r="H421" i="6"/>
  <c r="H419" i="6"/>
  <c r="H417" i="6"/>
  <c r="H415" i="6"/>
  <c r="H413" i="6"/>
  <c r="H411" i="6"/>
  <c r="H409" i="6"/>
  <c r="H407" i="6"/>
  <c r="H405" i="6"/>
  <c r="H403" i="6"/>
  <c r="H401" i="6"/>
  <c r="H399" i="6"/>
  <c r="H397" i="6"/>
  <c r="H395" i="6"/>
  <c r="H393" i="6"/>
  <c r="H391" i="6"/>
  <c r="H389" i="6"/>
  <c r="H387" i="6"/>
  <c r="H385" i="6"/>
  <c r="H383" i="6"/>
  <c r="H381" i="6"/>
  <c r="H379" i="6"/>
  <c r="H377" i="6"/>
  <c r="H375" i="6"/>
  <c r="H373" i="6"/>
  <c r="H371" i="6"/>
  <c r="H369" i="6"/>
  <c r="H367" i="6"/>
  <c r="H365" i="6"/>
  <c r="H363" i="6"/>
  <c r="H361" i="6"/>
  <c r="H359" i="6"/>
  <c r="H357" i="6"/>
  <c r="H355" i="6"/>
  <c r="H353" i="6"/>
  <c r="H351" i="6"/>
  <c r="H349" i="6"/>
  <c r="H347" i="6"/>
  <c r="H345" i="6"/>
  <c r="H343" i="6"/>
  <c r="G340" i="6"/>
  <c r="G339" i="6"/>
  <c r="G338" i="6"/>
  <c r="G336" i="6"/>
  <c r="G335" i="6"/>
  <c r="G334" i="6"/>
  <c r="G332" i="6"/>
  <c r="G331" i="6"/>
  <c r="G330" i="6"/>
  <c r="G328" i="6"/>
  <c r="G327" i="6"/>
  <c r="G326" i="6"/>
  <c r="G324" i="6"/>
  <c r="G323" i="6"/>
  <c r="G322" i="6"/>
  <c r="G320" i="6"/>
  <c r="G319" i="6"/>
  <c r="G318" i="6"/>
  <c r="G316" i="6"/>
  <c r="G315" i="6"/>
  <c r="G314" i="6"/>
  <c r="G312" i="6"/>
  <c r="G311" i="6"/>
  <c r="G310" i="6"/>
  <c r="G308" i="6"/>
  <c r="G307" i="6"/>
  <c r="G306" i="6"/>
  <c r="G305" i="6"/>
  <c r="G304" i="6"/>
  <c r="G303" i="6"/>
  <c r="G302" i="6"/>
  <c r="G301" i="6"/>
  <c r="G300" i="6"/>
  <c r="F151" i="5" s="1"/>
  <c r="G299" i="6"/>
  <c r="F150" i="5" s="1"/>
  <c r="G298" i="6"/>
  <c r="F149" i="5" s="1"/>
  <c r="G297" i="6"/>
  <c r="F148" i="5" s="1"/>
  <c r="G296" i="6"/>
  <c r="F147" i="5" s="1"/>
  <c r="G295" i="6"/>
  <c r="F146" i="5" s="1"/>
  <c r="H460" i="6"/>
  <c r="G454" i="6"/>
  <c r="H452" i="6"/>
  <c r="H432" i="6"/>
  <c r="H431" i="6"/>
  <c r="H430" i="6"/>
  <c r="H429" i="6"/>
  <c r="H428" i="6"/>
  <c r="H427" i="6"/>
  <c r="H426" i="6"/>
  <c r="H425" i="6"/>
  <c r="H424" i="6"/>
  <c r="H423" i="6"/>
  <c r="G421" i="6"/>
  <c r="G419" i="6"/>
  <c r="G417" i="6"/>
  <c r="G415" i="6"/>
  <c r="G413" i="6"/>
  <c r="G411" i="6"/>
  <c r="G409" i="6"/>
  <c r="G407" i="6"/>
  <c r="G405" i="6"/>
  <c r="G403" i="6"/>
  <c r="G401" i="6"/>
  <c r="G399" i="6"/>
  <c r="G397" i="6"/>
  <c r="G395" i="6"/>
  <c r="G393" i="6"/>
  <c r="G391" i="6"/>
  <c r="G389" i="6"/>
  <c r="G387" i="6"/>
  <c r="G385" i="6"/>
  <c r="G383" i="6"/>
  <c r="G381" i="6"/>
  <c r="G379" i="6"/>
  <c r="G377" i="6"/>
  <c r="G375" i="6"/>
  <c r="G373" i="6"/>
  <c r="G371" i="6"/>
  <c r="G369" i="6"/>
  <c r="G367" i="6"/>
  <c r="G365" i="6"/>
  <c r="G363" i="6"/>
  <c r="G361" i="6"/>
  <c r="G359" i="6"/>
  <c r="G357" i="6"/>
  <c r="G355" i="6"/>
  <c r="G353" i="6"/>
  <c r="G351" i="6"/>
  <c r="G349" i="6"/>
  <c r="G347" i="6"/>
  <c r="G345" i="6"/>
  <c r="G343" i="6"/>
  <c r="H462" i="6"/>
  <c r="G452" i="6"/>
  <c r="H450" i="6"/>
  <c r="G432" i="6"/>
  <c r="G431" i="6"/>
  <c r="G430" i="6"/>
  <c r="G429" i="6"/>
  <c r="G428" i="6"/>
  <c r="G427" i="6"/>
  <c r="G426" i="6"/>
  <c r="G425" i="6"/>
  <c r="G424" i="6"/>
  <c r="G423" i="6"/>
  <c r="H422" i="6"/>
  <c r="H420" i="6"/>
  <c r="H418" i="6"/>
  <c r="H416" i="6"/>
  <c r="H414" i="6"/>
  <c r="H412" i="6"/>
  <c r="H410" i="6"/>
  <c r="H408" i="6"/>
  <c r="H406" i="6"/>
  <c r="H404" i="6"/>
  <c r="H402" i="6"/>
  <c r="H400" i="6"/>
  <c r="H398" i="6"/>
  <c r="H396" i="6"/>
  <c r="H394" i="6"/>
  <c r="H392" i="6"/>
  <c r="H390" i="6"/>
  <c r="H388" i="6"/>
  <c r="H386" i="6"/>
  <c r="H384" i="6"/>
  <c r="H382" i="6"/>
  <c r="H380" i="6"/>
  <c r="H378" i="6"/>
  <c r="H376" i="6"/>
  <c r="H374" i="6"/>
  <c r="H372" i="6"/>
  <c r="H370" i="6"/>
  <c r="H368" i="6"/>
  <c r="H366" i="6"/>
  <c r="H364" i="6"/>
  <c r="H362" i="6"/>
  <c r="H360" i="6"/>
  <c r="H358" i="6"/>
  <c r="H356" i="6"/>
  <c r="H354" i="6"/>
  <c r="H352" i="6"/>
  <c r="H350" i="6"/>
  <c r="H348" i="6"/>
  <c r="H346" i="6"/>
  <c r="H344" i="6"/>
  <c r="H342" i="6"/>
  <c r="H464" i="6"/>
  <c r="H456" i="6"/>
  <c r="G450" i="6"/>
  <c r="H448" i="6"/>
  <c r="H447" i="6"/>
  <c r="H446" i="6"/>
  <c r="H445" i="6"/>
  <c r="H444" i="6"/>
  <c r="H443" i="6"/>
  <c r="H442" i="6"/>
  <c r="H441" i="6"/>
  <c r="H440" i="6"/>
  <c r="H439" i="6"/>
  <c r="H438" i="6"/>
  <c r="H437" i="6"/>
  <c r="H436" i="6"/>
  <c r="H435" i="6"/>
  <c r="H434" i="6"/>
  <c r="H433" i="6"/>
  <c r="G422" i="6"/>
  <c r="G420" i="6"/>
  <c r="G418" i="6"/>
  <c r="G416" i="6"/>
  <c r="G414" i="6"/>
  <c r="G412" i="6"/>
  <c r="G410" i="6"/>
  <c r="G408" i="6"/>
  <c r="G406" i="6"/>
  <c r="G404" i="6"/>
  <c r="G402" i="6"/>
  <c r="G400" i="6"/>
  <c r="G398" i="6"/>
  <c r="G396" i="6"/>
  <c r="G394" i="6"/>
  <c r="G392" i="6"/>
  <c r="G390" i="6"/>
  <c r="G388" i="6"/>
  <c r="G386" i="6"/>
  <c r="G382" i="6"/>
  <c r="G374" i="6"/>
  <c r="G366" i="6"/>
  <c r="G358" i="6"/>
  <c r="G350" i="6"/>
  <c r="G342" i="6"/>
  <c r="H338" i="6"/>
  <c r="H334" i="6"/>
  <c r="H330" i="6"/>
  <c r="H326" i="6"/>
  <c r="H322" i="6"/>
  <c r="H318" i="6"/>
  <c r="H314" i="6"/>
  <c r="H310" i="6"/>
  <c r="H306" i="6"/>
  <c r="H302" i="6"/>
  <c r="H298" i="6"/>
  <c r="H294" i="6"/>
  <c r="H292" i="6"/>
  <c r="H290" i="6"/>
  <c r="H288" i="6"/>
  <c r="H286" i="6"/>
  <c r="H284" i="6"/>
  <c r="H282" i="6"/>
  <c r="H280" i="6"/>
  <c r="H278" i="6"/>
  <c r="H276" i="6"/>
  <c r="H274" i="6"/>
  <c r="H272" i="6"/>
  <c r="H270" i="6"/>
  <c r="H268" i="6"/>
  <c r="H266" i="6"/>
  <c r="H264" i="6"/>
  <c r="H262" i="6"/>
  <c r="H260" i="6"/>
  <c r="H258" i="6"/>
  <c r="H256" i="6"/>
  <c r="H254" i="6"/>
  <c r="H252" i="6"/>
  <c r="H250" i="6"/>
  <c r="H248" i="6"/>
  <c r="H246" i="6"/>
  <c r="H244" i="6"/>
  <c r="H242" i="6"/>
  <c r="H240" i="6"/>
  <c r="H238" i="6"/>
  <c r="H236" i="6"/>
  <c r="H234" i="6"/>
  <c r="H232" i="6"/>
  <c r="H230" i="6"/>
  <c r="H228" i="6"/>
  <c r="H226" i="6"/>
  <c r="H224" i="6"/>
  <c r="H222" i="6"/>
  <c r="H220" i="6"/>
  <c r="H218" i="6"/>
  <c r="H216" i="6"/>
  <c r="H214" i="6"/>
  <c r="H212" i="6"/>
  <c r="H210" i="6"/>
  <c r="H208" i="6"/>
  <c r="H206" i="6"/>
  <c r="H204" i="6"/>
  <c r="H202" i="6"/>
  <c r="H200" i="6"/>
  <c r="H198" i="6"/>
  <c r="H196" i="6"/>
  <c r="G384" i="6"/>
  <c r="G376" i="6"/>
  <c r="G368" i="6"/>
  <c r="G360" i="6"/>
  <c r="G352" i="6"/>
  <c r="G344" i="6"/>
  <c r="H337" i="6"/>
  <c r="H333" i="6"/>
  <c r="H329" i="6"/>
  <c r="H325" i="6"/>
  <c r="H321" i="6"/>
  <c r="H317" i="6"/>
  <c r="H313" i="6"/>
  <c r="H309" i="6"/>
  <c r="H305" i="6"/>
  <c r="H301" i="6"/>
  <c r="H297" i="6"/>
  <c r="G294" i="6"/>
  <c r="G292" i="6"/>
  <c r="G290" i="6"/>
  <c r="G288" i="6"/>
  <c r="G286" i="6"/>
  <c r="G284" i="6"/>
  <c r="G282" i="6"/>
  <c r="G280" i="6"/>
  <c r="G278" i="6"/>
  <c r="G276" i="6"/>
  <c r="G274" i="6"/>
  <c r="G272" i="6"/>
  <c r="G270" i="6"/>
  <c r="G268" i="6"/>
  <c r="G266" i="6"/>
  <c r="G264" i="6"/>
  <c r="G262" i="6"/>
  <c r="G260" i="6"/>
  <c r="G258" i="6"/>
  <c r="G256" i="6"/>
  <c r="G254" i="6"/>
  <c r="G252" i="6"/>
  <c r="G378" i="6"/>
  <c r="G370" i="6"/>
  <c r="G362" i="6"/>
  <c r="G354" i="6"/>
  <c r="G346" i="6"/>
  <c r="H340" i="6"/>
  <c r="H336" i="6"/>
  <c r="H332" i="6"/>
  <c r="H328" i="6"/>
  <c r="H324" i="6"/>
  <c r="H320" i="6"/>
  <c r="H316" i="6"/>
  <c r="H312" i="6"/>
  <c r="H308" i="6"/>
  <c r="H304" i="6"/>
  <c r="H300" i="6"/>
  <c r="H296" i="6"/>
  <c r="H293" i="6"/>
  <c r="H291" i="6"/>
  <c r="H289" i="6"/>
  <c r="H287" i="6"/>
  <c r="H285" i="6"/>
  <c r="H283" i="6"/>
  <c r="H281" i="6"/>
  <c r="H279" i="6"/>
  <c r="H277" i="6"/>
  <c r="H275" i="6"/>
  <c r="H273" i="6"/>
  <c r="H271" i="6"/>
  <c r="H269" i="6"/>
  <c r="H267" i="6"/>
  <c r="H265" i="6"/>
  <c r="H263" i="6"/>
  <c r="H261" i="6"/>
  <c r="H259" i="6"/>
  <c r="H257" i="6"/>
  <c r="H255" i="6"/>
  <c r="H253" i="6"/>
  <c r="H251" i="6"/>
  <c r="H249" i="6"/>
  <c r="H247" i="6"/>
  <c r="H245" i="6"/>
  <c r="H243" i="6"/>
  <c r="H241" i="6"/>
  <c r="H239" i="6"/>
  <c r="H237" i="6"/>
  <c r="H235" i="6"/>
  <c r="H233" i="6"/>
  <c r="H231" i="6"/>
  <c r="H229" i="6"/>
  <c r="H227" i="6"/>
  <c r="H225" i="6"/>
  <c r="H223" i="6"/>
  <c r="H221" i="6"/>
  <c r="H219" i="6"/>
  <c r="H217" i="6"/>
  <c r="H215" i="6"/>
  <c r="H213" i="6"/>
  <c r="H211" i="6"/>
  <c r="H209" i="6"/>
  <c r="H207" i="6"/>
  <c r="H205" i="6"/>
  <c r="H203" i="6"/>
  <c r="H201" i="6"/>
  <c r="H199" i="6"/>
  <c r="H197" i="6"/>
  <c r="H195" i="6"/>
  <c r="H193" i="6"/>
  <c r="H191" i="6"/>
  <c r="G380" i="6"/>
  <c r="G372" i="6"/>
  <c r="G364" i="6"/>
  <c r="G356" i="6"/>
  <c r="G348" i="6"/>
  <c r="H341" i="6"/>
  <c r="H339" i="6"/>
  <c r="H335" i="6"/>
  <c r="H331" i="6"/>
  <c r="H327" i="6"/>
  <c r="H323" i="6"/>
  <c r="H319" i="6"/>
  <c r="H315" i="6"/>
  <c r="H311" i="6"/>
  <c r="H307" i="6"/>
  <c r="H303" i="6"/>
  <c r="H299" i="6"/>
  <c r="H295" i="6"/>
  <c r="G291" i="6"/>
  <c r="G285" i="6"/>
  <c r="G251" i="6"/>
  <c r="G249" i="6"/>
  <c r="G247" i="6"/>
  <c r="G245" i="6"/>
  <c r="G243" i="6"/>
  <c r="G241" i="6"/>
  <c r="G239" i="6"/>
  <c r="G237" i="6"/>
  <c r="G235" i="6"/>
  <c r="G233" i="6"/>
  <c r="G231" i="6"/>
  <c r="F139" i="5" s="1"/>
  <c r="G229" i="6"/>
  <c r="F137" i="5" s="1"/>
  <c r="G227" i="6"/>
  <c r="F130" i="5" s="1"/>
  <c r="G225" i="6"/>
  <c r="F128" i="5" s="1"/>
  <c r="G223" i="6"/>
  <c r="G221" i="6"/>
  <c r="G219" i="6"/>
  <c r="G217" i="6"/>
  <c r="F116" i="5" s="1"/>
  <c r="G215" i="6"/>
  <c r="F117" i="5" s="1"/>
  <c r="G213" i="6"/>
  <c r="G211" i="6"/>
  <c r="G209" i="6"/>
  <c r="G207" i="6"/>
  <c r="G205" i="6"/>
  <c r="G203" i="6"/>
  <c r="G201" i="6"/>
  <c r="G199" i="6"/>
  <c r="G197" i="6"/>
  <c r="G195" i="6"/>
  <c r="G193" i="6"/>
  <c r="G191" i="6"/>
  <c r="H189" i="6"/>
  <c r="H187" i="6"/>
  <c r="H185" i="6"/>
  <c r="H183" i="6"/>
  <c r="H181" i="6"/>
  <c r="H179" i="6"/>
  <c r="H177" i="6"/>
  <c r="H175" i="6"/>
  <c r="H173" i="6"/>
  <c r="H171" i="6"/>
  <c r="H169" i="6"/>
  <c r="H167" i="6"/>
  <c r="H165" i="6"/>
  <c r="H163" i="6"/>
  <c r="H161" i="6"/>
  <c r="H159" i="6"/>
  <c r="H157" i="6"/>
  <c r="H155" i="6"/>
  <c r="H153" i="6"/>
  <c r="H151" i="6"/>
  <c r="H149" i="6"/>
  <c r="H147" i="6"/>
  <c r="H145" i="6"/>
  <c r="H143" i="6"/>
  <c r="H141" i="6"/>
  <c r="H139" i="6"/>
  <c r="H137" i="6"/>
  <c r="H135" i="6"/>
  <c r="H133" i="6"/>
  <c r="H131" i="6"/>
  <c r="H129" i="6"/>
  <c r="H127" i="6"/>
  <c r="G189" i="6"/>
  <c r="G187" i="6"/>
  <c r="G185" i="6"/>
  <c r="G183" i="6"/>
  <c r="G181" i="6"/>
  <c r="G179" i="6"/>
  <c r="G177" i="6"/>
  <c r="G175" i="6"/>
  <c r="G173" i="6"/>
  <c r="G171" i="6"/>
  <c r="G169" i="6"/>
  <c r="G167" i="6"/>
  <c r="G103" i="5" s="1"/>
  <c r="G165" i="6"/>
  <c r="G101" i="5" s="1"/>
  <c r="G163" i="6"/>
  <c r="G99" i="5" s="1"/>
  <c r="G161" i="6"/>
  <c r="G97" i="5" s="1"/>
  <c r="G289" i="6"/>
  <c r="G283" i="6"/>
  <c r="G281" i="6"/>
  <c r="G279" i="6"/>
  <c r="G277" i="6"/>
  <c r="G275" i="6"/>
  <c r="G273" i="6"/>
  <c r="G271" i="6"/>
  <c r="G269" i="6"/>
  <c r="G267" i="6"/>
  <c r="G265" i="6"/>
  <c r="G263" i="6"/>
  <c r="G261" i="6"/>
  <c r="G259" i="6"/>
  <c r="G257" i="6"/>
  <c r="G255" i="6"/>
  <c r="G253" i="6"/>
  <c r="G250" i="6"/>
  <c r="G248" i="6"/>
  <c r="G246" i="6"/>
  <c r="G244" i="6"/>
  <c r="G242" i="6"/>
  <c r="G240" i="6"/>
  <c r="G238" i="6"/>
  <c r="G236" i="6"/>
  <c r="G234" i="6"/>
  <c r="G232" i="6"/>
  <c r="F140" i="5" s="1"/>
  <c r="G230" i="6"/>
  <c r="F138" i="5" s="1"/>
  <c r="G228" i="6"/>
  <c r="F131" i="5" s="1"/>
  <c r="G226" i="6"/>
  <c r="F129" i="5" s="1"/>
  <c r="G224" i="6"/>
  <c r="G222" i="6"/>
  <c r="G220" i="6"/>
  <c r="G218" i="6"/>
  <c r="F119" i="5" s="1"/>
  <c r="G216" i="6"/>
  <c r="F115" i="5" s="1"/>
  <c r="G214" i="6"/>
  <c r="F118" i="5" s="1"/>
  <c r="G212" i="6"/>
  <c r="G210" i="6"/>
  <c r="G208" i="6"/>
  <c r="G206" i="6"/>
  <c r="G204" i="6"/>
  <c r="G202" i="6"/>
  <c r="G200" i="6"/>
  <c r="G198" i="6"/>
  <c r="G196" i="6"/>
  <c r="H194" i="6"/>
  <c r="H192" i="6"/>
  <c r="H190" i="6"/>
  <c r="H188" i="6"/>
  <c r="H186" i="6"/>
  <c r="H184" i="6"/>
  <c r="H182" i="6"/>
  <c r="G293" i="6"/>
  <c r="G287" i="6"/>
  <c r="G194" i="6"/>
  <c r="G192" i="6"/>
  <c r="G190" i="6"/>
  <c r="G188" i="6"/>
  <c r="G186" i="6"/>
  <c r="G184" i="6"/>
  <c r="G182" i="6"/>
  <c r="G180" i="6"/>
  <c r="G178" i="6"/>
  <c r="G176" i="6"/>
  <c r="G174" i="6"/>
  <c r="G172" i="6"/>
  <c r="G170" i="6"/>
  <c r="G168" i="6"/>
  <c r="G166" i="6"/>
  <c r="G102" i="5" s="1"/>
  <c r="G164" i="6"/>
  <c r="G100" i="5" s="1"/>
  <c r="G162" i="6"/>
  <c r="G98" i="5" s="1"/>
  <c r="G160" i="6"/>
  <c r="G96" i="5" s="1"/>
  <c r="G158" i="6"/>
  <c r="G156" i="6"/>
  <c r="G154" i="6"/>
  <c r="G152" i="6"/>
  <c r="G150" i="6"/>
  <c r="G148" i="6"/>
  <c r="G146" i="6"/>
  <c r="G144" i="6"/>
  <c r="G142" i="6"/>
  <c r="G140" i="6"/>
  <c r="G138" i="6"/>
  <c r="G136" i="6"/>
  <c r="G134" i="6"/>
  <c r="G132" i="6"/>
  <c r="G130" i="6"/>
  <c r="G128" i="6"/>
  <c r="G126" i="6"/>
  <c r="H125" i="6"/>
  <c r="H9" i="6"/>
  <c r="H10" i="6"/>
  <c r="H11"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G127" i="6"/>
  <c r="H130" i="6"/>
  <c r="G135" i="6"/>
  <c r="H138" i="6"/>
  <c r="G143" i="6"/>
  <c r="H146" i="6"/>
  <c r="G151" i="6"/>
  <c r="H154" i="6"/>
  <c r="G159" i="6"/>
  <c r="H128" i="6"/>
  <c r="H136" i="6"/>
  <c r="G141" i="6"/>
  <c r="H144" i="6"/>
  <c r="G149" i="6"/>
  <c r="H152" i="6"/>
  <c r="G157" i="6"/>
  <c r="H160" i="6"/>
  <c r="H162" i="6"/>
  <c r="H166" i="6"/>
  <c r="H170" i="6"/>
  <c r="H174" i="6"/>
  <c r="H178" i="6"/>
  <c r="P44" i="11" l="1"/>
  <c r="D73" i="8"/>
  <c r="E64" i="5"/>
  <c r="E41" i="5"/>
  <c r="E42" i="5"/>
  <c r="F99" i="5"/>
  <c r="F100" i="5"/>
  <c r="E130" i="5"/>
  <c r="E43" i="5"/>
  <c r="E80" i="5"/>
  <c r="K14" i="11"/>
  <c r="K49" i="11"/>
  <c r="K24" i="11"/>
  <c r="K41" i="11"/>
  <c r="B106" i="5"/>
  <c r="E62" i="5"/>
  <c r="E61" i="5"/>
  <c r="E78" i="5"/>
  <c r="D28" i="5"/>
  <c r="E28" i="5" s="1"/>
  <c r="G2" i="14" a="1"/>
  <c r="G2" i="14" s="1"/>
  <c r="F103" i="5"/>
  <c r="E81" i="5"/>
  <c r="E40" i="5"/>
  <c r="Z5" i="6"/>
  <c r="G40" i="6"/>
  <c r="G68" i="6"/>
  <c r="J68" i="6" s="1"/>
  <c r="Q5" i="6"/>
  <c r="G45" i="6"/>
  <c r="F42" i="5" s="1"/>
  <c r="G9" i="6"/>
  <c r="F28" i="5" s="1"/>
  <c r="G41" i="6"/>
  <c r="G67" i="6"/>
  <c r="G79" i="6"/>
  <c r="G85" i="6"/>
  <c r="F78" i="5" s="1"/>
  <c r="G18" i="6"/>
  <c r="F44" i="5" s="1"/>
  <c r="G66" i="6"/>
  <c r="F63" i="5" s="1"/>
  <c r="G78" i="6"/>
  <c r="G117" i="6"/>
  <c r="F65" i="5" s="1"/>
  <c r="G123" i="6"/>
  <c r="J123" i="6" s="1"/>
  <c r="G129" i="6"/>
  <c r="G145" i="6"/>
  <c r="G801" i="6"/>
  <c r="G792" i="6"/>
  <c r="J792" i="6" s="1"/>
  <c r="G793" i="6"/>
  <c r="G797" i="6"/>
  <c r="G785" i="6"/>
  <c r="G772" i="6"/>
  <c r="J772" i="6" s="1"/>
  <c r="G771" i="6"/>
  <c r="G759" i="6"/>
  <c r="G777" i="6"/>
  <c r="G766" i="6"/>
  <c r="J766" i="6" s="1"/>
  <c r="G756" i="6"/>
  <c r="G755" i="6"/>
  <c r="G751" i="6"/>
  <c r="G768" i="6"/>
  <c r="J768" i="6" s="1"/>
  <c r="G753" i="6"/>
  <c r="G728" i="6"/>
  <c r="G718" i="6"/>
  <c r="G735" i="6"/>
  <c r="J735" i="6" s="1"/>
  <c r="G725" i="6"/>
  <c r="G712" i="6"/>
  <c r="G702" i="6"/>
  <c r="G692" i="6"/>
  <c r="J692" i="6" s="1"/>
  <c r="G680" i="6"/>
  <c r="G707" i="6"/>
  <c r="G685" i="6"/>
  <c r="G669" i="6"/>
  <c r="G664" i="6"/>
  <c r="G658" i="6"/>
  <c r="G653" i="6"/>
  <c r="G695" i="6"/>
  <c r="J695" i="6" s="1"/>
  <c r="G647" i="6"/>
  <c r="G637" i="6"/>
  <c r="G627" i="6"/>
  <c r="G615" i="6"/>
  <c r="J615" i="6" s="1"/>
  <c r="G605" i="6"/>
  <c r="G595" i="6"/>
  <c r="G583" i="6"/>
  <c r="G573" i="6"/>
  <c r="J573" i="6" s="1"/>
  <c r="G670" i="6"/>
  <c r="G602" i="6"/>
  <c r="G562" i="6"/>
  <c r="G552" i="6"/>
  <c r="G632" i="6"/>
  <c r="G592" i="6"/>
  <c r="G638" i="6"/>
  <c r="G586" i="6"/>
  <c r="J586" i="6" s="1"/>
  <c r="G559" i="6"/>
  <c r="G549" i="6"/>
  <c r="G541" i="6"/>
  <c r="G536" i="6"/>
  <c r="J536" i="6" s="1"/>
  <c r="G531" i="6"/>
  <c r="G620" i="6"/>
  <c r="G588" i="6"/>
  <c r="G565" i="6"/>
  <c r="J565" i="6" s="1"/>
  <c r="G520" i="6"/>
  <c r="G525" i="6"/>
  <c r="G514" i="6"/>
  <c r="G491" i="6"/>
  <c r="G505" i="6"/>
  <c r="G483" i="6"/>
  <c r="G471" i="6"/>
  <c r="G461" i="6"/>
  <c r="G451" i="6"/>
  <c r="G507" i="6"/>
  <c r="G488" i="6"/>
  <c r="G480" i="6"/>
  <c r="G472" i="6"/>
  <c r="G464" i="6"/>
  <c r="G448" i="6"/>
  <c r="G444" i="6"/>
  <c r="J444" i="6" s="1"/>
  <c r="G440" i="6"/>
  <c r="G436" i="6"/>
  <c r="G341" i="6"/>
  <c r="G337" i="6"/>
  <c r="J337" i="6" s="1"/>
  <c r="G333" i="6"/>
  <c r="G329" i="6"/>
  <c r="G325" i="6"/>
  <c r="G321" i="6"/>
  <c r="G317" i="6"/>
  <c r="G313" i="6"/>
  <c r="G309" i="6"/>
  <c r="E147" i="5"/>
  <c r="F102" i="5"/>
  <c r="E118" i="5"/>
  <c r="E138" i="5"/>
  <c r="E149" i="5"/>
  <c r="E137" i="5"/>
  <c r="C89" i="5"/>
  <c r="C90" i="5" s="1"/>
  <c r="E76" i="5"/>
  <c r="K33" i="11"/>
  <c r="C64" i="8"/>
  <c r="E64" i="8" s="1"/>
  <c r="K38" i="11"/>
  <c r="B89" i="5"/>
  <c r="B90" i="5" s="1"/>
  <c r="E75" i="5"/>
  <c r="E77" i="5"/>
  <c r="A89" i="5"/>
  <c r="A90" i="5" s="1"/>
  <c r="E74" i="5"/>
  <c r="A106" i="5"/>
  <c r="A109" i="5" s="1"/>
  <c r="B16" i="5" s="1"/>
  <c r="N90" i="4" s="1"/>
  <c r="F96" i="5"/>
  <c r="E148" i="5"/>
  <c r="E117" i="5"/>
  <c r="E139" i="5"/>
  <c r="E146" i="5"/>
  <c r="J60" i="6"/>
  <c r="E89" i="5"/>
  <c r="E90" i="5" s="1"/>
  <c r="E83" i="5"/>
  <c r="E29" i="5"/>
  <c r="E79" i="5"/>
  <c r="F101" i="5"/>
  <c r="F98" i="5"/>
  <c r="E119" i="5"/>
  <c r="E129" i="5"/>
  <c r="E116" i="5"/>
  <c r="E128" i="5"/>
  <c r="E150" i="5"/>
  <c r="O2" i="14"/>
  <c r="K2" i="14" a="1"/>
  <c r="E19" i="10"/>
  <c r="E31" i="5"/>
  <c r="D89" i="5"/>
  <c r="D90" i="5" s="1"/>
  <c r="E82" i="5"/>
  <c r="E27" i="5"/>
  <c r="E65" i="5"/>
  <c r="K22" i="11"/>
  <c r="C55" i="8"/>
  <c r="E55" i="8" s="1"/>
  <c r="J17" i="11"/>
  <c r="J39" i="11"/>
  <c r="J18" i="11"/>
  <c r="J40" i="11"/>
  <c r="J25" i="11"/>
  <c r="J47" i="11"/>
  <c r="J301" i="6"/>
  <c r="J333" i="6"/>
  <c r="J85" i="6"/>
  <c r="G78" i="5" s="1"/>
  <c r="J78" i="6"/>
  <c r="J46" i="6"/>
  <c r="J145" i="6"/>
  <c r="J317" i="6"/>
  <c r="J120" i="6"/>
  <c r="J38" i="6"/>
  <c r="G61" i="5" s="1"/>
  <c r="J62" i="6"/>
  <c r="K25" i="11"/>
  <c r="K42" i="11"/>
  <c r="K28" i="11"/>
  <c r="J27" i="11"/>
  <c r="J28" i="11"/>
  <c r="J15" i="11"/>
  <c r="J35" i="11"/>
  <c r="J16" i="11"/>
  <c r="J38" i="11"/>
  <c r="K35" i="11"/>
  <c r="K48" i="11"/>
  <c r="P48" i="11" s="1"/>
  <c r="K34" i="11"/>
  <c r="K23" i="11"/>
  <c r="K21" i="11"/>
  <c r="K40" i="11"/>
  <c r="K26" i="11"/>
  <c r="K17" i="11"/>
  <c r="J33" i="11"/>
  <c r="J14" i="11"/>
  <c r="J34" i="11"/>
  <c r="J21" i="11"/>
  <c r="J41" i="11"/>
  <c r="J22" i="11"/>
  <c r="J42" i="11"/>
  <c r="K31" i="11"/>
  <c r="K32" i="11"/>
  <c r="K18" i="11"/>
  <c r="J26" i="11"/>
  <c r="J48" i="11"/>
  <c r="K43" i="11"/>
  <c r="K16" i="11"/>
  <c r="K47" i="11"/>
  <c r="P47" i="11" s="1"/>
  <c r="K15" i="11"/>
  <c r="K39" i="11"/>
  <c r="K27" i="11"/>
  <c r="D27" i="10"/>
  <c r="C27" i="10" s="1"/>
  <c r="D26" i="10"/>
  <c r="C26" i="10" s="1"/>
  <c r="D24" i="10"/>
  <c r="C24" i="10" s="1"/>
  <c r="D25" i="10"/>
  <c r="C25" i="10" s="1"/>
  <c r="J22" i="6"/>
  <c r="J119" i="6"/>
  <c r="J45" i="6"/>
  <c r="G42" i="5" s="1"/>
  <c r="J129" i="6"/>
  <c r="J163" i="6"/>
  <c r="H99" i="5" s="1"/>
  <c r="J179" i="6"/>
  <c r="J125" i="6"/>
  <c r="G133" i="6"/>
  <c r="J5" i="6"/>
  <c r="G155" i="6"/>
  <c r="J155" i="6" s="1"/>
  <c r="G147" i="6"/>
  <c r="G139" i="6"/>
  <c r="G131" i="6"/>
  <c r="J131" i="6" s="1"/>
  <c r="AF5" i="6"/>
  <c r="X5" i="6"/>
  <c r="P5" i="6"/>
  <c r="AE5" i="6"/>
  <c r="W5" i="6"/>
  <c r="O5" i="6"/>
  <c r="AI5" i="6"/>
  <c r="AA5" i="6"/>
  <c r="S5" i="6"/>
  <c r="K5" i="6"/>
  <c r="AJ5" i="6"/>
  <c r="AB5" i="6"/>
  <c r="T5" i="6"/>
  <c r="L5" i="6"/>
  <c r="J135" i="6"/>
  <c r="I804" i="6"/>
  <c r="I803" i="6"/>
  <c r="I802" i="6"/>
  <c r="I801" i="6"/>
  <c r="I800" i="6"/>
  <c r="I799" i="6"/>
  <c r="I798" i="6"/>
  <c r="I797" i="6"/>
  <c r="I796" i="6"/>
  <c r="I795" i="6"/>
  <c r="I794" i="6"/>
  <c r="I793" i="6"/>
  <c r="I792" i="6"/>
  <c r="I791" i="6"/>
  <c r="I790" i="6"/>
  <c r="I789" i="6"/>
  <c r="I788" i="6"/>
  <c r="I787" i="6"/>
  <c r="I786" i="6"/>
  <c r="I785" i="6"/>
  <c r="I783" i="6"/>
  <c r="I781" i="6"/>
  <c r="I780" i="6"/>
  <c r="I779" i="6"/>
  <c r="I777" i="6"/>
  <c r="I775" i="6"/>
  <c r="I773" i="6"/>
  <c r="I771" i="6"/>
  <c r="I784" i="6"/>
  <c r="I782" i="6"/>
  <c r="I769" i="6"/>
  <c r="I768" i="6"/>
  <c r="I766" i="6"/>
  <c r="I764" i="6"/>
  <c r="I762" i="6"/>
  <c r="I760" i="6"/>
  <c r="I758" i="6"/>
  <c r="I778" i="6"/>
  <c r="I774" i="6"/>
  <c r="I770" i="6"/>
  <c r="I767" i="6"/>
  <c r="I765" i="6"/>
  <c r="I763" i="6"/>
  <c r="I761" i="6"/>
  <c r="I759" i="6"/>
  <c r="I757" i="6"/>
  <c r="I755" i="6"/>
  <c r="I753" i="6"/>
  <c r="I751" i="6"/>
  <c r="I749" i="6"/>
  <c r="I747" i="6"/>
  <c r="I745" i="6"/>
  <c r="I776" i="6"/>
  <c r="I754" i="6"/>
  <c r="I772" i="6"/>
  <c r="I756" i="6"/>
  <c r="I750" i="6"/>
  <c r="I740" i="6"/>
  <c r="I739" i="6"/>
  <c r="I738" i="6"/>
  <c r="I737" i="6"/>
  <c r="I752" i="6"/>
  <c r="I744" i="6"/>
  <c r="I742" i="6"/>
  <c r="I741" i="6"/>
  <c r="I748" i="6"/>
  <c r="I746" i="6"/>
  <c r="I743" i="6"/>
  <c r="I735" i="6"/>
  <c r="I733" i="6"/>
  <c r="I731" i="6"/>
  <c r="I729" i="6"/>
  <c r="I727" i="6"/>
  <c r="I725" i="6"/>
  <c r="I723" i="6"/>
  <c r="I721" i="6"/>
  <c r="I719" i="6"/>
  <c r="I717" i="6"/>
  <c r="I715" i="6"/>
  <c r="I736" i="6"/>
  <c r="I734" i="6"/>
  <c r="I732" i="6"/>
  <c r="I730" i="6"/>
  <c r="I728" i="6"/>
  <c r="I726" i="6"/>
  <c r="I724" i="6"/>
  <c r="I722" i="6"/>
  <c r="I720" i="6"/>
  <c r="I718" i="6"/>
  <c r="I716" i="6"/>
  <c r="I714" i="6"/>
  <c r="I712" i="6"/>
  <c r="I710" i="6"/>
  <c r="I708" i="6"/>
  <c r="I706" i="6"/>
  <c r="I704" i="6"/>
  <c r="I702" i="6"/>
  <c r="I700" i="6"/>
  <c r="I698" i="6"/>
  <c r="I696" i="6"/>
  <c r="I694" i="6"/>
  <c r="I692" i="6"/>
  <c r="I690" i="6"/>
  <c r="I688" i="6"/>
  <c r="I686" i="6"/>
  <c r="I684" i="6"/>
  <c r="I682" i="6"/>
  <c r="I680" i="6"/>
  <c r="I678" i="6"/>
  <c r="I676" i="6"/>
  <c r="I674" i="6"/>
  <c r="I713" i="6"/>
  <c r="I711" i="6"/>
  <c r="I709" i="6"/>
  <c r="I707" i="6"/>
  <c r="I705" i="6"/>
  <c r="I703" i="6"/>
  <c r="I701" i="6"/>
  <c r="I689" i="6"/>
  <c r="I685" i="6"/>
  <c r="I679" i="6"/>
  <c r="I671" i="6"/>
  <c r="I669" i="6"/>
  <c r="I668" i="6"/>
  <c r="I699" i="6"/>
  <c r="I691" i="6"/>
  <c r="I687" i="6"/>
  <c r="I683" i="6"/>
  <c r="I673" i="6"/>
  <c r="I697" i="6"/>
  <c r="I695" i="6"/>
  <c r="I693" i="6"/>
  <c r="I681" i="6"/>
  <c r="I677" i="6"/>
  <c r="I672" i="6"/>
  <c r="I670" i="6"/>
  <c r="I675" i="6"/>
  <c r="I667" i="6"/>
  <c r="I665" i="6"/>
  <c r="I663" i="6"/>
  <c r="I661" i="6"/>
  <c r="I657" i="6"/>
  <c r="I653" i="6"/>
  <c r="I649" i="6"/>
  <c r="I647" i="6"/>
  <c r="I645" i="6"/>
  <c r="I643" i="6"/>
  <c r="I641" i="6"/>
  <c r="I639" i="6"/>
  <c r="I637" i="6"/>
  <c r="I635" i="6"/>
  <c r="I633" i="6"/>
  <c r="I631" i="6"/>
  <c r="I629" i="6"/>
  <c r="I627" i="6"/>
  <c r="I625" i="6"/>
  <c r="I623" i="6"/>
  <c r="I660" i="6"/>
  <c r="I656" i="6"/>
  <c r="I652" i="6"/>
  <c r="I567" i="6"/>
  <c r="I566" i="6"/>
  <c r="I565" i="6"/>
  <c r="I666" i="6"/>
  <c r="I664" i="6"/>
  <c r="I662" i="6"/>
  <c r="I659" i="6"/>
  <c r="I655" i="6"/>
  <c r="I651" i="6"/>
  <c r="I648" i="6"/>
  <c r="I646" i="6"/>
  <c r="I644" i="6"/>
  <c r="I642" i="6"/>
  <c r="I640" i="6"/>
  <c r="I638" i="6"/>
  <c r="I636" i="6"/>
  <c r="I634" i="6"/>
  <c r="I632" i="6"/>
  <c r="I630" i="6"/>
  <c r="I628" i="6"/>
  <c r="I626" i="6"/>
  <c r="I624" i="6"/>
  <c r="I622" i="6"/>
  <c r="I620" i="6"/>
  <c r="I618" i="6"/>
  <c r="I616" i="6"/>
  <c r="I614" i="6"/>
  <c r="I612" i="6"/>
  <c r="I610" i="6"/>
  <c r="I608" i="6"/>
  <c r="I606" i="6"/>
  <c r="I604" i="6"/>
  <c r="I602" i="6"/>
  <c r="I600" i="6"/>
  <c r="I598" i="6"/>
  <c r="I596" i="6"/>
  <c r="I594" i="6"/>
  <c r="I592" i="6"/>
  <c r="I590" i="6"/>
  <c r="I588" i="6"/>
  <c r="I586" i="6"/>
  <c r="I584" i="6"/>
  <c r="I582" i="6"/>
  <c r="I580" i="6"/>
  <c r="I578" i="6"/>
  <c r="I576" i="6"/>
  <c r="I574" i="6"/>
  <c r="I572" i="6"/>
  <c r="I570" i="6"/>
  <c r="I568" i="6"/>
  <c r="I658" i="6"/>
  <c r="I654" i="6"/>
  <c r="I650" i="6"/>
  <c r="I619" i="6"/>
  <c r="I611" i="6"/>
  <c r="I603" i="6"/>
  <c r="I595" i="6"/>
  <c r="I585" i="6"/>
  <c r="I577" i="6"/>
  <c r="I569" i="6"/>
  <c r="I545" i="6"/>
  <c r="I544" i="6"/>
  <c r="I543" i="6"/>
  <c r="I542" i="6"/>
  <c r="I541" i="6"/>
  <c r="I540" i="6"/>
  <c r="I539" i="6"/>
  <c r="I538" i="6"/>
  <c r="I537" i="6"/>
  <c r="I536" i="6"/>
  <c r="I535" i="6"/>
  <c r="I534" i="6"/>
  <c r="I533" i="6"/>
  <c r="I532" i="6"/>
  <c r="I531" i="6"/>
  <c r="I530" i="6"/>
  <c r="I529" i="6"/>
  <c r="I528" i="6"/>
  <c r="I527" i="6"/>
  <c r="I526" i="6"/>
  <c r="I525" i="6"/>
  <c r="I524" i="6"/>
  <c r="I523" i="6"/>
  <c r="I522" i="6"/>
  <c r="I521" i="6"/>
  <c r="I520" i="6"/>
  <c r="I519" i="6"/>
  <c r="I617" i="6"/>
  <c r="I609" i="6"/>
  <c r="I601" i="6"/>
  <c r="I593" i="6"/>
  <c r="I587" i="6"/>
  <c r="I579" i="6"/>
  <c r="I571" i="6"/>
  <c r="I563" i="6"/>
  <c r="I561" i="6"/>
  <c r="I559" i="6"/>
  <c r="I557" i="6"/>
  <c r="I555" i="6"/>
  <c r="I553" i="6"/>
  <c r="I551" i="6"/>
  <c r="I615" i="6"/>
  <c r="I607" i="6"/>
  <c r="I599" i="6"/>
  <c r="I591" i="6"/>
  <c r="I589" i="6"/>
  <c r="I581" i="6"/>
  <c r="I573" i="6"/>
  <c r="I621" i="6"/>
  <c r="I613" i="6"/>
  <c r="I605" i="6"/>
  <c r="I597" i="6"/>
  <c r="I583" i="6"/>
  <c r="I575" i="6"/>
  <c r="I564" i="6"/>
  <c r="I562" i="6"/>
  <c r="I560" i="6"/>
  <c r="I558" i="6"/>
  <c r="I556" i="6"/>
  <c r="I554" i="6"/>
  <c r="I552" i="6"/>
  <c r="I550" i="6"/>
  <c r="I548" i="6"/>
  <c r="I546" i="6"/>
  <c r="I518" i="6"/>
  <c r="I516" i="6"/>
  <c r="I549" i="6"/>
  <c r="I547" i="6"/>
  <c r="I517" i="6"/>
  <c r="I515" i="6"/>
  <c r="I514" i="6"/>
  <c r="I513" i="6"/>
  <c r="I512" i="6"/>
  <c r="I511" i="6"/>
  <c r="I510" i="6"/>
  <c r="I509" i="6"/>
  <c r="I508" i="6"/>
  <c r="I507" i="6"/>
  <c r="I506" i="6"/>
  <c r="I505" i="6"/>
  <c r="I504" i="6"/>
  <c r="I503" i="6"/>
  <c r="I502" i="6"/>
  <c r="I501" i="6"/>
  <c r="I499" i="6"/>
  <c r="I497" i="6"/>
  <c r="I495" i="6"/>
  <c r="I494" i="6"/>
  <c r="I493" i="6"/>
  <c r="I492" i="6"/>
  <c r="I491" i="6"/>
  <c r="I490" i="6"/>
  <c r="I488" i="6"/>
  <c r="I486" i="6"/>
  <c r="I484" i="6"/>
  <c r="I482" i="6"/>
  <c r="I480" i="6"/>
  <c r="I478" i="6"/>
  <c r="I476" i="6"/>
  <c r="I474" i="6"/>
  <c r="I472" i="6"/>
  <c r="I470" i="6"/>
  <c r="I468" i="6"/>
  <c r="I466" i="6"/>
  <c r="I464" i="6"/>
  <c r="I462" i="6"/>
  <c r="I460" i="6"/>
  <c r="I458" i="6"/>
  <c r="I456" i="6"/>
  <c r="I454" i="6"/>
  <c r="I452" i="6"/>
  <c r="I450"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500" i="6"/>
  <c r="I496" i="6"/>
  <c r="I498" i="6"/>
  <c r="I489" i="6"/>
  <c r="I487" i="6"/>
  <c r="I485" i="6"/>
  <c r="I483" i="6"/>
  <c r="I481" i="6"/>
  <c r="I479" i="6"/>
  <c r="I477" i="6"/>
  <c r="I475" i="6"/>
  <c r="I473" i="6"/>
  <c r="I471" i="6"/>
  <c r="I469" i="6"/>
  <c r="I467" i="6"/>
  <c r="I465" i="6"/>
  <c r="I463" i="6"/>
  <c r="I461" i="6"/>
  <c r="I459" i="6"/>
  <c r="I457" i="6"/>
  <c r="I453" i="6"/>
  <c r="I451" i="6"/>
  <c r="I422" i="6"/>
  <c r="I420" i="6"/>
  <c r="I418" i="6"/>
  <c r="I416" i="6"/>
  <c r="I414" i="6"/>
  <c r="I412" i="6"/>
  <c r="I410" i="6"/>
  <c r="I408" i="6"/>
  <c r="I406" i="6"/>
  <c r="I404" i="6"/>
  <c r="I402" i="6"/>
  <c r="I400" i="6"/>
  <c r="I398" i="6"/>
  <c r="I396" i="6"/>
  <c r="I394" i="6"/>
  <c r="I392" i="6"/>
  <c r="I390" i="6"/>
  <c r="I388" i="6"/>
  <c r="I386" i="6"/>
  <c r="I384" i="6"/>
  <c r="I382" i="6"/>
  <c r="I380" i="6"/>
  <c r="I378" i="6"/>
  <c r="I376" i="6"/>
  <c r="I374" i="6"/>
  <c r="I372" i="6"/>
  <c r="I370" i="6"/>
  <c r="I368" i="6"/>
  <c r="I366" i="6"/>
  <c r="I364" i="6"/>
  <c r="I362" i="6"/>
  <c r="I360" i="6"/>
  <c r="I358" i="6"/>
  <c r="I356" i="6"/>
  <c r="I354" i="6"/>
  <c r="I352" i="6"/>
  <c r="I350" i="6"/>
  <c r="I348" i="6"/>
  <c r="I346" i="6"/>
  <c r="I344" i="6"/>
  <c r="I342" i="6"/>
  <c r="I449" i="6"/>
  <c r="I341" i="6"/>
  <c r="I340" i="6"/>
  <c r="I455" i="6"/>
  <c r="I421" i="6"/>
  <c r="I419" i="6"/>
  <c r="I417" i="6"/>
  <c r="I415" i="6"/>
  <c r="I413" i="6"/>
  <c r="I411" i="6"/>
  <c r="I409" i="6"/>
  <c r="I407" i="6"/>
  <c r="I405" i="6"/>
  <c r="I403" i="6"/>
  <c r="I401" i="6"/>
  <c r="I399" i="6"/>
  <c r="I397" i="6"/>
  <c r="I395" i="6"/>
  <c r="I393" i="6"/>
  <c r="I391" i="6"/>
  <c r="I389" i="6"/>
  <c r="I387" i="6"/>
  <c r="I379" i="6"/>
  <c r="I371" i="6"/>
  <c r="I363" i="6"/>
  <c r="I355" i="6"/>
  <c r="I347" i="6"/>
  <c r="I337" i="6"/>
  <c r="I333" i="6"/>
  <c r="I329" i="6"/>
  <c r="I325" i="6"/>
  <c r="I321" i="6"/>
  <c r="I317" i="6"/>
  <c r="I313" i="6"/>
  <c r="I309" i="6"/>
  <c r="I305" i="6"/>
  <c r="I301" i="6"/>
  <c r="I297" i="6"/>
  <c r="I381" i="6"/>
  <c r="I373" i="6"/>
  <c r="I365" i="6"/>
  <c r="I357" i="6"/>
  <c r="I349" i="6"/>
  <c r="I336" i="6"/>
  <c r="I332" i="6"/>
  <c r="I328" i="6"/>
  <c r="I324" i="6"/>
  <c r="I320" i="6"/>
  <c r="I316" i="6"/>
  <c r="I312" i="6"/>
  <c r="I308" i="6"/>
  <c r="I304" i="6"/>
  <c r="I300" i="6"/>
  <c r="I296" i="6"/>
  <c r="I293" i="6"/>
  <c r="I291" i="6"/>
  <c r="I289" i="6"/>
  <c r="I287" i="6"/>
  <c r="I285" i="6"/>
  <c r="I283" i="6"/>
  <c r="I281" i="6"/>
  <c r="I279" i="6"/>
  <c r="I277" i="6"/>
  <c r="I275" i="6"/>
  <c r="I273" i="6"/>
  <c r="I271" i="6"/>
  <c r="I269" i="6"/>
  <c r="I267" i="6"/>
  <c r="I265" i="6"/>
  <c r="I263" i="6"/>
  <c r="I261" i="6"/>
  <c r="I259" i="6"/>
  <c r="I257" i="6"/>
  <c r="I255" i="6"/>
  <c r="I253" i="6"/>
  <c r="I251" i="6"/>
  <c r="I383" i="6"/>
  <c r="I375" i="6"/>
  <c r="I367" i="6"/>
  <c r="I359" i="6"/>
  <c r="I351" i="6"/>
  <c r="I343" i="6"/>
  <c r="I339" i="6"/>
  <c r="I335" i="6"/>
  <c r="I331" i="6"/>
  <c r="I327" i="6"/>
  <c r="I323" i="6"/>
  <c r="I319" i="6"/>
  <c r="I315" i="6"/>
  <c r="I311" i="6"/>
  <c r="I307" i="6"/>
  <c r="I303" i="6"/>
  <c r="I299" i="6"/>
  <c r="I295" i="6"/>
  <c r="I385" i="6"/>
  <c r="I377" i="6"/>
  <c r="I369" i="6"/>
  <c r="I361" i="6"/>
  <c r="I353" i="6"/>
  <c r="I345" i="6"/>
  <c r="I338" i="6"/>
  <c r="I334" i="6"/>
  <c r="I330" i="6"/>
  <c r="I326" i="6"/>
  <c r="I322" i="6"/>
  <c r="I318" i="6"/>
  <c r="I314" i="6"/>
  <c r="I310" i="6"/>
  <c r="I306" i="6"/>
  <c r="I302" i="6"/>
  <c r="I298" i="6"/>
  <c r="I250" i="6"/>
  <c r="I248" i="6"/>
  <c r="I246" i="6"/>
  <c r="I244" i="6"/>
  <c r="I242" i="6"/>
  <c r="I240" i="6"/>
  <c r="I238" i="6"/>
  <c r="I236" i="6"/>
  <c r="I234" i="6"/>
  <c r="I232" i="6"/>
  <c r="I230" i="6"/>
  <c r="I228" i="6"/>
  <c r="I226" i="6"/>
  <c r="I224" i="6"/>
  <c r="I222" i="6"/>
  <c r="I220" i="6"/>
  <c r="I218" i="6"/>
  <c r="I216" i="6"/>
  <c r="I214" i="6"/>
  <c r="I212" i="6"/>
  <c r="I210" i="6"/>
  <c r="I208" i="6"/>
  <c r="I206" i="6"/>
  <c r="I204" i="6"/>
  <c r="I202" i="6"/>
  <c r="I200" i="6"/>
  <c r="I198" i="6"/>
  <c r="I196" i="6"/>
  <c r="I194" i="6"/>
  <c r="I192" i="6"/>
  <c r="I190" i="6"/>
  <c r="I188" i="6"/>
  <c r="I186" i="6"/>
  <c r="I184" i="6"/>
  <c r="I182" i="6"/>
  <c r="I180" i="6"/>
  <c r="I178" i="6"/>
  <c r="I176" i="6"/>
  <c r="I174" i="6"/>
  <c r="I172" i="6"/>
  <c r="I170" i="6"/>
  <c r="I168" i="6"/>
  <c r="I166" i="6"/>
  <c r="I164" i="6"/>
  <c r="I162" i="6"/>
  <c r="I294" i="6"/>
  <c r="I290" i="6"/>
  <c r="I288" i="6"/>
  <c r="I284" i="6"/>
  <c r="I282" i="6"/>
  <c r="I280" i="6"/>
  <c r="I278" i="6"/>
  <c r="I276" i="6"/>
  <c r="I274" i="6"/>
  <c r="I272" i="6"/>
  <c r="I270" i="6"/>
  <c r="I268" i="6"/>
  <c r="I266" i="6"/>
  <c r="I264" i="6"/>
  <c r="I262" i="6"/>
  <c r="I260" i="6"/>
  <c r="I258" i="6"/>
  <c r="I256" i="6"/>
  <c r="I254" i="6"/>
  <c r="I292" i="6"/>
  <c r="I286" i="6"/>
  <c r="I252" i="6"/>
  <c r="I249" i="6"/>
  <c r="I247" i="6"/>
  <c r="I245" i="6"/>
  <c r="I243" i="6"/>
  <c r="I241" i="6"/>
  <c r="I239" i="6"/>
  <c r="I237" i="6"/>
  <c r="I235" i="6"/>
  <c r="I233" i="6"/>
  <c r="I231" i="6"/>
  <c r="I229" i="6"/>
  <c r="I227" i="6"/>
  <c r="I225" i="6"/>
  <c r="I223" i="6"/>
  <c r="I221" i="6"/>
  <c r="I219" i="6"/>
  <c r="I217" i="6"/>
  <c r="I215" i="6"/>
  <c r="I213" i="6"/>
  <c r="I211" i="6"/>
  <c r="I209" i="6"/>
  <c r="I207" i="6"/>
  <c r="I205" i="6"/>
  <c r="I203" i="6"/>
  <c r="I201" i="6"/>
  <c r="I199" i="6"/>
  <c r="I197" i="6"/>
  <c r="I195" i="6"/>
  <c r="I193" i="6"/>
  <c r="I191" i="6"/>
  <c r="I189" i="6"/>
  <c r="I187" i="6"/>
  <c r="I185" i="6"/>
  <c r="I183" i="6"/>
  <c r="I181" i="6"/>
  <c r="I179" i="6"/>
  <c r="I177" i="6"/>
  <c r="I175" i="6"/>
  <c r="I173" i="6"/>
  <c r="I171" i="6"/>
  <c r="I169" i="6"/>
  <c r="I167" i="6"/>
  <c r="I165" i="6"/>
  <c r="I163" i="6"/>
  <c r="I161" i="6"/>
  <c r="I159" i="6"/>
  <c r="I157" i="6"/>
  <c r="I155" i="6"/>
  <c r="I153" i="6"/>
  <c r="I151" i="6"/>
  <c r="I149" i="6"/>
  <c r="I147" i="6"/>
  <c r="I145" i="6"/>
  <c r="I143" i="6"/>
  <c r="I141" i="6"/>
  <c r="I139" i="6"/>
  <c r="I137" i="6"/>
  <c r="I135" i="6"/>
  <c r="I133" i="6"/>
  <c r="I131" i="6"/>
  <c r="I129" i="6"/>
  <c r="I127" i="6"/>
  <c r="I154" i="6"/>
  <c r="I146" i="6"/>
  <c r="I138" i="6"/>
  <c r="I130"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156" i="6"/>
  <c r="I148" i="6"/>
  <c r="I140" i="6"/>
  <c r="I132" i="6"/>
  <c r="I126" i="6"/>
  <c r="I125" i="6"/>
  <c r="I158" i="6"/>
  <c r="I150" i="6"/>
  <c r="I142" i="6"/>
  <c r="I134" i="6"/>
  <c r="I160" i="6"/>
  <c r="I152" i="6"/>
  <c r="I144" i="6"/>
  <c r="I136" i="6"/>
  <c r="I128" i="6"/>
  <c r="I81" i="6"/>
  <c r="I77" i="6"/>
  <c r="I73" i="6"/>
  <c r="I69" i="6"/>
  <c r="I65" i="6"/>
  <c r="I61" i="6"/>
  <c r="I57" i="6"/>
  <c r="I53" i="6"/>
  <c r="I49" i="6"/>
  <c r="I45" i="6"/>
  <c r="I44" i="6"/>
  <c r="I40" i="6"/>
  <c r="I36" i="6"/>
  <c r="I32" i="6"/>
  <c r="I28" i="6"/>
  <c r="I24" i="6"/>
  <c r="I20" i="6"/>
  <c r="I16" i="6"/>
  <c r="I12" i="6"/>
  <c r="I82" i="6"/>
  <c r="I78" i="6"/>
  <c r="I74" i="6"/>
  <c r="I70" i="6"/>
  <c r="I66" i="6"/>
  <c r="I62" i="6"/>
  <c r="I58" i="6"/>
  <c r="I54" i="6"/>
  <c r="I50" i="6"/>
  <c r="I46" i="6"/>
  <c r="I43" i="6"/>
  <c r="I39" i="6"/>
  <c r="I35" i="6"/>
  <c r="I31" i="6"/>
  <c r="I27" i="6"/>
  <c r="I23" i="6"/>
  <c r="I19" i="6"/>
  <c r="I15" i="6"/>
  <c r="I11" i="6"/>
  <c r="I52" i="6"/>
  <c r="I48" i="6"/>
  <c r="I41" i="6"/>
  <c r="I37" i="6"/>
  <c r="I29" i="6"/>
  <c r="I17" i="6"/>
  <c r="I79" i="6"/>
  <c r="I75" i="6"/>
  <c r="I71" i="6"/>
  <c r="I67" i="6"/>
  <c r="I63" i="6"/>
  <c r="I59" i="6"/>
  <c r="I55" i="6"/>
  <c r="I51" i="6"/>
  <c r="I47" i="6"/>
  <c r="I42" i="6"/>
  <c r="I38" i="6"/>
  <c r="I34" i="6"/>
  <c r="I30" i="6"/>
  <c r="I26" i="6"/>
  <c r="I22" i="6"/>
  <c r="I18" i="6"/>
  <c r="I14" i="6"/>
  <c r="I10" i="6"/>
  <c r="I56" i="6"/>
  <c r="I33" i="6"/>
  <c r="I25" i="6"/>
  <c r="I21" i="6"/>
  <c r="I13" i="6"/>
  <c r="I9" i="6"/>
  <c r="I80" i="6"/>
  <c r="I76" i="6"/>
  <c r="I72" i="6"/>
  <c r="I68" i="6"/>
  <c r="I64" i="6"/>
  <c r="I60" i="6"/>
  <c r="J157" i="6"/>
  <c r="J173" i="6"/>
  <c r="J147" i="6"/>
  <c r="J187" i="6"/>
  <c r="J296" i="6"/>
  <c r="G147" i="5" s="1"/>
  <c r="J134" i="6"/>
  <c r="J142" i="6"/>
  <c r="J150" i="6"/>
  <c r="J158" i="6"/>
  <c r="J166" i="6"/>
  <c r="H102" i="5" s="1"/>
  <c r="J174" i="6"/>
  <c r="J182" i="6"/>
  <c r="J190" i="6"/>
  <c r="J312" i="6"/>
  <c r="J328" i="6"/>
  <c r="J198" i="6"/>
  <c r="J206" i="6"/>
  <c r="J214" i="6"/>
  <c r="G118" i="5" s="1"/>
  <c r="J222" i="6"/>
  <c r="J230" i="6"/>
  <c r="G138" i="5" s="1"/>
  <c r="J238" i="6"/>
  <c r="J246" i="6"/>
  <c r="J254" i="6"/>
  <c r="J262" i="6"/>
  <c r="J270" i="6"/>
  <c r="J278" i="6"/>
  <c r="J286" i="6"/>
  <c r="J294" i="6"/>
  <c r="J309" i="6"/>
  <c r="J325" i="6"/>
  <c r="J298" i="6"/>
  <c r="G149" i="5" s="1"/>
  <c r="J314" i="6"/>
  <c r="J330" i="6"/>
  <c r="J197" i="6"/>
  <c r="J205" i="6"/>
  <c r="J213" i="6"/>
  <c r="J221" i="6"/>
  <c r="J229" i="6"/>
  <c r="G137" i="5" s="1"/>
  <c r="J237" i="6"/>
  <c r="J245" i="6"/>
  <c r="J253" i="6"/>
  <c r="J261" i="6"/>
  <c r="J269" i="6"/>
  <c r="J277" i="6"/>
  <c r="J285" i="6"/>
  <c r="J293" i="6"/>
  <c r="J307" i="6"/>
  <c r="J323" i="6"/>
  <c r="J339" i="6"/>
  <c r="J341" i="6"/>
  <c r="J349" i="6"/>
  <c r="J357" i="6"/>
  <c r="J365" i="6"/>
  <c r="J373" i="6"/>
  <c r="J381" i="6"/>
  <c r="J389" i="6"/>
  <c r="J397" i="6"/>
  <c r="J405" i="6"/>
  <c r="J413" i="6"/>
  <c r="J421" i="6"/>
  <c r="J342" i="6"/>
  <c r="J350" i="6"/>
  <c r="J358" i="6"/>
  <c r="J366" i="6"/>
  <c r="J374" i="6"/>
  <c r="J382" i="6"/>
  <c r="J390" i="6"/>
  <c r="J398" i="6"/>
  <c r="J406" i="6"/>
  <c r="J414" i="6"/>
  <c r="J422" i="6"/>
  <c r="J496" i="6"/>
  <c r="J506" i="6"/>
  <c r="J475" i="6"/>
  <c r="J483" i="6"/>
  <c r="J425" i="6"/>
  <c r="J429" i="6"/>
  <c r="J433" i="6"/>
  <c r="J437" i="6"/>
  <c r="J441" i="6"/>
  <c r="J445" i="6"/>
  <c r="J450" i="6"/>
  <c r="J458" i="6"/>
  <c r="J466" i="6"/>
  <c r="J474" i="6"/>
  <c r="J482" i="6"/>
  <c r="J508" i="6"/>
  <c r="J493" i="6"/>
  <c r="J501" i="6"/>
  <c r="J591" i="6"/>
  <c r="J607" i="6"/>
  <c r="J623" i="6"/>
  <c r="J546" i="6"/>
  <c r="J554" i="6"/>
  <c r="J562" i="6"/>
  <c r="J629" i="6"/>
  <c r="J595" i="6"/>
  <c r="J611" i="6"/>
  <c r="J521" i="6"/>
  <c r="J525" i="6"/>
  <c r="J529" i="6"/>
  <c r="J533" i="6"/>
  <c r="J537" i="6"/>
  <c r="J541" i="6"/>
  <c r="J545" i="6"/>
  <c r="J553" i="6"/>
  <c r="J561" i="6"/>
  <c r="J583" i="6"/>
  <c r="J597" i="6"/>
  <c r="J613" i="6"/>
  <c r="J635" i="6"/>
  <c r="J652" i="6"/>
  <c r="J660" i="6"/>
  <c r="J671" i="6"/>
  <c r="J566" i="6"/>
  <c r="J580" i="6"/>
  <c r="J588" i="6"/>
  <c r="J604" i="6"/>
  <c r="J612" i="6"/>
  <c r="J620" i="6"/>
  <c r="J628" i="6"/>
  <c r="J636" i="6"/>
  <c r="J644" i="6"/>
  <c r="J664" i="6"/>
  <c r="J673" i="6"/>
  <c r="J696" i="6"/>
  <c r="J669" i="6"/>
  <c r="J676" i="6"/>
  <c r="J708" i="6"/>
  <c r="J718" i="6"/>
  <c r="J679" i="6"/>
  <c r="J703" i="6"/>
  <c r="J711" i="6"/>
  <c r="J724" i="6"/>
  <c r="J734" i="6"/>
  <c r="J725" i="6"/>
  <c r="J733" i="6"/>
  <c r="J755" i="6"/>
  <c r="J758" i="6"/>
  <c r="J740" i="6"/>
  <c r="J757" i="6"/>
  <c r="J765" i="6"/>
  <c r="J769" i="6"/>
  <c r="J776" i="6"/>
  <c r="J771" i="6"/>
  <c r="J779" i="6"/>
  <c r="J781" i="6"/>
  <c r="J783" i="6"/>
  <c r="J786" i="6"/>
  <c r="J794" i="6"/>
  <c r="J798" i="6"/>
  <c r="G49" i="6"/>
  <c r="J49" i="6" s="1"/>
  <c r="Y5" i="6"/>
  <c r="M5" i="6"/>
  <c r="J121" i="6"/>
  <c r="G81" i="6"/>
  <c r="F74" i="5" s="1"/>
  <c r="J75" i="6"/>
  <c r="G65" i="6"/>
  <c r="J59" i="6"/>
  <c r="G449" i="6"/>
  <c r="G457" i="6"/>
  <c r="J457" i="6" s="1"/>
  <c r="G465" i="6"/>
  <c r="G473" i="6"/>
  <c r="J473" i="6" s="1"/>
  <c r="G481" i="6"/>
  <c r="G489" i="6"/>
  <c r="J489" i="6" s="1"/>
  <c r="G510" i="6"/>
  <c r="G492" i="6"/>
  <c r="J492" i="6" s="1"/>
  <c r="G504" i="6"/>
  <c r="J504" i="6" s="1"/>
  <c r="G512" i="6"/>
  <c r="J512" i="6" s="1"/>
  <c r="G519" i="6"/>
  <c r="G527" i="6"/>
  <c r="G528" i="6"/>
  <c r="G500" i="6"/>
  <c r="J500" i="6" s="1"/>
  <c r="G524" i="6"/>
  <c r="G516" i="6"/>
  <c r="J516" i="6" s="1"/>
  <c r="G517" i="6"/>
  <c r="G572" i="6"/>
  <c r="J572" i="6" s="1"/>
  <c r="G596" i="6"/>
  <c r="J596" i="6" s="1"/>
  <c r="G624" i="6"/>
  <c r="G530" i="6"/>
  <c r="J530" i="6" s="1"/>
  <c r="G534" i="6"/>
  <c r="J534" i="6" s="1"/>
  <c r="G538" i="6"/>
  <c r="G542" i="6"/>
  <c r="G547" i="6"/>
  <c r="J547" i="6" s="1"/>
  <c r="G555" i="6"/>
  <c r="J555" i="6" s="1"/>
  <c r="G563" i="6"/>
  <c r="G598" i="6"/>
  <c r="J598" i="6" s="1"/>
  <c r="G630" i="6"/>
  <c r="G576" i="6"/>
  <c r="J576" i="6" s="1"/>
  <c r="G608" i="6"/>
  <c r="G640" i="6"/>
  <c r="J640" i="6" s="1"/>
  <c r="G550" i="6"/>
  <c r="G558" i="6"/>
  <c r="J558" i="6" s="1"/>
  <c r="G574" i="6"/>
  <c r="G610" i="6"/>
  <c r="J610" i="6" s="1"/>
  <c r="G642" i="6"/>
  <c r="G569" i="6"/>
  <c r="J569" i="6" s="1"/>
  <c r="G577" i="6"/>
  <c r="J577" i="6" s="1"/>
  <c r="G585" i="6"/>
  <c r="J585" i="6" s="1"/>
  <c r="G593" i="6"/>
  <c r="G601" i="6"/>
  <c r="G609" i="6"/>
  <c r="G617" i="6"/>
  <c r="J617" i="6" s="1"/>
  <c r="G625" i="6"/>
  <c r="G633" i="6"/>
  <c r="J633" i="6" s="1"/>
  <c r="G641" i="6"/>
  <c r="G649" i="6"/>
  <c r="J649" i="6" s="1"/>
  <c r="G693" i="6"/>
  <c r="J693" i="6" s="1"/>
  <c r="G651" i="6"/>
  <c r="J651" i="6" s="1"/>
  <c r="G655" i="6"/>
  <c r="J655" i="6" s="1"/>
  <c r="G659" i="6"/>
  <c r="J659" i="6" s="1"/>
  <c r="G663" i="6"/>
  <c r="J663" i="6" s="1"/>
  <c r="G667" i="6"/>
  <c r="J667" i="6" s="1"/>
  <c r="G687" i="6"/>
  <c r="J687" i="6" s="1"/>
  <c r="G689" i="6"/>
  <c r="J689" i="6" s="1"/>
  <c r="G705" i="6"/>
  <c r="J705" i="6" s="1"/>
  <c r="G713" i="6"/>
  <c r="J713" i="6" s="1"/>
  <c r="G674" i="6"/>
  <c r="J674" i="6" s="1"/>
  <c r="G682" i="6"/>
  <c r="J682" i="6" s="1"/>
  <c r="G690" i="6"/>
  <c r="G698" i="6"/>
  <c r="J698" i="6" s="1"/>
  <c r="G706" i="6"/>
  <c r="G714" i="6"/>
  <c r="J714" i="6" s="1"/>
  <c r="G723" i="6"/>
  <c r="J723" i="6" s="1"/>
  <c r="G731" i="6"/>
  <c r="J731" i="6" s="1"/>
  <c r="G722" i="6"/>
  <c r="G730" i="6"/>
  <c r="J730" i="6" s="1"/>
  <c r="G747" i="6"/>
  <c r="J747" i="6" s="1"/>
  <c r="G749" i="6"/>
  <c r="J749" i="6" s="1"/>
  <c r="G743" i="6"/>
  <c r="G746" i="6"/>
  <c r="J746" i="6" s="1"/>
  <c r="G754" i="6"/>
  <c r="G762" i="6"/>
  <c r="J762" i="6" s="1"/>
  <c r="G763" i="6"/>
  <c r="G775" i="6"/>
  <c r="J775" i="6" s="1"/>
  <c r="G770" i="6"/>
  <c r="J770" i="6" s="1"/>
  <c r="G778" i="6"/>
  <c r="J778" i="6" s="1"/>
  <c r="G787" i="6"/>
  <c r="G784" i="6"/>
  <c r="J784" i="6" s="1"/>
  <c r="G790" i="6"/>
  <c r="J790" i="6" s="1"/>
  <c r="G799" i="6"/>
  <c r="J799" i="6" s="1"/>
  <c r="G803" i="6"/>
  <c r="G122" i="6"/>
  <c r="J122" i="6" s="1"/>
  <c r="G118" i="6"/>
  <c r="F64" i="5" s="1"/>
  <c r="G114" i="6"/>
  <c r="J114" i="6" s="1"/>
  <c r="J124" i="6"/>
  <c r="J112" i="6"/>
  <c r="J104" i="6"/>
  <c r="J96" i="6"/>
  <c r="J87" i="6"/>
  <c r="G75" i="5" s="1"/>
  <c r="G70" i="6"/>
  <c r="J70" i="6" s="1"/>
  <c r="G54" i="6"/>
  <c r="J54" i="6" s="1"/>
  <c r="J42" i="6"/>
  <c r="G30" i="6"/>
  <c r="J26" i="6"/>
  <c r="G14" i="6"/>
  <c r="F41" i="5" s="1"/>
  <c r="J10" i="6"/>
  <c r="J115" i="6"/>
  <c r="J107" i="6"/>
  <c r="J99" i="6"/>
  <c r="J91" i="6"/>
  <c r="G71" i="6"/>
  <c r="J65" i="6"/>
  <c r="G55" i="6"/>
  <c r="G37" i="6"/>
  <c r="J33" i="6"/>
  <c r="F49" i="5" s="1"/>
  <c r="G21" i="6"/>
  <c r="J21" i="6" s="1"/>
  <c r="J17" i="6"/>
  <c r="G29" i="5" s="1"/>
  <c r="G39" i="6"/>
  <c r="J39" i="6" s="1"/>
  <c r="G23" i="6"/>
  <c r="AC5" i="6"/>
  <c r="J137" i="6"/>
  <c r="J167" i="6"/>
  <c r="H103" i="5" s="1"/>
  <c r="G110" i="6"/>
  <c r="G102" i="6"/>
  <c r="G94" i="6"/>
  <c r="G80" i="6"/>
  <c r="J74" i="6"/>
  <c r="G64" i="6"/>
  <c r="J64" i="6" s="1"/>
  <c r="J58" i="6"/>
  <c r="G48" i="6"/>
  <c r="G36" i="6"/>
  <c r="J32" i="6"/>
  <c r="G20" i="6"/>
  <c r="J16" i="6"/>
  <c r="AL5" i="6"/>
  <c r="V5" i="6"/>
  <c r="J143" i="6"/>
  <c r="J133" i="6"/>
  <c r="J161" i="6"/>
  <c r="H97" i="5" s="1"/>
  <c r="J177" i="6"/>
  <c r="J189" i="6"/>
  <c r="J128" i="6"/>
  <c r="J136" i="6"/>
  <c r="J144" i="6"/>
  <c r="J152" i="6"/>
  <c r="J160" i="6"/>
  <c r="H96" i="5" s="1"/>
  <c r="J168" i="6"/>
  <c r="J176" i="6"/>
  <c r="J184" i="6"/>
  <c r="J300" i="6"/>
  <c r="G151" i="5" s="1"/>
  <c r="J316" i="6"/>
  <c r="J332" i="6"/>
  <c r="J192" i="6"/>
  <c r="J200" i="6"/>
  <c r="J208" i="6"/>
  <c r="J216" i="6"/>
  <c r="G115" i="5" s="1"/>
  <c r="J224" i="6"/>
  <c r="J232" i="6"/>
  <c r="G140" i="5" s="1"/>
  <c r="J240" i="6"/>
  <c r="J248" i="6"/>
  <c r="J256" i="6"/>
  <c r="J264" i="6"/>
  <c r="J272" i="6"/>
  <c r="J280" i="6"/>
  <c r="J288" i="6"/>
  <c r="J297" i="6"/>
  <c r="G148" i="5" s="1"/>
  <c r="J313" i="6"/>
  <c r="J329" i="6"/>
  <c r="J302" i="6"/>
  <c r="J318" i="6"/>
  <c r="J334" i="6"/>
  <c r="J199" i="6"/>
  <c r="J207" i="6"/>
  <c r="J215" i="6"/>
  <c r="G117" i="5" s="1"/>
  <c r="J223" i="6"/>
  <c r="J231" i="6"/>
  <c r="G139" i="5" s="1"/>
  <c r="J239" i="6"/>
  <c r="J247" i="6"/>
  <c r="J255" i="6"/>
  <c r="J263" i="6"/>
  <c r="J271" i="6"/>
  <c r="J279" i="6"/>
  <c r="J287" i="6"/>
  <c r="J295" i="6"/>
  <c r="G146" i="5" s="1"/>
  <c r="J311" i="6"/>
  <c r="J327" i="6"/>
  <c r="J449" i="6"/>
  <c r="J343" i="6"/>
  <c r="J351" i="6"/>
  <c r="J359" i="6"/>
  <c r="J367" i="6"/>
  <c r="J375" i="6"/>
  <c r="J383" i="6"/>
  <c r="J391" i="6"/>
  <c r="J399" i="6"/>
  <c r="J407" i="6"/>
  <c r="J415" i="6"/>
  <c r="J451" i="6"/>
  <c r="J344" i="6"/>
  <c r="J352" i="6"/>
  <c r="J360" i="6"/>
  <c r="J368" i="6"/>
  <c r="J376" i="6"/>
  <c r="J384" i="6"/>
  <c r="J392" i="6"/>
  <c r="J400" i="6"/>
  <c r="J408" i="6"/>
  <c r="J416" i="6"/>
  <c r="J455" i="6"/>
  <c r="J469" i="6"/>
  <c r="J477" i="6"/>
  <c r="J485" i="6"/>
  <c r="J505" i="6"/>
  <c r="J426" i="6"/>
  <c r="J430" i="6"/>
  <c r="J434" i="6"/>
  <c r="J438" i="6"/>
  <c r="J442" i="6"/>
  <c r="J446" i="6"/>
  <c r="J452" i="6"/>
  <c r="J460" i="6"/>
  <c r="J468" i="6"/>
  <c r="J476" i="6"/>
  <c r="J484" i="6"/>
  <c r="J498" i="6"/>
  <c r="J509" i="6"/>
  <c r="J513" i="6"/>
  <c r="J490" i="6"/>
  <c r="J494" i="6"/>
  <c r="J517" i="6"/>
  <c r="J495" i="6"/>
  <c r="J518" i="6"/>
  <c r="J581" i="6"/>
  <c r="J631" i="6"/>
  <c r="J548" i="6"/>
  <c r="J556" i="6"/>
  <c r="J564" i="6"/>
  <c r="J579" i="6"/>
  <c r="J593" i="6"/>
  <c r="J609" i="6"/>
  <c r="J639" i="6"/>
  <c r="J641" i="6"/>
  <c r="J522" i="6"/>
  <c r="J526" i="6"/>
  <c r="J538" i="6"/>
  <c r="J542" i="6"/>
  <c r="J563" i="6"/>
  <c r="J643" i="6"/>
  <c r="J657" i="6"/>
  <c r="J665" i="6"/>
  <c r="J567" i="6"/>
  <c r="J574" i="6"/>
  <c r="J582" i="6"/>
  <c r="J590" i="6"/>
  <c r="J606" i="6"/>
  <c r="J614" i="6"/>
  <c r="J622" i="6"/>
  <c r="J630" i="6"/>
  <c r="J638" i="6"/>
  <c r="J646" i="6"/>
  <c r="J654" i="6"/>
  <c r="J666" i="6"/>
  <c r="J686" i="6"/>
  <c r="J704" i="6"/>
  <c r="J694" i="6"/>
  <c r="J678" i="6"/>
  <c r="J710" i="6"/>
  <c r="J722" i="6"/>
  <c r="J727" i="6"/>
  <c r="J681" i="6"/>
  <c r="J697" i="6"/>
  <c r="J728" i="6"/>
  <c r="J736" i="6"/>
  <c r="J741" i="6"/>
  <c r="J748" i="6"/>
  <c r="J760" i="6"/>
  <c r="J737" i="6"/>
  <c r="J742" i="6"/>
  <c r="J754" i="6"/>
  <c r="J759" i="6"/>
  <c r="J767" i="6"/>
  <c r="J773" i="6"/>
  <c r="J782" i="6"/>
  <c r="J800" i="6"/>
  <c r="J803" i="6"/>
  <c r="J787" i="6"/>
  <c r="J791" i="6"/>
  <c r="J795" i="6"/>
  <c r="G53" i="6"/>
  <c r="J53" i="6" s="1"/>
  <c r="G35" i="6"/>
  <c r="G27" i="6"/>
  <c r="J27" i="6" s="1"/>
  <c r="J19" i="6"/>
  <c r="J11" i="6"/>
  <c r="G27" i="5" s="1"/>
  <c r="U5" i="6"/>
  <c r="J117" i="6"/>
  <c r="G65" i="5" s="1"/>
  <c r="G105" i="6"/>
  <c r="G97" i="6"/>
  <c r="J97" i="6" s="1"/>
  <c r="G89" i="6"/>
  <c r="G83" i="6"/>
  <c r="J79" i="6"/>
  <c r="G69" i="6"/>
  <c r="J63" i="6"/>
  <c r="J30" i="6"/>
  <c r="J69" i="6"/>
  <c r="J37" i="6"/>
  <c r="J35" i="6"/>
  <c r="J171" i="6"/>
  <c r="J86" i="6"/>
  <c r="G79" i="5" s="1"/>
  <c r="J110" i="6"/>
  <c r="J102" i="6"/>
  <c r="J94" i="6"/>
  <c r="J151" i="6"/>
  <c r="J141" i="6"/>
  <c r="J165" i="6"/>
  <c r="H101" i="5" s="1"/>
  <c r="J181" i="6"/>
  <c r="J183" i="6"/>
  <c r="J191" i="6"/>
  <c r="J130" i="6"/>
  <c r="J138" i="6"/>
  <c r="J146" i="6"/>
  <c r="J154" i="6"/>
  <c r="J162" i="6"/>
  <c r="H98" i="5" s="1"/>
  <c r="J170" i="6"/>
  <c r="J178" i="6"/>
  <c r="J186" i="6"/>
  <c r="J304" i="6"/>
  <c r="J320" i="6"/>
  <c r="J336" i="6"/>
  <c r="J194" i="6"/>
  <c r="J202" i="6"/>
  <c r="J210" i="6"/>
  <c r="J218" i="6"/>
  <c r="G119" i="5" s="1"/>
  <c r="J226" i="6"/>
  <c r="G129" i="5" s="1"/>
  <c r="J234" i="6"/>
  <c r="J242" i="6"/>
  <c r="J250" i="6"/>
  <c r="J258" i="6"/>
  <c r="J266" i="6"/>
  <c r="J274" i="6"/>
  <c r="J282" i="6"/>
  <c r="J290" i="6"/>
  <c r="J306" i="6"/>
  <c r="J322" i="6"/>
  <c r="J338" i="6"/>
  <c r="J201" i="6"/>
  <c r="J209" i="6"/>
  <c r="J217" i="6"/>
  <c r="G116" i="5" s="1"/>
  <c r="J225" i="6"/>
  <c r="G128" i="5" s="1"/>
  <c r="J233" i="6"/>
  <c r="J241" i="6"/>
  <c r="J249" i="6"/>
  <c r="J257" i="6"/>
  <c r="J265" i="6"/>
  <c r="J273" i="6"/>
  <c r="J281" i="6"/>
  <c r="J289" i="6"/>
  <c r="J299" i="6"/>
  <c r="G150" i="5" s="1"/>
  <c r="J315" i="6"/>
  <c r="J331" i="6"/>
  <c r="J345" i="6"/>
  <c r="J353" i="6"/>
  <c r="J361" i="6"/>
  <c r="J369" i="6"/>
  <c r="J377" i="6"/>
  <c r="J385" i="6"/>
  <c r="J393" i="6"/>
  <c r="J401" i="6"/>
  <c r="J409" i="6"/>
  <c r="J417" i="6"/>
  <c r="J463" i="6"/>
  <c r="J453" i="6"/>
  <c r="J346" i="6"/>
  <c r="J354" i="6"/>
  <c r="J362" i="6"/>
  <c r="J370" i="6"/>
  <c r="J378" i="6"/>
  <c r="J386" i="6"/>
  <c r="J394" i="6"/>
  <c r="J402" i="6"/>
  <c r="J410" i="6"/>
  <c r="J418" i="6"/>
  <c r="J459" i="6"/>
  <c r="J471" i="6"/>
  <c r="J479" i="6"/>
  <c r="J487" i="6"/>
  <c r="J423" i="6"/>
  <c r="J427" i="6"/>
  <c r="J431" i="6"/>
  <c r="J435" i="6"/>
  <c r="J439" i="6"/>
  <c r="J443" i="6"/>
  <c r="J447" i="6"/>
  <c r="J454" i="6"/>
  <c r="J462" i="6"/>
  <c r="J470" i="6"/>
  <c r="J478" i="6"/>
  <c r="J486" i="6"/>
  <c r="J503" i="6"/>
  <c r="J510" i="6"/>
  <c r="J514" i="6"/>
  <c r="J491" i="6"/>
  <c r="J497" i="6"/>
  <c r="J599" i="6"/>
  <c r="J637" i="6"/>
  <c r="J550" i="6"/>
  <c r="J647" i="6"/>
  <c r="J603" i="6"/>
  <c r="J619" i="6"/>
  <c r="J519" i="6"/>
  <c r="J523" i="6"/>
  <c r="J527" i="6"/>
  <c r="J531" i="6"/>
  <c r="J535" i="6"/>
  <c r="J539" i="6"/>
  <c r="J543" i="6"/>
  <c r="J549" i="6"/>
  <c r="J557" i="6"/>
  <c r="J575" i="6"/>
  <c r="J605" i="6"/>
  <c r="J621" i="6"/>
  <c r="J656" i="6"/>
  <c r="J568" i="6"/>
  <c r="J584" i="6"/>
  <c r="J592" i="6"/>
  <c r="J600" i="6"/>
  <c r="J608" i="6"/>
  <c r="J616" i="6"/>
  <c r="J624" i="6"/>
  <c r="J632" i="6"/>
  <c r="J648" i="6"/>
  <c r="J688" i="6"/>
  <c r="J684" i="6"/>
  <c r="J670" i="6"/>
  <c r="J702" i="6"/>
  <c r="J690" i="6"/>
  <c r="J700" i="6"/>
  <c r="J712" i="6"/>
  <c r="J726" i="6"/>
  <c r="J715" i="6"/>
  <c r="J675" i="6"/>
  <c r="J683" i="6"/>
  <c r="J691" i="6"/>
  <c r="J699" i="6"/>
  <c r="J707" i="6"/>
  <c r="J716" i="6"/>
  <c r="J717" i="6"/>
  <c r="J729" i="6"/>
  <c r="J743" i="6"/>
  <c r="J745" i="6"/>
  <c r="J751" i="6"/>
  <c r="J738" i="6"/>
  <c r="J744" i="6"/>
  <c r="J750" i="6"/>
  <c r="J761" i="6"/>
  <c r="J802" i="6"/>
  <c r="J801" i="6"/>
  <c r="J804" i="6"/>
  <c r="J788" i="6"/>
  <c r="J796" i="6"/>
  <c r="J51" i="6"/>
  <c r="G43" i="6"/>
  <c r="J43" i="6" s="1"/>
  <c r="J113" i="6"/>
  <c r="J105" i="6"/>
  <c r="J89" i="6"/>
  <c r="G73" i="6"/>
  <c r="J73" i="6" s="1"/>
  <c r="J67" i="6"/>
  <c r="G57" i="6"/>
  <c r="J57" i="6" s="1"/>
  <c r="J116" i="6"/>
  <c r="J108" i="6"/>
  <c r="J100" i="6"/>
  <c r="J92" i="6"/>
  <c r="J34" i="6"/>
  <c r="F50" i="5" s="1"/>
  <c r="J111" i="6"/>
  <c r="J103" i="6"/>
  <c r="J95" i="6"/>
  <c r="G47" i="6"/>
  <c r="J41" i="6"/>
  <c r="G29" i="6"/>
  <c r="J29" i="6" s="1"/>
  <c r="J25" i="6"/>
  <c r="G13" i="6"/>
  <c r="J13" i="6" s="1"/>
  <c r="J9" i="6"/>
  <c r="G31" i="6"/>
  <c r="J31" i="6" s="1"/>
  <c r="J126" i="6"/>
  <c r="J153" i="6"/>
  <c r="J175" i="6"/>
  <c r="J118" i="6"/>
  <c r="G64" i="5" s="1"/>
  <c r="G106" i="6"/>
  <c r="J106" i="6" s="1"/>
  <c r="G98" i="6"/>
  <c r="J98" i="6" s="1"/>
  <c r="G90" i="6"/>
  <c r="J90" i="6" s="1"/>
  <c r="J84" i="6"/>
  <c r="G81" i="5" s="1"/>
  <c r="G72" i="6"/>
  <c r="J72" i="6" s="1"/>
  <c r="J66" i="6"/>
  <c r="G63" i="5" s="1"/>
  <c r="G56" i="6"/>
  <c r="J50" i="6"/>
  <c r="G44" i="6"/>
  <c r="J44" i="6" s="1"/>
  <c r="J40" i="6"/>
  <c r="G28" i="6"/>
  <c r="J28" i="6" s="1"/>
  <c r="J24" i="6"/>
  <c r="G12" i="6"/>
  <c r="J12" i="6" s="1"/>
  <c r="AD5" i="6"/>
  <c r="N5" i="6"/>
  <c r="J127" i="6"/>
  <c r="J159" i="6"/>
  <c r="J149" i="6"/>
  <c r="J169" i="6"/>
  <c r="J139" i="6"/>
  <c r="J185" i="6"/>
  <c r="J193" i="6"/>
  <c r="J132" i="6"/>
  <c r="J140" i="6"/>
  <c r="J148" i="6"/>
  <c r="J156" i="6"/>
  <c r="J164" i="6"/>
  <c r="H100" i="5" s="1"/>
  <c r="J172" i="6"/>
  <c r="J180" i="6"/>
  <c r="J188" i="6"/>
  <c r="J308" i="6"/>
  <c r="J324" i="6"/>
  <c r="J340" i="6"/>
  <c r="J196" i="6"/>
  <c r="J204" i="6"/>
  <c r="J212" i="6"/>
  <c r="J220" i="6"/>
  <c r="J228" i="6"/>
  <c r="G131" i="5" s="1"/>
  <c r="J236" i="6"/>
  <c r="J244" i="6"/>
  <c r="J252" i="6"/>
  <c r="J260" i="6"/>
  <c r="J268" i="6"/>
  <c r="J276" i="6"/>
  <c r="J284" i="6"/>
  <c r="J292" i="6"/>
  <c r="J305" i="6"/>
  <c r="J321" i="6"/>
  <c r="J310" i="6"/>
  <c r="J326" i="6"/>
  <c r="J195" i="6"/>
  <c r="J203" i="6"/>
  <c r="J211" i="6"/>
  <c r="J219" i="6"/>
  <c r="J227" i="6"/>
  <c r="G130" i="5" s="1"/>
  <c r="J235" i="6"/>
  <c r="J243" i="6"/>
  <c r="J251" i="6"/>
  <c r="J259" i="6"/>
  <c r="J267" i="6"/>
  <c r="J275" i="6"/>
  <c r="J283" i="6"/>
  <c r="J291" i="6"/>
  <c r="J303" i="6"/>
  <c r="J319" i="6"/>
  <c r="J335" i="6"/>
  <c r="J465" i="6"/>
  <c r="J347" i="6"/>
  <c r="J355" i="6"/>
  <c r="J363" i="6"/>
  <c r="J371" i="6"/>
  <c r="J379" i="6"/>
  <c r="J387" i="6"/>
  <c r="J395" i="6"/>
  <c r="J403" i="6"/>
  <c r="J411" i="6"/>
  <c r="J419" i="6"/>
  <c r="J461" i="6"/>
  <c r="J348" i="6"/>
  <c r="J356" i="6"/>
  <c r="J364" i="6"/>
  <c r="J372" i="6"/>
  <c r="J380" i="6"/>
  <c r="J388" i="6"/>
  <c r="J396" i="6"/>
  <c r="J404" i="6"/>
  <c r="J412" i="6"/>
  <c r="J420" i="6"/>
  <c r="J467" i="6"/>
  <c r="J502" i="6"/>
  <c r="J481" i="6"/>
  <c r="J424" i="6"/>
  <c r="J428" i="6"/>
  <c r="J432" i="6"/>
  <c r="J436" i="6"/>
  <c r="J440" i="6"/>
  <c r="J448" i="6"/>
  <c r="J456" i="6"/>
  <c r="J464" i="6"/>
  <c r="J472" i="6"/>
  <c r="J480" i="6"/>
  <c r="J488" i="6"/>
  <c r="J507" i="6"/>
  <c r="J511" i="6"/>
  <c r="J515" i="6"/>
  <c r="J499" i="6"/>
  <c r="J589" i="6"/>
  <c r="J645" i="6"/>
  <c r="J552" i="6"/>
  <c r="J560" i="6"/>
  <c r="J571" i="6"/>
  <c r="J587" i="6"/>
  <c r="J601" i="6"/>
  <c r="J627" i="6"/>
  <c r="J520" i="6"/>
  <c r="J524" i="6"/>
  <c r="J528" i="6"/>
  <c r="J532" i="6"/>
  <c r="J540" i="6"/>
  <c r="J544" i="6"/>
  <c r="J551" i="6"/>
  <c r="J559" i="6"/>
  <c r="J625" i="6"/>
  <c r="J653" i="6"/>
  <c r="J661" i="6"/>
  <c r="J570" i="6"/>
  <c r="J578" i="6"/>
  <c r="J594" i="6"/>
  <c r="J602" i="6"/>
  <c r="J618" i="6"/>
  <c r="J626" i="6"/>
  <c r="J634" i="6"/>
  <c r="J642" i="6"/>
  <c r="J650" i="6"/>
  <c r="J658" i="6"/>
  <c r="J662" i="6"/>
  <c r="J680" i="6"/>
  <c r="J672" i="6"/>
  <c r="J668" i="6"/>
  <c r="J706" i="6"/>
  <c r="J719" i="6"/>
  <c r="J677" i="6"/>
  <c r="J685" i="6"/>
  <c r="J701" i="6"/>
  <c r="J709" i="6"/>
  <c r="J720" i="6"/>
  <c r="J732" i="6"/>
  <c r="J721" i="6"/>
  <c r="J752" i="6"/>
  <c r="J756" i="6"/>
  <c r="J764" i="6"/>
  <c r="J739" i="6"/>
  <c r="J753" i="6"/>
  <c r="J763" i="6"/>
  <c r="J774" i="6"/>
  <c r="J777" i="6"/>
  <c r="J780" i="6"/>
  <c r="J785" i="6"/>
  <c r="J789" i="6"/>
  <c r="J793" i="6"/>
  <c r="J797" i="6"/>
  <c r="J23" i="6"/>
  <c r="G15" i="6"/>
  <c r="AK5" i="6"/>
  <c r="G109" i="6"/>
  <c r="J109" i="6" s="1"/>
  <c r="G101" i="6"/>
  <c r="J101" i="6" s="1"/>
  <c r="G93" i="6"/>
  <c r="J93" i="6" s="1"/>
  <c r="G88" i="6"/>
  <c r="G77" i="6"/>
  <c r="J77" i="6" s="1"/>
  <c r="J71" i="6"/>
  <c r="G61" i="6"/>
  <c r="J61" i="6" s="1"/>
  <c r="J15" i="6" l="1"/>
  <c r="G30" i="5" s="1"/>
  <c r="F30" i="5"/>
  <c r="I130" i="5"/>
  <c r="H130" i="5"/>
  <c r="K130" i="5"/>
  <c r="L130" i="5" s="1"/>
  <c r="I81" i="5"/>
  <c r="L81" i="5"/>
  <c r="M81" i="5" s="1"/>
  <c r="I64" i="5"/>
  <c r="J64" i="5" s="1"/>
  <c r="L64" i="5"/>
  <c r="M64" i="5" s="1"/>
  <c r="I98" i="5"/>
  <c r="L98" i="5"/>
  <c r="M98" i="5" s="1"/>
  <c r="J98" i="5"/>
  <c r="L101" i="5"/>
  <c r="M101" i="5" s="1"/>
  <c r="J101" i="5"/>
  <c r="I101" i="5"/>
  <c r="J83" i="6"/>
  <c r="G76" i="5" s="1"/>
  <c r="F76" i="5"/>
  <c r="L65" i="5"/>
  <c r="M65" i="5" s="1"/>
  <c r="I65" i="5"/>
  <c r="J65" i="5" s="1"/>
  <c r="J55" i="6"/>
  <c r="G31" i="5" s="1"/>
  <c r="F31" i="5"/>
  <c r="H149" i="5"/>
  <c r="K149" i="5"/>
  <c r="L149" i="5" s="1"/>
  <c r="I149" i="5"/>
  <c r="J100" i="5"/>
  <c r="I100" i="5"/>
  <c r="L100" i="5"/>
  <c r="M100" i="5" s="1"/>
  <c r="J56" i="6"/>
  <c r="G62" i="5" s="1"/>
  <c r="F62" i="5"/>
  <c r="G28" i="5"/>
  <c r="H2" i="14" a="1"/>
  <c r="I150" i="5"/>
  <c r="H150" i="5"/>
  <c r="K150" i="5"/>
  <c r="L150" i="5" s="1"/>
  <c r="H129" i="5"/>
  <c r="K129" i="5"/>
  <c r="L129" i="5" s="1"/>
  <c r="I129" i="5"/>
  <c r="I117" i="5"/>
  <c r="H117" i="5"/>
  <c r="K117" i="5"/>
  <c r="L117" i="5" s="1"/>
  <c r="I148" i="5"/>
  <c r="H148" i="5"/>
  <c r="K148" i="5"/>
  <c r="L148" i="5" s="1"/>
  <c r="K140" i="5"/>
  <c r="L140" i="5" s="1"/>
  <c r="H140" i="5"/>
  <c r="H151" i="5"/>
  <c r="K151" i="5"/>
  <c r="L151" i="5" s="1"/>
  <c r="I151" i="5"/>
  <c r="J96" i="5"/>
  <c r="I96" i="5"/>
  <c r="L96" i="5"/>
  <c r="M96" i="5" s="1"/>
  <c r="L97" i="5"/>
  <c r="M97" i="5" s="1"/>
  <c r="J97" i="5"/>
  <c r="I97" i="5"/>
  <c r="J36" i="6"/>
  <c r="F51" i="5" s="1"/>
  <c r="E51" i="5"/>
  <c r="F43" i="5" s="1"/>
  <c r="G43" i="5" s="1"/>
  <c r="K137" i="5"/>
  <c r="L137" i="5" s="1"/>
  <c r="H137" i="5"/>
  <c r="H118" i="5"/>
  <c r="K118" i="5"/>
  <c r="L118" i="5" s="1"/>
  <c r="I118" i="5"/>
  <c r="I102" i="5"/>
  <c r="L102" i="5"/>
  <c r="M102" i="5" s="1"/>
  <c r="J102" i="5"/>
  <c r="P15" i="11"/>
  <c r="D50" i="8"/>
  <c r="P31" i="11"/>
  <c r="D62" i="8"/>
  <c r="P17" i="11"/>
  <c r="D52" i="8"/>
  <c r="P23" i="11"/>
  <c r="Q23" i="11" s="1"/>
  <c r="D56" i="8"/>
  <c r="P25" i="11"/>
  <c r="Q25" i="11" s="1"/>
  <c r="D58" i="8"/>
  <c r="P22" i="11"/>
  <c r="Q22" i="11" s="1"/>
  <c r="D55" i="8"/>
  <c r="L63" i="5"/>
  <c r="M63" i="5" s="1"/>
  <c r="I63" i="5"/>
  <c r="J63" i="5" s="1"/>
  <c r="I128" i="5"/>
  <c r="H128" i="5"/>
  <c r="K128" i="5"/>
  <c r="L128" i="5" s="1"/>
  <c r="I119" i="5"/>
  <c r="H119" i="5"/>
  <c r="K119" i="5"/>
  <c r="L119" i="5" s="1"/>
  <c r="L79" i="5"/>
  <c r="M79" i="5" s="1"/>
  <c r="I79" i="5"/>
  <c r="J79" i="5" s="1"/>
  <c r="I27" i="5"/>
  <c r="L27" i="5"/>
  <c r="M27" i="5" s="1"/>
  <c r="J48" i="6"/>
  <c r="G83" i="5" s="1"/>
  <c r="F83" i="5"/>
  <c r="J80" i="6"/>
  <c r="G77" i="5" s="1"/>
  <c r="F77" i="5"/>
  <c r="J103" i="5"/>
  <c r="I103" i="5"/>
  <c r="L103" i="5"/>
  <c r="M103" i="5" s="1"/>
  <c r="H147" i="5"/>
  <c r="K147" i="5"/>
  <c r="L147" i="5" s="1"/>
  <c r="I147" i="5"/>
  <c r="J99" i="5"/>
  <c r="I99" i="5"/>
  <c r="L99" i="5"/>
  <c r="M99" i="5" s="1"/>
  <c r="P26" i="11"/>
  <c r="Q26" i="11" s="1"/>
  <c r="D59" i="8"/>
  <c r="P34" i="11"/>
  <c r="D65" i="8"/>
  <c r="B154" i="5"/>
  <c r="B17" i="5" s="1"/>
  <c r="N94" i="4" s="1"/>
  <c r="A154" i="5"/>
  <c r="P38" i="11"/>
  <c r="D67" i="8"/>
  <c r="P14" i="11"/>
  <c r="Q43" i="11" s="1"/>
  <c r="D49" i="8"/>
  <c r="H131" i="5"/>
  <c r="K131" i="5"/>
  <c r="L131" i="5" s="1"/>
  <c r="I131" i="5"/>
  <c r="J47" i="6"/>
  <c r="G82" i="5" s="1"/>
  <c r="F82" i="5"/>
  <c r="J88" i="6"/>
  <c r="G80" i="5" s="1"/>
  <c r="F80" i="5"/>
  <c r="J18" i="6"/>
  <c r="G44" i="5" s="1"/>
  <c r="H116" i="5"/>
  <c r="K116" i="5"/>
  <c r="L116" i="5" s="1"/>
  <c r="I116" i="5"/>
  <c r="J14" i="6"/>
  <c r="G41" i="5" s="1"/>
  <c r="I146" i="5"/>
  <c r="H146" i="5"/>
  <c r="K146" i="5"/>
  <c r="L146" i="5" s="1"/>
  <c r="H139" i="5"/>
  <c r="K139" i="5"/>
  <c r="L139" i="5" s="1"/>
  <c r="I115" i="5"/>
  <c r="H115" i="5"/>
  <c r="K115" i="5"/>
  <c r="L115" i="5" s="1"/>
  <c r="J20" i="6"/>
  <c r="G40" i="5" s="1"/>
  <c r="F40" i="5"/>
  <c r="I29" i="5"/>
  <c r="L29" i="5"/>
  <c r="M29" i="5" s="1"/>
  <c r="J81" i="6"/>
  <c r="G74" i="5" s="1"/>
  <c r="L75" i="5"/>
  <c r="M75" i="5" s="1"/>
  <c r="I75" i="5"/>
  <c r="J75" i="5" s="1"/>
  <c r="H138" i="5"/>
  <c r="K138" i="5"/>
  <c r="L138" i="5" s="1"/>
  <c r="P27" i="11"/>
  <c r="D60" i="8"/>
  <c r="P16" i="11"/>
  <c r="Q16" i="11" s="1"/>
  <c r="D51" i="8"/>
  <c r="P18" i="11"/>
  <c r="D53" i="8"/>
  <c r="P40" i="11"/>
  <c r="D69" i="8"/>
  <c r="P28" i="11"/>
  <c r="D61" i="8"/>
  <c r="I78" i="5"/>
  <c r="J78" i="5" s="1"/>
  <c r="B12" i="5" s="1"/>
  <c r="N68" i="4" s="1"/>
  <c r="L78" i="5"/>
  <c r="M78" i="5" s="1"/>
  <c r="F13" i="10"/>
  <c r="I19" i="10"/>
  <c r="F14" i="10"/>
  <c r="F17" i="10"/>
  <c r="J17" i="10" s="1"/>
  <c r="F15" i="10"/>
  <c r="F16" i="10"/>
  <c r="P41" i="11"/>
  <c r="Q41" i="11" s="1"/>
  <c r="D70" i="8"/>
  <c r="F73" i="8"/>
  <c r="P40" i="8"/>
  <c r="L42" i="5"/>
  <c r="M42" i="5" s="1"/>
  <c r="I42" i="5"/>
  <c r="P39" i="11"/>
  <c r="D68" i="8"/>
  <c r="P43" i="11"/>
  <c r="D72" i="8"/>
  <c r="P32" i="11"/>
  <c r="Q32" i="11" s="1"/>
  <c r="D63" i="8"/>
  <c r="P21" i="11"/>
  <c r="D54" i="8"/>
  <c r="P35" i="11"/>
  <c r="D66" i="8"/>
  <c r="P42" i="11"/>
  <c r="D71" i="8"/>
  <c r="I61" i="5"/>
  <c r="J61" i="5" s="1"/>
  <c r="H61" i="5"/>
  <c r="L61" i="5"/>
  <c r="M61" i="5" s="1"/>
  <c r="K2" i="14"/>
  <c r="L16" i="14"/>
  <c r="L45" i="14"/>
  <c r="L53" i="14"/>
  <c r="M53" i="14" s="1"/>
  <c r="L35" i="14"/>
  <c r="M35" i="14" s="1"/>
  <c r="M45" i="14"/>
  <c r="L56" i="14"/>
  <c r="L48" i="14"/>
  <c r="M48" i="14" s="1"/>
  <c r="L23" i="14"/>
  <c r="M23" i="14" s="1"/>
  <c r="L13" i="14"/>
  <c r="M13" i="14" s="1"/>
  <c r="L19" i="14"/>
  <c r="M19" i="14" s="1"/>
  <c r="L10" i="14"/>
  <c r="M10" i="14" s="1"/>
  <c r="L86" i="14"/>
  <c r="L90" i="14"/>
  <c r="M90" i="14" s="1"/>
  <c r="L14" i="14"/>
  <c r="L43" i="14"/>
  <c r="M43" i="14" s="1"/>
  <c r="L77" i="14"/>
  <c r="L95" i="14"/>
  <c r="M95" i="14" s="1"/>
  <c r="L87" i="14"/>
  <c r="M87" i="14" s="1"/>
  <c r="L70" i="14"/>
  <c r="M70" i="14" s="1"/>
  <c r="L62" i="14"/>
  <c r="M62" i="14" s="1"/>
  <c r="L38" i="14"/>
  <c r="M38" i="14" s="1"/>
  <c r="L30" i="14"/>
  <c r="M30" i="14" s="1"/>
  <c r="L17" i="14"/>
  <c r="M17" i="14" s="1"/>
  <c r="M77" i="14"/>
  <c r="L47" i="14"/>
  <c r="M47" i="14" s="1"/>
  <c r="L7" i="14"/>
  <c r="M7" i="14" s="1"/>
  <c r="L85" i="14"/>
  <c r="M85" i="14" s="1"/>
  <c r="L44" i="14"/>
  <c r="M44" i="14" s="1"/>
  <c r="L28" i="14"/>
  <c r="M28" i="14" s="1"/>
  <c r="M67" i="14"/>
  <c r="M56" i="14"/>
  <c r="L84" i="14"/>
  <c r="M84" i="14" s="1"/>
  <c r="L27" i="14"/>
  <c r="M27" i="14" s="1"/>
  <c r="L71" i="14"/>
  <c r="M71" i="14" s="1"/>
  <c r="L74" i="14"/>
  <c r="M74" i="14" s="1"/>
  <c r="L58" i="14"/>
  <c r="M58" i="14" s="1"/>
  <c r="L25" i="14"/>
  <c r="M25" i="14" s="1"/>
  <c r="L92" i="14"/>
  <c r="M92" i="14" s="1"/>
  <c r="L34" i="14"/>
  <c r="M34" i="14" s="1"/>
  <c r="L41" i="14"/>
  <c r="M41" i="14" s="1"/>
  <c r="L63" i="14"/>
  <c r="M63" i="14" s="1"/>
  <c r="L6" i="14"/>
  <c r="M6" i="14" s="1"/>
  <c r="L24" i="14"/>
  <c r="M24" i="14" s="1"/>
  <c r="L67" i="14"/>
  <c r="M86" i="14"/>
  <c r="L68" i="14"/>
  <c r="M68" i="14" s="1"/>
  <c r="L52" i="14"/>
  <c r="M52" i="14" s="1"/>
  <c r="L4" i="14"/>
  <c r="M4" i="14" s="1"/>
  <c r="M14" i="14"/>
  <c r="L20" i="14"/>
  <c r="M20" i="14" s="1"/>
  <c r="L50" i="14"/>
  <c r="M50" i="14" s="1"/>
  <c r="M16" i="14"/>
  <c r="P33" i="11"/>
  <c r="D64" i="8"/>
  <c r="E30" i="5"/>
  <c r="B68" i="5"/>
  <c r="P24" i="11"/>
  <c r="Q24" i="11" s="1"/>
  <c r="D57" i="8"/>
  <c r="Q15" i="11"/>
  <c r="Q17" i="11"/>
  <c r="Q36" i="11"/>
  <c r="Q34" i="11"/>
  <c r="Q27" i="11"/>
  <c r="Q48" i="11"/>
  <c r="Q37" i="11"/>
  <c r="Q35" i="11"/>
  <c r="Q33" i="11"/>
  <c r="H2" i="14" l="1"/>
  <c r="AE18" i="14" s="1"/>
  <c r="K19" i="9" s="1"/>
  <c r="A19" i="9" s="1"/>
  <c r="AE51" i="14"/>
  <c r="K52" i="9" s="1"/>
  <c r="A52" i="9" s="1"/>
  <c r="AE44" i="14"/>
  <c r="K45" i="9" s="1"/>
  <c r="A45" i="9" s="1"/>
  <c r="AE27" i="14"/>
  <c r="K28" i="9" s="1"/>
  <c r="A28" i="9" s="1"/>
  <c r="AE21" i="14"/>
  <c r="K22" i="9" s="1"/>
  <c r="A22" i="9" s="1"/>
  <c r="AE37" i="14"/>
  <c r="K38" i="9" s="1"/>
  <c r="A38" i="9" s="1"/>
  <c r="AE30" i="14"/>
  <c r="K31" i="9" s="1"/>
  <c r="A31" i="9" s="1"/>
  <c r="AE33" i="14"/>
  <c r="K34" i="9" s="1"/>
  <c r="A34" i="9" s="1"/>
  <c r="AE41" i="14"/>
  <c r="K42" i="9" s="1"/>
  <c r="A42" i="9" s="1"/>
  <c r="AE49" i="14"/>
  <c r="K50" i="9" s="1"/>
  <c r="A50" i="9" s="1"/>
  <c r="AE24" i="14"/>
  <c r="K25" i="9" s="1"/>
  <c r="A25" i="9" s="1"/>
  <c r="AE31" i="14"/>
  <c r="K32" i="9" s="1"/>
  <c r="A32" i="9" s="1"/>
  <c r="AE43" i="14"/>
  <c r="K44" i="9" s="1"/>
  <c r="A44" i="9" s="1"/>
  <c r="AE36" i="14"/>
  <c r="K37" i="9" s="1"/>
  <c r="A37" i="9" s="1"/>
  <c r="AE29" i="14"/>
  <c r="K30" i="9" s="1"/>
  <c r="A30" i="9" s="1"/>
  <c r="AE19" i="14"/>
  <c r="K20" i="9" s="1"/>
  <c r="A20" i="9" s="1"/>
  <c r="AE25" i="14"/>
  <c r="K26" i="9" s="1"/>
  <c r="A26" i="9" s="1"/>
  <c r="AE34" i="14"/>
  <c r="K35" i="9" s="1"/>
  <c r="A35" i="9" s="1"/>
  <c r="AE42" i="14"/>
  <c r="K43" i="9" s="1"/>
  <c r="A43" i="9" s="1"/>
  <c r="AE50" i="14"/>
  <c r="K51" i="9" s="1"/>
  <c r="A51" i="9" s="1"/>
  <c r="AE32" i="14"/>
  <c r="K33" i="9" s="1"/>
  <c r="A33" i="9" s="1"/>
  <c r="AE39" i="14"/>
  <c r="K40" i="9" s="1"/>
  <c r="A40" i="9" s="1"/>
  <c r="AE52" i="14"/>
  <c r="K53" i="9" s="1"/>
  <c r="A53" i="9" s="1"/>
  <c r="AE28" i="14"/>
  <c r="K29" i="9" s="1"/>
  <c r="A29" i="9" s="1"/>
  <c r="AE40" i="14"/>
  <c r="K41" i="9" s="1"/>
  <c r="A41" i="9" s="1"/>
  <c r="AE46" i="14"/>
  <c r="K47" i="9" s="1"/>
  <c r="A47" i="9" s="1"/>
  <c r="AE26" i="14"/>
  <c r="K27" i="9" s="1"/>
  <c r="A27" i="9" s="1"/>
  <c r="AE35" i="14"/>
  <c r="K36" i="9" s="1"/>
  <c r="A36" i="9" s="1"/>
  <c r="AE22" i="14"/>
  <c r="K23" i="9" s="1"/>
  <c r="A23" i="9" s="1"/>
  <c r="AE48" i="14"/>
  <c r="K49" i="9" s="1"/>
  <c r="A49" i="9" s="1"/>
  <c r="AE45" i="14"/>
  <c r="K46" i="9" s="1"/>
  <c r="A46" i="9" s="1"/>
  <c r="AE38" i="14"/>
  <c r="K39" i="9" s="1"/>
  <c r="A39" i="9" s="1"/>
  <c r="AE23" i="14"/>
  <c r="K24" i="9" s="1"/>
  <c r="A24" i="9" s="1"/>
  <c r="AE20" i="14"/>
  <c r="K21" i="9" s="1"/>
  <c r="A21" i="9" s="1"/>
  <c r="AE47" i="14"/>
  <c r="K48" i="9" s="1"/>
  <c r="A48" i="9" s="1"/>
  <c r="L76" i="5"/>
  <c r="M76" i="5" s="1"/>
  <c r="I76" i="5"/>
  <c r="J76" i="5" s="1"/>
  <c r="B9" i="5" s="1"/>
  <c r="N55" i="4" s="1"/>
  <c r="H76" i="5"/>
  <c r="J81" i="5"/>
  <c r="B10" i="5"/>
  <c r="N59" i="4" s="1"/>
  <c r="F66" i="8"/>
  <c r="P33" i="8"/>
  <c r="P30" i="8"/>
  <c r="F63" i="8"/>
  <c r="F68" i="8"/>
  <c r="P35" i="8"/>
  <c r="B25" i="10"/>
  <c r="J14" i="10"/>
  <c r="F69" i="8"/>
  <c r="P36" i="8"/>
  <c r="P18" i="8"/>
  <c r="F51" i="8"/>
  <c r="J29" i="5"/>
  <c r="J42" i="5"/>
  <c r="B122" i="5"/>
  <c r="A122" i="5"/>
  <c r="J40" i="5"/>
  <c r="J27" i="5"/>
  <c r="Q29" i="11"/>
  <c r="Q21" i="11"/>
  <c r="Q30" i="11"/>
  <c r="Q40" i="11"/>
  <c r="Q14" i="11"/>
  <c r="B29" i="12" s="1"/>
  <c r="Q46" i="11"/>
  <c r="Q31" i="11"/>
  <c r="Q39" i="11"/>
  <c r="F57" i="8"/>
  <c r="P24" i="8"/>
  <c r="F64" i="8"/>
  <c r="P31" i="8"/>
  <c r="L2" i="14"/>
  <c r="M2" i="14"/>
  <c r="S2" i="14" a="1"/>
  <c r="S2" i="14" s="1"/>
  <c r="B27" i="10"/>
  <c r="J16" i="10"/>
  <c r="K16" i="10"/>
  <c r="K15" i="10"/>
  <c r="K14" i="10"/>
  <c r="K13" i="10"/>
  <c r="K17" i="10"/>
  <c r="H74" i="5"/>
  <c r="L74" i="5"/>
  <c r="M74" i="5" s="1"/>
  <c r="I74" i="5"/>
  <c r="J74" i="5" s="1"/>
  <c r="I80" i="5"/>
  <c r="J80" i="5" s="1"/>
  <c r="H80" i="5"/>
  <c r="L80" i="5"/>
  <c r="M80" i="5" s="1"/>
  <c r="F67" i="8"/>
  <c r="P34" i="8"/>
  <c r="F65" i="8"/>
  <c r="P32" i="8"/>
  <c r="I83" i="5"/>
  <c r="J83" i="5" s="1"/>
  <c r="H83" i="5"/>
  <c r="L83" i="5"/>
  <c r="M83" i="5" s="1"/>
  <c r="P22" i="8"/>
  <c r="F55" i="8"/>
  <c r="F56" i="8"/>
  <c r="P23" i="8"/>
  <c r="F62" i="8"/>
  <c r="P29" i="8"/>
  <c r="L43" i="5"/>
  <c r="M43" i="5" s="1"/>
  <c r="I43" i="5"/>
  <c r="H43" i="5"/>
  <c r="H62" i="5"/>
  <c r="C68" i="5" s="1"/>
  <c r="L62" i="5"/>
  <c r="M62" i="5" s="1"/>
  <c r="I62" i="5"/>
  <c r="J62" i="5" s="1"/>
  <c r="I31" i="5"/>
  <c r="H31" i="5"/>
  <c r="L31" i="5"/>
  <c r="M31" i="5" s="1"/>
  <c r="H64" i="5"/>
  <c r="H81" i="5"/>
  <c r="Q45" i="11"/>
  <c r="Q20" i="11"/>
  <c r="Q18" i="11"/>
  <c r="B38" i="12" s="1"/>
  <c r="Q19" i="11"/>
  <c r="Q38" i="11"/>
  <c r="L5" i="14"/>
  <c r="M5" i="14" s="1"/>
  <c r="L18" i="14"/>
  <c r="M18" i="14" s="1"/>
  <c r="L59" i="14"/>
  <c r="M59" i="14" s="1"/>
  <c r="L3" i="14"/>
  <c r="M3" i="14" s="1"/>
  <c r="L55" i="14"/>
  <c r="M55" i="14" s="1"/>
  <c r="L66" i="14"/>
  <c r="M66" i="14" s="1"/>
  <c r="L26" i="14"/>
  <c r="M26" i="14" s="1"/>
  <c r="L83" i="14"/>
  <c r="M83" i="14" s="1"/>
  <c r="L15" i="14"/>
  <c r="M15" i="14" s="1"/>
  <c r="L9" i="14"/>
  <c r="M9" i="14" s="1"/>
  <c r="L60" i="14"/>
  <c r="M60" i="14" s="1"/>
  <c r="L88" i="14"/>
  <c r="M88" i="14" s="1"/>
  <c r="L46" i="14"/>
  <c r="M46" i="14" s="1"/>
  <c r="L79" i="14"/>
  <c r="M79" i="14" s="1"/>
  <c r="L73" i="14"/>
  <c r="M73" i="14" s="1"/>
  <c r="L82" i="14"/>
  <c r="M82" i="14" s="1"/>
  <c r="L39" i="14"/>
  <c r="M39" i="14" s="1"/>
  <c r="L65" i="14"/>
  <c r="M65" i="14" s="1"/>
  <c r="L32" i="14"/>
  <c r="M32" i="14" s="1"/>
  <c r="L64" i="14"/>
  <c r="M64" i="14" s="1"/>
  <c r="L89" i="14"/>
  <c r="M89" i="14" s="1"/>
  <c r="L96" i="14"/>
  <c r="M96" i="14" s="1"/>
  <c r="L11" i="14"/>
  <c r="M11" i="14" s="1"/>
  <c r="L37" i="14"/>
  <c r="M37" i="14" s="1"/>
  <c r="L80" i="14"/>
  <c r="M80" i="14" s="1"/>
  <c r="F71" i="8"/>
  <c r="P38" i="8"/>
  <c r="F54" i="8"/>
  <c r="P21" i="8"/>
  <c r="F72" i="8"/>
  <c r="P39" i="8"/>
  <c r="B26" i="10"/>
  <c r="J15" i="10"/>
  <c r="B24" i="10"/>
  <c r="J13" i="10"/>
  <c r="F61" i="8"/>
  <c r="P28" i="8"/>
  <c r="F53" i="8"/>
  <c r="P20" i="8"/>
  <c r="F60" i="8"/>
  <c r="P27" i="8"/>
  <c r="H75" i="5"/>
  <c r="L40" i="5"/>
  <c r="M40" i="5" s="1"/>
  <c r="H40" i="5"/>
  <c r="I40" i="5"/>
  <c r="H79" i="5"/>
  <c r="Q42" i="11"/>
  <c r="Q28" i="11"/>
  <c r="Q44" i="11"/>
  <c r="Q47" i="11"/>
  <c r="L91" i="14"/>
  <c r="M91" i="14" s="1"/>
  <c r="L49" i="14"/>
  <c r="M49" i="14" s="1"/>
  <c r="L36" i="14"/>
  <c r="M36" i="14" s="1"/>
  <c r="L93" i="14"/>
  <c r="M93" i="14" s="1"/>
  <c r="L51" i="14"/>
  <c r="M51" i="14" s="1"/>
  <c r="L42" i="14"/>
  <c r="M42" i="14" s="1"/>
  <c r="L81" i="14"/>
  <c r="M81" i="14" s="1"/>
  <c r="L8" i="14"/>
  <c r="M8" i="14" s="1"/>
  <c r="L76" i="14"/>
  <c r="M76" i="14" s="1"/>
  <c r="L75" i="14"/>
  <c r="M75" i="14" s="1"/>
  <c r="L21" i="14"/>
  <c r="M21" i="14" s="1"/>
  <c r="L33" i="14"/>
  <c r="M33" i="14" s="1"/>
  <c r="L22" i="14"/>
  <c r="M22" i="14" s="1"/>
  <c r="L54" i="14"/>
  <c r="M54" i="14" s="1"/>
  <c r="L78" i="14"/>
  <c r="M78" i="14" s="1"/>
  <c r="L94" i="14"/>
  <c r="M94" i="14" s="1"/>
  <c r="L69" i="14"/>
  <c r="M69" i="14" s="1"/>
  <c r="L31" i="14"/>
  <c r="M31" i="14" s="1"/>
  <c r="L57" i="14"/>
  <c r="M57" i="14" s="1"/>
  <c r="L12" i="14"/>
  <c r="M12" i="14" s="1"/>
  <c r="L40" i="14"/>
  <c r="M40" i="14" s="1"/>
  <c r="L72" i="14"/>
  <c r="M72" i="14" s="1"/>
  <c r="L97" i="14"/>
  <c r="M97" i="14" s="1"/>
  <c r="L61" i="14"/>
  <c r="M61" i="14" s="1"/>
  <c r="L29" i="14"/>
  <c r="M29" i="14" s="1"/>
  <c r="H42" i="5"/>
  <c r="F70" i="8"/>
  <c r="P37" i="8"/>
  <c r="H78" i="5"/>
  <c r="H29" i="5"/>
  <c r="I41" i="5"/>
  <c r="L41" i="5"/>
  <c r="M41" i="5" s="1"/>
  <c r="H41" i="5"/>
  <c r="I44" i="5"/>
  <c r="L44" i="5"/>
  <c r="M44" i="5" s="1"/>
  <c r="H44" i="5"/>
  <c r="H82" i="5"/>
  <c r="L82" i="5"/>
  <c r="M82" i="5" s="1"/>
  <c r="I82" i="5"/>
  <c r="J82" i="5" s="1"/>
  <c r="F49" i="8"/>
  <c r="P16" i="8"/>
  <c r="P26" i="8"/>
  <c r="F59" i="8"/>
  <c r="I77" i="5"/>
  <c r="H77" i="5"/>
  <c r="L77" i="5"/>
  <c r="M77" i="5" s="1"/>
  <c r="H27" i="5"/>
  <c r="H63" i="5"/>
  <c r="D68" i="5" s="1"/>
  <c r="F58" i="8"/>
  <c r="P25" i="8"/>
  <c r="F52" i="8"/>
  <c r="P19" i="8"/>
  <c r="F50" i="8"/>
  <c r="P17" i="8"/>
  <c r="I28" i="5"/>
  <c r="L28" i="5"/>
  <c r="M28" i="5" s="1"/>
  <c r="H28" i="5"/>
  <c r="H65" i="5"/>
  <c r="I30" i="5"/>
  <c r="H30" i="5"/>
  <c r="L30" i="5"/>
  <c r="M30" i="5" s="1"/>
  <c r="B31" i="12"/>
  <c r="B25" i="12"/>
  <c r="B23" i="12"/>
  <c r="B15" i="12"/>
  <c r="B33" i="12"/>
  <c r="B26" i="12"/>
  <c r="B18" i="12"/>
  <c r="B14" i="12"/>
  <c r="B35" i="12"/>
  <c r="J77" i="5" l="1"/>
  <c r="B11" i="5"/>
  <c r="N63" i="4" s="1"/>
  <c r="B36" i="12"/>
  <c r="R36" i="12" s="1"/>
  <c r="B17" i="12"/>
  <c r="U17" i="12" s="1"/>
  <c r="B39" i="12"/>
  <c r="B20" i="12"/>
  <c r="B28" i="12"/>
  <c r="V28" i="12" s="1"/>
  <c r="B34" i="12"/>
  <c r="C34" i="12" s="1"/>
  <c r="B37" i="12"/>
  <c r="J30" i="5"/>
  <c r="J43" i="5"/>
  <c r="J41" i="5"/>
  <c r="C55" i="5" s="1"/>
  <c r="B5" i="5" s="1"/>
  <c r="N17" i="4" s="1"/>
  <c r="J28" i="5"/>
  <c r="A34" i="5"/>
  <c r="C34" i="5"/>
  <c r="B34" i="5"/>
  <c r="B4" i="5" s="1"/>
  <c r="N13" i="4" s="1"/>
  <c r="W10" i="14"/>
  <c r="Y20" i="14"/>
  <c r="X15" i="14"/>
  <c r="Y4" i="14"/>
  <c r="Y11" i="14"/>
  <c r="Y3" i="14"/>
  <c r="Y5" i="14"/>
  <c r="X19" i="14"/>
  <c r="Y13" i="14"/>
  <c r="Y22" i="14"/>
  <c r="X21" i="14"/>
  <c r="Y16" i="14"/>
  <c r="W16" i="14"/>
  <c r="Y6" i="14"/>
  <c r="W17" i="14"/>
  <c r="W20" i="14"/>
  <c r="W8" i="14"/>
  <c r="X9" i="14"/>
  <c r="X22" i="14"/>
  <c r="X8" i="14"/>
  <c r="Y18" i="14"/>
  <c r="X14" i="14"/>
  <c r="W9" i="14"/>
  <c r="Y10" i="14"/>
  <c r="W13" i="14"/>
  <c r="W21" i="14"/>
  <c r="Y21" i="14"/>
  <c r="W15" i="14"/>
  <c r="X3" i="14"/>
  <c r="W11" i="14"/>
  <c r="W14" i="14"/>
  <c r="W19" i="14"/>
  <c r="W22" i="14"/>
  <c r="Y8" i="14"/>
  <c r="Y19" i="14"/>
  <c r="Y7" i="14"/>
  <c r="Y15" i="14"/>
  <c r="X10" i="14"/>
  <c r="W5" i="14"/>
  <c r="X7" i="14"/>
  <c r="X6" i="14"/>
  <c r="W12" i="14"/>
  <c r="X13" i="14"/>
  <c r="Y14" i="14"/>
  <c r="Y17" i="14"/>
  <c r="X18" i="14"/>
  <c r="W6" i="14"/>
  <c r="W18" i="14"/>
  <c r="X16" i="14"/>
  <c r="X5" i="14"/>
  <c r="X12" i="14"/>
  <c r="X4" i="14"/>
  <c r="Y9" i="14"/>
  <c r="W7" i="14"/>
  <c r="X17" i="14"/>
  <c r="Y12" i="14"/>
  <c r="W3" i="14"/>
  <c r="W4" i="14"/>
  <c r="X20" i="14"/>
  <c r="X11" i="14"/>
  <c r="Y23" i="14"/>
  <c r="B22" i="12"/>
  <c r="B30" i="12"/>
  <c r="V30" i="12" s="1"/>
  <c r="B19" i="12"/>
  <c r="U19" i="12" s="1"/>
  <c r="B27" i="12"/>
  <c r="A55" i="5"/>
  <c r="B55" i="5"/>
  <c r="B18" i="5"/>
  <c r="N98" i="4" s="1"/>
  <c r="A68" i="5"/>
  <c r="B6" i="5" s="1"/>
  <c r="N21" i="4" s="1"/>
  <c r="B16" i="12"/>
  <c r="B24" i="12"/>
  <c r="V24" i="12" s="1"/>
  <c r="B32" i="12"/>
  <c r="T32" i="12" s="1"/>
  <c r="B13" i="12"/>
  <c r="T13" i="12" s="1"/>
  <c r="B21" i="12"/>
  <c r="J44" i="5"/>
  <c r="J31" i="5"/>
  <c r="A73" i="12"/>
  <c r="T33" i="12"/>
  <c r="P33" i="12"/>
  <c r="U33" i="12"/>
  <c r="D33" i="12"/>
  <c r="S33" i="12"/>
  <c r="C33" i="12"/>
  <c r="R33" i="12"/>
  <c r="V33" i="12"/>
  <c r="Q33" i="12"/>
  <c r="A63" i="12"/>
  <c r="U23" i="12"/>
  <c r="Q23" i="12"/>
  <c r="T23" i="12"/>
  <c r="P23" i="12"/>
  <c r="S23" i="12"/>
  <c r="D23" i="12"/>
  <c r="V23" i="12"/>
  <c r="R23" i="12"/>
  <c r="C23" i="12"/>
  <c r="A54" i="12"/>
  <c r="S14" i="12"/>
  <c r="D14" i="12"/>
  <c r="V14" i="12"/>
  <c r="R14" i="12"/>
  <c r="C14" i="12"/>
  <c r="U14" i="12"/>
  <c r="Q14" i="12"/>
  <c r="T14" i="12"/>
  <c r="P14" i="12"/>
  <c r="U13" i="12"/>
  <c r="Q13" i="12"/>
  <c r="P13" i="12"/>
  <c r="A53" i="12"/>
  <c r="S13" i="12"/>
  <c r="V13" i="12"/>
  <c r="R13" i="12"/>
  <c r="C13" i="12"/>
  <c r="A67" i="12"/>
  <c r="U27" i="12"/>
  <c r="Q27" i="12"/>
  <c r="T27" i="12"/>
  <c r="P27" i="12"/>
  <c r="S27" i="12"/>
  <c r="D27" i="12"/>
  <c r="V27" i="12"/>
  <c r="R27" i="12"/>
  <c r="C27" i="12"/>
  <c r="A57" i="12"/>
  <c r="P17" i="12"/>
  <c r="R17" i="12"/>
  <c r="R34" i="12"/>
  <c r="T34" i="12"/>
  <c r="A66" i="12"/>
  <c r="S26" i="12"/>
  <c r="D26" i="12"/>
  <c r="V26" i="12"/>
  <c r="R26" i="12"/>
  <c r="C26" i="12"/>
  <c r="U26" i="12"/>
  <c r="Q26" i="12"/>
  <c r="T26" i="12"/>
  <c r="P26" i="12"/>
  <c r="A75" i="12"/>
  <c r="T35" i="12"/>
  <c r="P35" i="12"/>
  <c r="V35" i="12"/>
  <c r="Q35" i="12"/>
  <c r="U35" i="12"/>
  <c r="D35" i="12"/>
  <c r="S35" i="12"/>
  <c r="C35" i="12"/>
  <c r="R35" i="12"/>
  <c r="U15" i="12"/>
  <c r="Q15" i="12"/>
  <c r="T15" i="12"/>
  <c r="P15" i="12"/>
  <c r="A55" i="12"/>
  <c r="S15" i="12"/>
  <c r="D15" i="12"/>
  <c r="V15" i="12"/>
  <c r="R15" i="12"/>
  <c r="C15" i="12"/>
  <c r="A60" i="12"/>
  <c r="S20" i="12"/>
  <c r="D20" i="12"/>
  <c r="V20" i="12"/>
  <c r="R20" i="12"/>
  <c r="C20" i="12"/>
  <c r="U20" i="12"/>
  <c r="Q20" i="12"/>
  <c r="T20" i="12"/>
  <c r="P20" i="12"/>
  <c r="A65" i="12"/>
  <c r="U25" i="12"/>
  <c r="Q25" i="12"/>
  <c r="T25" i="12"/>
  <c r="P25" i="12"/>
  <c r="S25" i="12"/>
  <c r="D25" i="12"/>
  <c r="V25" i="12"/>
  <c r="R25" i="12"/>
  <c r="C25" i="12"/>
  <c r="A61" i="12"/>
  <c r="U21" i="12"/>
  <c r="Q21" i="12"/>
  <c r="T21" i="12"/>
  <c r="P21" i="12"/>
  <c r="S21" i="12"/>
  <c r="D21" i="12"/>
  <c r="V21" i="12"/>
  <c r="R21" i="12"/>
  <c r="C21" i="12"/>
  <c r="A78" i="12"/>
  <c r="V38" i="12"/>
  <c r="R38" i="12"/>
  <c r="C38" i="12"/>
  <c r="S38" i="12"/>
  <c r="Q38" i="12"/>
  <c r="U38" i="12"/>
  <c r="P38" i="12"/>
  <c r="T38" i="12"/>
  <c r="D38" i="12"/>
  <c r="S24" i="12"/>
  <c r="D24" i="12"/>
  <c r="C24" i="12"/>
  <c r="U24" i="12"/>
  <c r="P24" i="12"/>
  <c r="A58" i="12"/>
  <c r="S18" i="12"/>
  <c r="D18" i="12"/>
  <c r="V18" i="12"/>
  <c r="R18" i="12"/>
  <c r="C18" i="12"/>
  <c r="U18" i="12"/>
  <c r="Q18" i="12"/>
  <c r="T18" i="12"/>
  <c r="P18" i="12"/>
  <c r="A69" i="12"/>
  <c r="U29" i="12"/>
  <c r="Q29" i="12"/>
  <c r="T29" i="12"/>
  <c r="P29" i="12"/>
  <c r="S29" i="12"/>
  <c r="D29" i="12"/>
  <c r="V29" i="12"/>
  <c r="R29" i="12"/>
  <c r="C29" i="12"/>
  <c r="A59" i="12"/>
  <c r="P19" i="12"/>
  <c r="R19" i="12"/>
  <c r="A77" i="12"/>
  <c r="T37" i="12"/>
  <c r="P37" i="12"/>
  <c r="R37" i="12"/>
  <c r="V37" i="12"/>
  <c r="Q37" i="12"/>
  <c r="U37" i="12"/>
  <c r="D37" i="12"/>
  <c r="S37" i="12"/>
  <c r="C37" i="12"/>
  <c r="A71" i="12"/>
  <c r="U31" i="12"/>
  <c r="Q31" i="12"/>
  <c r="T31" i="12"/>
  <c r="P31" i="12"/>
  <c r="S31" i="12"/>
  <c r="D31" i="12"/>
  <c r="V31" i="12"/>
  <c r="R31" i="12"/>
  <c r="C31" i="12"/>
  <c r="A56" i="12"/>
  <c r="S16" i="12"/>
  <c r="D16" i="12"/>
  <c r="V16" i="12"/>
  <c r="R16" i="12"/>
  <c r="C16" i="12"/>
  <c r="U16" i="12"/>
  <c r="Q16" i="12"/>
  <c r="T16" i="12"/>
  <c r="P16" i="12"/>
  <c r="S28" i="12"/>
  <c r="D28" i="12"/>
  <c r="R28" i="12"/>
  <c r="C28" i="12"/>
  <c r="U28" i="12"/>
  <c r="A68" i="12"/>
  <c r="T28" i="12"/>
  <c r="P28" i="12"/>
  <c r="A62" i="12"/>
  <c r="S22" i="12"/>
  <c r="D22" i="12"/>
  <c r="V22" i="12"/>
  <c r="R22" i="12"/>
  <c r="C22" i="12"/>
  <c r="U22" i="12"/>
  <c r="Q22" i="12"/>
  <c r="T22" i="12"/>
  <c r="P22" i="12"/>
  <c r="A79" i="12"/>
  <c r="T39" i="12"/>
  <c r="P39" i="12"/>
  <c r="S39" i="12"/>
  <c r="C39" i="12"/>
  <c r="R39" i="12"/>
  <c r="V39" i="12"/>
  <c r="Q39" i="12"/>
  <c r="U39" i="12"/>
  <c r="D39" i="12"/>
  <c r="R32" i="12"/>
  <c r="C32" i="12"/>
  <c r="A76" i="12"/>
  <c r="V36" i="12"/>
  <c r="C36" i="12"/>
  <c r="Q36" i="12"/>
  <c r="U36" i="12"/>
  <c r="T36" i="12"/>
  <c r="D36" i="12"/>
  <c r="S36" i="12"/>
  <c r="S30" i="12"/>
  <c r="D30" i="12"/>
  <c r="C30" i="12"/>
  <c r="U30" i="12"/>
  <c r="P30" i="12"/>
  <c r="P32" i="12" l="1"/>
  <c r="S32" i="12"/>
  <c r="V32" i="12"/>
  <c r="Q34" i="12"/>
  <c r="V34" i="12"/>
  <c r="T30" i="12"/>
  <c r="R30" i="12"/>
  <c r="R41" i="12" s="1"/>
  <c r="A70" i="12"/>
  <c r="AB70" i="12" s="1"/>
  <c r="P36" i="12"/>
  <c r="U32" i="12"/>
  <c r="D32" i="12"/>
  <c r="A72" i="12"/>
  <c r="P72" i="12" s="1"/>
  <c r="Q28" i="12"/>
  <c r="D19" i="12"/>
  <c r="Q19" i="12"/>
  <c r="T24" i="12"/>
  <c r="R24" i="12"/>
  <c r="A64" i="12"/>
  <c r="S34" i="12"/>
  <c r="U34" i="12"/>
  <c r="A74" i="12"/>
  <c r="D17" i="12"/>
  <c r="Q17" i="12"/>
  <c r="D13" i="12"/>
  <c r="Y24" i="14"/>
  <c r="V19" i="12"/>
  <c r="T19" i="12"/>
  <c r="P34" i="12"/>
  <c r="V17" i="12"/>
  <c r="T17" i="12"/>
  <c r="Q30" i="12"/>
  <c r="Q32" i="12"/>
  <c r="C19" i="12"/>
  <c r="S19" i="12"/>
  <c r="Q24" i="12"/>
  <c r="D34" i="12"/>
  <c r="C17" i="12"/>
  <c r="S17" i="12"/>
  <c r="W24" i="14"/>
  <c r="X24" i="14"/>
  <c r="P70" i="12"/>
  <c r="AA70" i="12"/>
  <c r="K70" i="12"/>
  <c r="V70" i="12"/>
  <c r="F70" i="12"/>
  <c r="Q70" i="12"/>
  <c r="Z62" i="12"/>
  <c r="V62" i="12"/>
  <c r="R62" i="12"/>
  <c r="N62" i="12"/>
  <c r="J62" i="12"/>
  <c r="F62" i="12"/>
  <c r="B62" i="12"/>
  <c r="AB62" i="12"/>
  <c r="X62" i="12"/>
  <c r="T62" i="12"/>
  <c r="P62" i="12"/>
  <c r="L62" i="12"/>
  <c r="H62" i="12"/>
  <c r="D62" i="12"/>
  <c r="Y62" i="12"/>
  <c r="Q62" i="12"/>
  <c r="I62" i="12"/>
  <c r="U62" i="12"/>
  <c r="M62" i="12"/>
  <c r="E62" i="12"/>
  <c r="S62" i="12"/>
  <c r="C62" i="12"/>
  <c r="O62" i="12"/>
  <c r="AA62" i="12"/>
  <c r="K62" i="12"/>
  <c r="W62" i="12"/>
  <c r="G62" i="12"/>
  <c r="Z64" i="12"/>
  <c r="V64" i="12"/>
  <c r="R64" i="12"/>
  <c r="N64" i="12"/>
  <c r="J64" i="12"/>
  <c r="F64" i="12"/>
  <c r="B64" i="12"/>
  <c r="AB64" i="12"/>
  <c r="X64" i="12"/>
  <c r="T64" i="12"/>
  <c r="P64" i="12"/>
  <c r="L64" i="12"/>
  <c r="H64" i="12"/>
  <c r="D64" i="12"/>
  <c r="Y64" i="12"/>
  <c r="Q64" i="12"/>
  <c r="I64" i="12"/>
  <c r="U64" i="12"/>
  <c r="M64" i="12"/>
  <c r="E64" i="12"/>
  <c r="AA64" i="12"/>
  <c r="K64" i="12"/>
  <c r="W64" i="12"/>
  <c r="G64" i="12"/>
  <c r="S64" i="12"/>
  <c r="C64" i="12"/>
  <c r="O64" i="12"/>
  <c r="Z60" i="12"/>
  <c r="V60" i="12"/>
  <c r="R60" i="12"/>
  <c r="N60" i="12"/>
  <c r="J60" i="12"/>
  <c r="F60" i="12"/>
  <c r="B60" i="12"/>
  <c r="AB60" i="12"/>
  <c r="X60" i="12"/>
  <c r="T60" i="12"/>
  <c r="P60" i="12"/>
  <c r="L60" i="12"/>
  <c r="H60" i="12"/>
  <c r="D60" i="12"/>
  <c r="Y60" i="12"/>
  <c r="Q60" i="12"/>
  <c r="I60" i="12"/>
  <c r="U60" i="12"/>
  <c r="M60" i="12"/>
  <c r="E60" i="12"/>
  <c r="AA60" i="12"/>
  <c r="K60" i="12"/>
  <c r="W60" i="12"/>
  <c r="G60" i="12"/>
  <c r="S60" i="12"/>
  <c r="C60" i="12"/>
  <c r="O60" i="12"/>
  <c r="AB74" i="12"/>
  <c r="X74" i="12"/>
  <c r="T74" i="12"/>
  <c r="P74" i="12"/>
  <c r="L74" i="12"/>
  <c r="H74" i="12"/>
  <c r="D74" i="12"/>
  <c r="AA74" i="12"/>
  <c r="W74" i="12"/>
  <c r="S74" i="12"/>
  <c r="O74" i="12"/>
  <c r="K74" i="12"/>
  <c r="G74" i="12"/>
  <c r="C74" i="12"/>
  <c r="Z74" i="12"/>
  <c r="V74" i="12"/>
  <c r="R74" i="12"/>
  <c r="N74" i="12"/>
  <c r="J74" i="12"/>
  <c r="F74" i="12"/>
  <c r="B74" i="12"/>
  <c r="Y74" i="12"/>
  <c r="U74" i="12"/>
  <c r="Q74" i="12"/>
  <c r="M74" i="12"/>
  <c r="I74" i="12"/>
  <c r="E74" i="12"/>
  <c r="AB54" i="12"/>
  <c r="X54" i="12"/>
  <c r="T54" i="12"/>
  <c r="P54" i="12"/>
  <c r="L54" i="12"/>
  <c r="H54" i="12"/>
  <c r="D54" i="12"/>
  <c r="Z54" i="12"/>
  <c r="V54" i="12"/>
  <c r="R54" i="12"/>
  <c r="N54" i="12"/>
  <c r="J54" i="12"/>
  <c r="F54" i="12"/>
  <c r="B54" i="12"/>
  <c r="Y54" i="12"/>
  <c r="Q54" i="12"/>
  <c r="I54" i="12"/>
  <c r="W54" i="12"/>
  <c r="O54" i="12"/>
  <c r="G54" i="12"/>
  <c r="U54" i="12"/>
  <c r="M54" i="12"/>
  <c r="E54" i="12"/>
  <c r="AA54" i="12"/>
  <c r="S54" i="12"/>
  <c r="K54" i="12"/>
  <c r="C54" i="12"/>
  <c r="AB79" i="12"/>
  <c r="X79" i="12"/>
  <c r="T79" i="12"/>
  <c r="P79" i="12"/>
  <c r="L79" i="12"/>
  <c r="H79" i="12"/>
  <c r="D79" i="12"/>
  <c r="AA79" i="12"/>
  <c r="W79" i="12"/>
  <c r="S79" i="12"/>
  <c r="O79" i="12"/>
  <c r="K79" i="12"/>
  <c r="G79" i="12"/>
  <c r="C79" i="12"/>
  <c r="Z79" i="12"/>
  <c r="V79" i="12"/>
  <c r="R79" i="12"/>
  <c r="N79" i="12"/>
  <c r="J79" i="12"/>
  <c r="F79" i="12"/>
  <c r="B79" i="12"/>
  <c r="Y79" i="12"/>
  <c r="U79" i="12"/>
  <c r="Q79" i="12"/>
  <c r="M79" i="12"/>
  <c r="I79" i="12"/>
  <c r="E79" i="12"/>
  <c r="AB71" i="12"/>
  <c r="X71" i="12"/>
  <c r="T71" i="12"/>
  <c r="P71" i="12"/>
  <c r="L71" i="12"/>
  <c r="H71" i="12"/>
  <c r="D71" i="12"/>
  <c r="AA71" i="12"/>
  <c r="W71" i="12"/>
  <c r="S71" i="12"/>
  <c r="O71" i="12"/>
  <c r="K71" i="12"/>
  <c r="G71" i="12"/>
  <c r="C71" i="12"/>
  <c r="Z71" i="12"/>
  <c r="V71" i="12"/>
  <c r="R71" i="12"/>
  <c r="N71" i="12"/>
  <c r="J71" i="12"/>
  <c r="F71" i="12"/>
  <c r="B71" i="12"/>
  <c r="Y71" i="12"/>
  <c r="U71" i="12"/>
  <c r="Q71" i="12"/>
  <c r="M71" i="12"/>
  <c r="I71" i="12"/>
  <c r="E71" i="12"/>
  <c r="Z58" i="12"/>
  <c r="V58" i="12"/>
  <c r="R58" i="12"/>
  <c r="N58" i="12"/>
  <c r="J58" i="12"/>
  <c r="F58" i="12"/>
  <c r="B58" i="12"/>
  <c r="AB58" i="12"/>
  <c r="X58" i="12"/>
  <c r="T58" i="12"/>
  <c r="P58" i="12"/>
  <c r="L58" i="12"/>
  <c r="H58" i="12"/>
  <c r="D58" i="12"/>
  <c r="Y58" i="12"/>
  <c r="Q58" i="12"/>
  <c r="I58" i="12"/>
  <c r="U58" i="12"/>
  <c r="M58" i="12"/>
  <c r="E58" i="12"/>
  <c r="S58" i="12"/>
  <c r="C58" i="12"/>
  <c r="O58" i="12"/>
  <c r="AA58" i="12"/>
  <c r="K58" i="12"/>
  <c r="W58" i="12"/>
  <c r="G58" i="12"/>
  <c r="Z65" i="12"/>
  <c r="V65" i="12"/>
  <c r="R65" i="12"/>
  <c r="N65" i="12"/>
  <c r="J65" i="12"/>
  <c r="F65" i="12"/>
  <c r="B65" i="12"/>
  <c r="AB65" i="12"/>
  <c r="X65" i="12"/>
  <c r="T65" i="12"/>
  <c r="P65" i="12"/>
  <c r="L65" i="12"/>
  <c r="H65" i="12"/>
  <c r="D65" i="12"/>
  <c r="U65" i="12"/>
  <c r="M65" i="12"/>
  <c r="E65" i="12"/>
  <c r="Y65" i="12"/>
  <c r="Q65" i="12"/>
  <c r="I65" i="12"/>
  <c r="O65" i="12"/>
  <c r="AA65" i="12"/>
  <c r="K65" i="12"/>
  <c r="W65" i="12"/>
  <c r="G65" i="12"/>
  <c r="S65" i="12"/>
  <c r="C65" i="12"/>
  <c r="Z66" i="12"/>
  <c r="V66" i="12"/>
  <c r="R66" i="12"/>
  <c r="N66" i="12"/>
  <c r="J66" i="12"/>
  <c r="F66" i="12"/>
  <c r="B66" i="12"/>
  <c r="AB66" i="12"/>
  <c r="X66" i="12"/>
  <c r="T66" i="12"/>
  <c r="P66" i="12"/>
  <c r="L66" i="12"/>
  <c r="H66" i="12"/>
  <c r="D66" i="12"/>
  <c r="Y66" i="12"/>
  <c r="Q66" i="12"/>
  <c r="I66" i="12"/>
  <c r="U66" i="12"/>
  <c r="M66" i="12"/>
  <c r="E66" i="12"/>
  <c r="S66" i="12"/>
  <c r="C66" i="12"/>
  <c r="O66" i="12"/>
  <c r="AA66" i="12"/>
  <c r="K66" i="12"/>
  <c r="W66" i="12"/>
  <c r="G66" i="12"/>
  <c r="AB53" i="12"/>
  <c r="X53" i="12"/>
  <c r="T53" i="12"/>
  <c r="P53" i="12"/>
  <c r="L53" i="12"/>
  <c r="H53" i="12"/>
  <c r="D53" i="12"/>
  <c r="Z53" i="12"/>
  <c r="V53" i="12"/>
  <c r="R53" i="12"/>
  <c r="N53" i="12"/>
  <c r="J53" i="12"/>
  <c r="F53" i="12"/>
  <c r="B53" i="12"/>
  <c r="U53" i="12"/>
  <c r="M53" i="12"/>
  <c r="E53" i="12"/>
  <c r="AA53" i="12"/>
  <c r="S53" i="12"/>
  <c r="K53" i="12"/>
  <c r="C53" i="12"/>
  <c r="Y53" i="12"/>
  <c r="Q53" i="12"/>
  <c r="I53" i="12"/>
  <c r="W53" i="12"/>
  <c r="O53" i="12"/>
  <c r="G53" i="12"/>
  <c r="T72" i="12"/>
  <c r="D72" i="12"/>
  <c r="O72" i="12"/>
  <c r="Z72" i="12"/>
  <c r="J72" i="12"/>
  <c r="U72" i="12"/>
  <c r="E72" i="12"/>
  <c r="Z56" i="12"/>
  <c r="V56" i="12"/>
  <c r="R56" i="12"/>
  <c r="N56" i="12"/>
  <c r="J56" i="12"/>
  <c r="AB56" i="12"/>
  <c r="X56" i="12"/>
  <c r="T56" i="12"/>
  <c r="P56" i="12"/>
  <c r="L56" i="12"/>
  <c r="H56" i="12"/>
  <c r="Y56" i="12"/>
  <c r="Q56" i="12"/>
  <c r="I56" i="12"/>
  <c r="D56" i="12"/>
  <c r="U56" i="12"/>
  <c r="M56" i="12"/>
  <c r="F56" i="12"/>
  <c r="B56" i="12"/>
  <c r="AA56" i="12"/>
  <c r="K56" i="12"/>
  <c r="W56" i="12"/>
  <c r="G56" i="12"/>
  <c r="S56" i="12"/>
  <c r="E56" i="12"/>
  <c r="O56" i="12"/>
  <c r="C56" i="12"/>
  <c r="AB69" i="12"/>
  <c r="X69" i="12"/>
  <c r="T69" i="12"/>
  <c r="P69" i="12"/>
  <c r="L69" i="12"/>
  <c r="H69" i="12"/>
  <c r="D69" i="12"/>
  <c r="AA69" i="12"/>
  <c r="W69" i="12"/>
  <c r="S69" i="12"/>
  <c r="O69" i="12"/>
  <c r="K69" i="12"/>
  <c r="G69" i="12"/>
  <c r="C69" i="12"/>
  <c r="Z69" i="12"/>
  <c r="V69" i="12"/>
  <c r="R69" i="12"/>
  <c r="N69" i="12"/>
  <c r="J69" i="12"/>
  <c r="F69" i="12"/>
  <c r="B69" i="12"/>
  <c r="Y69" i="12"/>
  <c r="Q69" i="12"/>
  <c r="I69" i="12"/>
  <c r="M69" i="12"/>
  <c r="U69" i="12"/>
  <c r="E69" i="12"/>
  <c r="Z61" i="12"/>
  <c r="V61" i="12"/>
  <c r="R61" i="12"/>
  <c r="N61" i="12"/>
  <c r="J61" i="12"/>
  <c r="F61" i="12"/>
  <c r="B61" i="12"/>
  <c r="AB61" i="12"/>
  <c r="X61" i="12"/>
  <c r="T61" i="12"/>
  <c r="P61" i="12"/>
  <c r="L61" i="12"/>
  <c r="H61" i="12"/>
  <c r="D61" i="12"/>
  <c r="U61" i="12"/>
  <c r="M61" i="12"/>
  <c r="E61" i="12"/>
  <c r="Y61" i="12"/>
  <c r="Q61" i="12"/>
  <c r="I61" i="12"/>
  <c r="O61" i="12"/>
  <c r="AA61" i="12"/>
  <c r="K61" i="12"/>
  <c r="W61" i="12"/>
  <c r="G61" i="12"/>
  <c r="S61" i="12"/>
  <c r="C61" i="12"/>
  <c r="AB75" i="12"/>
  <c r="X75" i="12"/>
  <c r="T75" i="12"/>
  <c r="P75" i="12"/>
  <c r="L75" i="12"/>
  <c r="H75" i="12"/>
  <c r="D75" i="12"/>
  <c r="AA75" i="12"/>
  <c r="W75" i="12"/>
  <c r="S75" i="12"/>
  <c r="O75" i="12"/>
  <c r="K75" i="12"/>
  <c r="G75" i="12"/>
  <c r="C75" i="12"/>
  <c r="Z75" i="12"/>
  <c r="V75" i="12"/>
  <c r="R75" i="12"/>
  <c r="N75" i="12"/>
  <c r="J75" i="12"/>
  <c r="F75" i="12"/>
  <c r="B75" i="12"/>
  <c r="Y75" i="12"/>
  <c r="U75" i="12"/>
  <c r="Q75" i="12"/>
  <c r="M75" i="12"/>
  <c r="I75" i="12"/>
  <c r="E75" i="12"/>
  <c r="AB67" i="12"/>
  <c r="Z67" i="12"/>
  <c r="AA67" i="12"/>
  <c r="V67" i="12"/>
  <c r="R67" i="12"/>
  <c r="N67" i="12"/>
  <c r="J67" i="12"/>
  <c r="F67" i="12"/>
  <c r="B67" i="12"/>
  <c r="X67" i="12"/>
  <c r="T67" i="12"/>
  <c r="P67" i="12"/>
  <c r="L67" i="12"/>
  <c r="H67" i="12"/>
  <c r="D67" i="12"/>
  <c r="U67" i="12"/>
  <c r="M67" i="12"/>
  <c r="E67" i="12"/>
  <c r="Y67" i="12"/>
  <c r="Q67" i="12"/>
  <c r="I67" i="12"/>
  <c r="W67" i="12"/>
  <c r="G67" i="12"/>
  <c r="S67" i="12"/>
  <c r="C67" i="12"/>
  <c r="O67" i="12"/>
  <c r="K67" i="12"/>
  <c r="P41" i="12"/>
  <c r="AB73" i="12"/>
  <c r="X73" i="12"/>
  <c r="T73" i="12"/>
  <c r="P73" i="12"/>
  <c r="L73" i="12"/>
  <c r="H73" i="12"/>
  <c r="D73" i="12"/>
  <c r="AA73" i="12"/>
  <c r="W73" i="12"/>
  <c r="S73" i="12"/>
  <c r="O73" i="12"/>
  <c r="K73" i="12"/>
  <c r="G73" i="12"/>
  <c r="C73" i="12"/>
  <c r="Z73" i="12"/>
  <c r="V73" i="12"/>
  <c r="R73" i="12"/>
  <c r="N73" i="12"/>
  <c r="J73" i="12"/>
  <c r="F73" i="12"/>
  <c r="B73" i="12"/>
  <c r="Y73" i="12"/>
  <c r="U73" i="12"/>
  <c r="Q73" i="12"/>
  <c r="M73" i="12"/>
  <c r="I73" i="12"/>
  <c r="E73" i="12"/>
  <c r="AB68" i="12"/>
  <c r="X68" i="12"/>
  <c r="T68" i="12"/>
  <c r="P68" i="12"/>
  <c r="L68" i="12"/>
  <c r="H68" i="12"/>
  <c r="D68" i="12"/>
  <c r="AA68" i="12"/>
  <c r="W68" i="12"/>
  <c r="S68" i="12"/>
  <c r="O68" i="12"/>
  <c r="K68" i="12"/>
  <c r="G68" i="12"/>
  <c r="C68" i="12"/>
  <c r="Z68" i="12"/>
  <c r="V68" i="12"/>
  <c r="R68" i="12"/>
  <c r="N68" i="12"/>
  <c r="J68" i="12"/>
  <c r="F68" i="12"/>
  <c r="B68" i="12"/>
  <c r="M68" i="12"/>
  <c r="U68" i="12"/>
  <c r="E68" i="12"/>
  <c r="I68" i="12"/>
  <c r="Y68" i="12"/>
  <c r="Q68" i="12"/>
  <c r="AB77" i="12"/>
  <c r="X77" i="12"/>
  <c r="T77" i="12"/>
  <c r="P77" i="12"/>
  <c r="L77" i="12"/>
  <c r="H77" i="12"/>
  <c r="D77" i="12"/>
  <c r="AA77" i="12"/>
  <c r="W77" i="12"/>
  <c r="S77" i="12"/>
  <c r="O77" i="12"/>
  <c r="K77" i="12"/>
  <c r="G77" i="12"/>
  <c r="C77" i="12"/>
  <c r="Z77" i="12"/>
  <c r="V77" i="12"/>
  <c r="R77" i="12"/>
  <c r="N77" i="12"/>
  <c r="J77" i="12"/>
  <c r="F77" i="12"/>
  <c r="B77" i="12"/>
  <c r="Y77" i="12"/>
  <c r="U77" i="12"/>
  <c r="Q77" i="12"/>
  <c r="M77" i="12"/>
  <c r="I77" i="12"/>
  <c r="E77" i="12"/>
  <c r="AB76" i="12"/>
  <c r="X76" i="12"/>
  <c r="T76" i="12"/>
  <c r="P76" i="12"/>
  <c r="L76" i="12"/>
  <c r="H76" i="12"/>
  <c r="D76" i="12"/>
  <c r="AA76" i="12"/>
  <c r="W76" i="12"/>
  <c r="S76" i="12"/>
  <c r="O76" i="12"/>
  <c r="K76" i="12"/>
  <c r="G76" i="12"/>
  <c r="C76" i="12"/>
  <c r="Z76" i="12"/>
  <c r="V76" i="12"/>
  <c r="R76" i="12"/>
  <c r="N76" i="12"/>
  <c r="J76" i="12"/>
  <c r="F76" i="12"/>
  <c r="B76" i="12"/>
  <c r="Y76" i="12"/>
  <c r="U76" i="12"/>
  <c r="Q76" i="12"/>
  <c r="M76" i="12"/>
  <c r="I76" i="12"/>
  <c r="E76" i="12"/>
  <c r="Z59" i="12"/>
  <c r="V59" i="12"/>
  <c r="R59" i="12"/>
  <c r="N59" i="12"/>
  <c r="J59" i="12"/>
  <c r="F59" i="12"/>
  <c r="B59" i="12"/>
  <c r="AB59" i="12"/>
  <c r="X59" i="12"/>
  <c r="T59" i="12"/>
  <c r="P59" i="12"/>
  <c r="L59" i="12"/>
  <c r="H59" i="12"/>
  <c r="D59" i="12"/>
  <c r="U59" i="12"/>
  <c r="M59" i="12"/>
  <c r="E59" i="12"/>
  <c r="Y59" i="12"/>
  <c r="Q59" i="12"/>
  <c r="I59" i="12"/>
  <c r="W59" i="12"/>
  <c r="G59" i="12"/>
  <c r="S59" i="12"/>
  <c r="C59" i="12"/>
  <c r="O59" i="12"/>
  <c r="AA59" i="12"/>
  <c r="K59" i="12"/>
  <c r="AB78" i="12"/>
  <c r="X78" i="12"/>
  <c r="T78" i="12"/>
  <c r="P78" i="12"/>
  <c r="L78" i="12"/>
  <c r="H78" i="12"/>
  <c r="D78" i="12"/>
  <c r="AA78" i="12"/>
  <c r="W78" i="12"/>
  <c r="S78" i="12"/>
  <c r="O78" i="12"/>
  <c r="K78" i="12"/>
  <c r="G78" i="12"/>
  <c r="C78" i="12"/>
  <c r="Z78" i="12"/>
  <c r="V78" i="12"/>
  <c r="R78" i="12"/>
  <c r="N78" i="12"/>
  <c r="J78" i="12"/>
  <c r="F78" i="12"/>
  <c r="B78" i="12"/>
  <c r="Y78" i="12"/>
  <c r="U78" i="12"/>
  <c r="Q78" i="12"/>
  <c r="M78" i="12"/>
  <c r="I78" i="12"/>
  <c r="E78" i="12"/>
  <c r="AB55" i="12"/>
  <c r="X55" i="12"/>
  <c r="T55" i="12"/>
  <c r="P55" i="12"/>
  <c r="L55" i="12"/>
  <c r="H55" i="12"/>
  <c r="D55" i="12"/>
  <c r="Z55" i="12"/>
  <c r="V55" i="12"/>
  <c r="R55" i="12"/>
  <c r="N55" i="12"/>
  <c r="J55" i="12"/>
  <c r="F55" i="12"/>
  <c r="B55" i="12"/>
  <c r="U55" i="12"/>
  <c r="M55" i="12"/>
  <c r="E55" i="12"/>
  <c r="AA55" i="12"/>
  <c r="S55" i="12"/>
  <c r="K55" i="12"/>
  <c r="C55" i="12"/>
  <c r="Y55" i="12"/>
  <c r="Q55" i="12"/>
  <c r="I55" i="12"/>
  <c r="W55" i="12"/>
  <c r="O55" i="12"/>
  <c r="G55" i="12"/>
  <c r="Z57" i="12"/>
  <c r="V57" i="12"/>
  <c r="R57" i="12"/>
  <c r="N57" i="12"/>
  <c r="J57" i="12"/>
  <c r="F57" i="12"/>
  <c r="B57" i="12"/>
  <c r="AB57" i="12"/>
  <c r="X57" i="12"/>
  <c r="T57" i="12"/>
  <c r="P57" i="12"/>
  <c r="L57" i="12"/>
  <c r="H57" i="12"/>
  <c r="D57" i="12"/>
  <c r="U57" i="12"/>
  <c r="M57" i="12"/>
  <c r="E57" i="12"/>
  <c r="Y57" i="12"/>
  <c r="Q57" i="12"/>
  <c r="I57" i="12"/>
  <c r="O57" i="12"/>
  <c r="AA57" i="12"/>
  <c r="K57" i="12"/>
  <c r="W57" i="12"/>
  <c r="G57" i="12"/>
  <c r="S57" i="12"/>
  <c r="C57" i="12"/>
  <c r="Z63" i="12"/>
  <c r="V63" i="12"/>
  <c r="R63" i="12"/>
  <c r="N63" i="12"/>
  <c r="J63" i="12"/>
  <c r="F63" i="12"/>
  <c r="B63" i="12"/>
  <c r="AB63" i="12"/>
  <c r="X63" i="12"/>
  <c r="T63" i="12"/>
  <c r="P63" i="12"/>
  <c r="L63" i="12"/>
  <c r="H63" i="12"/>
  <c r="D63" i="12"/>
  <c r="U63" i="12"/>
  <c r="M63" i="12"/>
  <c r="E63" i="12"/>
  <c r="Y63" i="12"/>
  <c r="Q63" i="12"/>
  <c r="I63" i="12"/>
  <c r="W63" i="12"/>
  <c r="G63" i="12"/>
  <c r="S63" i="12"/>
  <c r="C63" i="12"/>
  <c r="O63" i="12"/>
  <c r="AA63" i="12"/>
  <c r="K63" i="12"/>
  <c r="I72" i="12" l="1"/>
  <c r="N72" i="12"/>
  <c r="C72" i="12"/>
  <c r="H72" i="12"/>
  <c r="E70" i="12"/>
  <c r="Z70" i="12"/>
  <c r="M72" i="12"/>
  <c r="B72" i="12"/>
  <c r="R72" i="12"/>
  <c r="G72" i="12"/>
  <c r="W72" i="12"/>
  <c r="L72" i="12"/>
  <c r="AB72" i="12"/>
  <c r="I70" i="12"/>
  <c r="Y70" i="12"/>
  <c r="N70" i="12"/>
  <c r="C70" i="12"/>
  <c r="S70" i="12"/>
  <c r="H70" i="12"/>
  <c r="X70" i="12"/>
  <c r="Y72" i="12"/>
  <c r="S72" i="12"/>
  <c r="X72" i="12"/>
  <c r="U70" i="12"/>
  <c r="J70" i="12"/>
  <c r="O70" i="12"/>
  <c r="D70" i="12"/>
  <c r="T70" i="12"/>
  <c r="Q72" i="12"/>
  <c r="F72" i="12"/>
  <c r="V72" i="12"/>
  <c r="K72" i="12"/>
  <c r="AA72" i="12"/>
  <c r="M70" i="12"/>
  <c r="B70" i="12"/>
  <c r="R70" i="12"/>
  <c r="G70" i="12"/>
  <c r="W70" i="12"/>
  <c r="L70" i="12"/>
  <c r="T41" i="1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<sst xmlns="http://schemas.openxmlformats.org/spreadsheetml/2006/main" count="9581" uniqueCount="1808">
  <si>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</si>
  <si>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</si>
  <si>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</si>
  <si>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</si>
  <si>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</si>
  <si>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</si>
  <si>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</si>
  <si>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</si>
  <si>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</si>
  <si>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</si>
  <si>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</si>
  <si>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</si>
  <si>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</si>
  <si>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</si>
  <si>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</si>
  <si>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</si>
  <si>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</si>
  <si>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</si>
  <si>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</si>
  <si>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</si>
  <si>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</si>
  <si>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</si>
  <si>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</si>
  <si>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</si>
  <si>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</si>
  <si>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</si>
  <si>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</si>
  <si>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</si>
  <si>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</si>
  <si>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</si>
  <si>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</si>
  <si>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</si>
  <si>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</si>
  <si>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</si>
  <si>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</si>
  <si>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</si>
  <si>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</si>
  <si>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</si>
  <si>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</si>
  <si>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</si>
  <si>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</si>
  <si>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</si>
  <si>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</si>
  <si>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</si>
  <si>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</si>
  <si>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</si>
  <si>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</si>
  <si>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</si>
  <si>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</si>
  <si>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</si>
  <si>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</si>
  <si>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</si>
  <si>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</si>
  <si>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</si>
  <si>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</si>
  <si>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</si>
  <si>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</si>
  <si>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</si>
  <si>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</si>
  <si>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</si>
  <si>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</si>
  <si>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</si>
  <si>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</si>
  <si>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</si>
  <si>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</si>
  <si>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</si>
  <si>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</si>
  <si>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</si>
  <si>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</si>
  <si>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</si>
  <si>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</si>
  <si>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</si>
  <si>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</si>
  <si>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</si>
  <si>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</si>
  <si>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</si>
  <si>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</si>
  <si>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</si>
  <si>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</si>
  <si>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</si>
  <si>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</si>
  <si>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</si>
  <si>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</si>
  <si>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</si>
  <si>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</si>
  <si>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</si>
  <si>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</si>
  <si>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</si>
  <si>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</si>
  <si>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</si>
  <si>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</si>
  <si>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</si>
  <si>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</si>
  <si>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</si>
  <si>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</si>
  <si>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</si>
  <si>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</si>
  <si>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</si>
  <si>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</si>
  <si>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</si>
  <si>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</si>
  <si>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</si>
  <si>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</si>
  <si>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</si>
  <si>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</si>
  <si>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</si>
  <si>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</si>
  <si>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</si>
  <si>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</si>
  <si>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</si>
  <si>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</si>
  <si>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</si>
  <si>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</si>
  <si>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</si>
  <si>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</si>
  <si>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</si>
  <si>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</si>
  <si>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</si>
  <si>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</si>
  <si>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</si>
  <si>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</si>
  <si>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</si>
  <si>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</si>
  <si>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</si>
  <si>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</si>
  <si>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</si>
  <si>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</si>
  <si>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</si>
  <si>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</si>
  <si>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</si>
  <si>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</si>
  <si>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</si>
  <si>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</si>
  <si>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</si>
  <si>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</si>
  <si>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</si>
  <si>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</si>
  <si>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</si>
  <si>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</si>
  <si>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</si>
  <si>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</si>
  <si>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</si>
  <si>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</si>
  <si>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</si>
  <si>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</si>
  <si>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</si>
  <si>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</si>
  <si>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</si>
  <si>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</si>
  <si>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</si>
  <si>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</si>
  <si>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</si>
  <si>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</si>
  <si>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</si>
  <si>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</si>
  <si>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</si>
  <si>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</si>
  <si>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</si>
  <si>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</si>
  <si>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</si>
  <si>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</si>
  <si>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</si>
  <si>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</si>
  <si>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</si>
  <si>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</si>
  <si>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</si>
  <si>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</si>
  <si>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</si>
  <si>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</si>
  <si>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</si>
  <si>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</si>
  <si>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</si>
  <si>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</si>
  <si>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</si>
  <si>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</si>
  <si>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</si>
  <si>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</si>
  <si>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</si>
  <si>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</si>
  <si>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</si>
  <si>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</si>
  <si>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</si>
  <si>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</si>
  <si>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</si>
  <si>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</si>
  <si>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</si>
  <si>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</si>
  <si>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</si>
  <si>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</si>
  <si>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</si>
  <si>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</si>
  <si>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</si>
  <si>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</si>
  <si>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</si>
  <si>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</si>
  <si>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</si>
  <si>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</si>
  <si>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</si>
  <si>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</si>
  <si>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</si>
  <si>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</si>
  <si>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</si>
  <si>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</si>
  <si>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</si>
  <si>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</si>
  <si>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</si>
  <si>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</si>
  <si>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</si>
  <si>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</si>
  <si>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</si>
  <si>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</si>
  <si>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</si>
  <si>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</si>
  <si>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</si>
  <si>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</si>
  <si>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</si>
  <si>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</si>
  <si>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</si>
  <si>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</si>
  <si>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</si>
  <si>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</si>
  <si>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</si>
  <si>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</si>
  <si>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</si>
  <si>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</si>
  <si>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</si>
  <si>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</si>
  <si>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</si>
  <si>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</si>
  <si>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</si>
  <si>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</si>
  <si>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</si>
  <si>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</si>
  <si>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</si>
  <si>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</si>
  <si>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</si>
  <si>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</si>
  <si>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</si>
  <si>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</si>
  <si>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</si>
  <si>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</si>
  <si>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</si>
  <si>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</si>
  <si>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</si>
  <si>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</si>
  <si>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</si>
  <si>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</si>
  <si>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</si>
  <si>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</si>
  <si>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</si>
  <si>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</si>
  <si>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</si>
  <si>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</si>
  <si>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</si>
  <si>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</si>
  <si>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</si>
  <si>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</si>
  <si>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</si>
  <si>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</si>
  <si>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</si>
  <si>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</si>
  <si>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</si>
  <si>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</si>
  <si>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</si>
  <si>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</si>
  <si>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</si>
  <si>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</si>
  <si>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</si>
  <si>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</si>
  <si>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</si>
  <si>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</si>
  <si>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</si>
  <si>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</si>
  <si>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</si>
  <si>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</si>
  <si>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</si>
  <si>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</si>
  <si>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</si>
  <si>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</si>
  <si>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</si>
  <si>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</si>
  <si>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</si>
  <si>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</si>
  <si>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</si>
  <si>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</si>
  <si>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</si>
  <si>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</si>
  <si>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</si>
  <si>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</si>
  <si>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</si>
  <si>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</si>
  <si>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</si>
  <si>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</si>
  <si>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</si>
  <si>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</si>
  <si>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</si>
  <si>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</si>
  <si>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</si>
  <si>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</si>
  <si>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</si>
  <si>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</si>
  <si>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</si>
  <si>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</si>
  <si>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</si>
  <si>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</si>
  <si>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</si>
  <si>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</si>
  <si>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</si>
  <si>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</si>
  <si>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</si>
  <si>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</si>
  <si>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</si>
  <si>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</si>
  <si>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</si>
  <si>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</si>
  <si>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</si>
  <si>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</si>
  <si>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</si>
  <si>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</si>
  <si>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</si>
  <si>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</si>
  <si>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</si>
  <si>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</si>
  <si>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</si>
  <si>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</si>
  <si>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</si>
  <si>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</si>
  <si>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</si>
  <si>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</si>
  <si>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</si>
  <si>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</si>
  <si>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</si>
  <si>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</si>
  <si>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</si>
  <si>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</si>
  <si>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</si>
  <si>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</si>
  <si>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</si>
  <si>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</si>
  <si>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</si>
  <si>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</si>
  <si>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</si>
  <si>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</si>
  <si>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</si>
  <si>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</si>
  <si>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</si>
  <si>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</si>
  <si>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</si>
  <si>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</si>
  <si>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</si>
  <si>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</si>
  <si>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</si>
  <si>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</si>
  <si>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</si>
  <si>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</si>
  <si>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</si>
  <si>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</si>
  <si>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</si>
  <si>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</si>
  <si>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</si>
  <si>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</si>
  <si>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</si>
  <si>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</si>
  <si>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</si>
  <si>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</si>
  <si>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</si>
  <si>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</si>
  <si>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</si>
  <si>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</si>
  <si>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</si>
  <si>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</si>
  <si>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</si>
  <si>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</si>
  <si>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</si>
  <si>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</si>
  <si>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</si>
  <si>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</si>
  <si>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</si>
  <si>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</si>
  <si>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</si>
  <si>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</si>
  <si>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</si>
  <si>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</si>
  <si>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</si>
  <si>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</si>
  <si>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</si>
  <si>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</si>
  <si>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</si>
  <si>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</si>
  <si>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</si>
  <si>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</si>
  <si>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</si>
  <si>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</si>
  <si>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</si>
  <si>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</si>
  <si>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</si>
  <si>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</si>
  <si>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</si>
  <si>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</si>
  <si>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</si>
  <si>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</si>
  <si>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</si>
  <si>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</si>
  <si>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</si>
  <si>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</si>
  <si>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</si>
  <si>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</si>
  <si>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</si>
  <si>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</si>
  <si>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</si>
  <si>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</si>
  <si>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</si>
  <si>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</si>
  <si>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</si>
  <si>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</si>
  <si>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</si>
  <si>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</si>
  <si>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</si>
  <si>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</si>
  <si>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</si>
  <si>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</si>
  <si>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</si>
  <si>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</si>
  <si>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</si>
  <si>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</si>
  <si>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</si>
  <si>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</si>
  <si>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</si>
  <si>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</si>
  <si>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</si>
  <si>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</si>
  <si>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</si>
  <si>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</si>
  <si>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</si>
  <si>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</si>
  <si>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</si>
  <si>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</si>
  <si>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</si>
  <si>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</si>
  <si>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</si>
  <si>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</si>
  <si>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</si>
  <si>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</si>
  <si>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</si>
  <si>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</si>
  <si>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</si>
  <si>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</si>
  <si>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</si>
  <si>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</si>
  <si>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</si>
  <si>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</si>
  <si>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</si>
  <si>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</si>
  <si>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</si>
  <si>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</si>
  <si>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</si>
  <si>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</si>
  <si>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</si>
  <si>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</si>
  <si>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</si>
  <si>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</si>
  <si>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</si>
  <si>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</si>
  <si>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</si>
  <si>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</si>
  <si>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</si>
  <si>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</si>
  <si>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</si>
  <si>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</si>
  <si>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</si>
  <si>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</si>
  <si>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</si>
  <si>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</si>
  <si>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</si>
  <si>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</si>
  <si>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</si>
  <si>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</si>
  <si>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</si>
  <si>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</si>
  <si>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</si>
  <si>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</si>
  <si>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</si>
  <si>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</si>
  <si>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</si>
  <si>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</si>
  <si>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</si>
  <si>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</si>
  <si>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</si>
  <si>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</si>
  <si>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</si>
  <si>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</si>
  <si>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</si>
  <si>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</si>
  <si>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</si>
  <si>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</si>
  <si>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</si>
  <si>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</si>
  <si>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</si>
  <si>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</si>
  <si>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</si>
  <si>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</si>
  <si>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</si>
  <si>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</si>
  <si>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</si>
  <si>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</si>
  <si>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</si>
  <si>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</si>
  <si>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</si>
  <si>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</si>
  <si>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</si>
  <si>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</si>
  <si>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</si>
  <si>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</si>
  <si>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</si>
  <si>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</si>
  <si>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</si>
  <si>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</si>
  <si>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</si>
  <si>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</si>
  <si>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</si>
  <si>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</si>
  <si>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</si>
  <si>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</si>
  <si>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</si>
  <si>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</si>
  <si>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</si>
  <si>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</si>
  <si>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</si>
  <si>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</si>
  <si>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</si>
  <si>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</si>
  <si>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</si>
  <si>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</si>
  <si>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</si>
  <si>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</si>
  <si>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</si>
  <si>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</si>
  <si>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</si>
  <si>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</si>
  <si>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</si>
  <si>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</si>
  <si>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</si>
  <si>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</si>
  <si>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</si>
  <si>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</si>
  <si>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</si>
  <si>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</si>
  <si>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</si>
  <si>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</si>
  <si>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</si>
  <si>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</si>
  <si>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</si>
  <si>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</si>
  <si>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</si>
  <si>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</si>
  <si>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</si>
  <si>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</si>
  <si>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</si>
  <si>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</si>
  <si>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</si>
  <si>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</si>
  <si>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</si>
  <si>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</si>
  <si>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</si>
  <si>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</si>
  <si>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</si>
  <si>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</si>
  <si>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</si>
  <si>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</si>
  <si>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</si>
  <si>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</si>
  <si>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</si>
  <si>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</si>
  <si>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</si>
  <si>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</si>
  <si>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</si>
  <si>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</si>
  <si>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</si>
  <si>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</si>
  <si>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</si>
  <si>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</si>
  <si>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</si>
  <si>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</si>
  <si>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</si>
  <si>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</si>
  <si>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</si>
  <si>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</si>
  <si>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</si>
  <si>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</si>
  <si>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</si>
  <si>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</si>
  <si>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</si>
  <si>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</si>
  <si>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</si>
  <si>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</si>
  <si>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</si>
  <si>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</si>
  <si>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</si>
  <si>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</si>
  <si>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</si>
  <si>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</si>
  <si>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</si>
  <si>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</si>
  <si>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</si>
  <si>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</si>
  <si>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</si>
  <si>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</si>
  <si>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</si>
  <si>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</si>
  <si>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</si>
  <si>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</si>
  <si>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</si>
  <si>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</si>
  <si>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</si>
  <si>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</si>
  <si>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</si>
  <si>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</si>
  <si>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</si>
  <si>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</si>
  <si>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</si>
  <si>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</si>
  <si>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</si>
  <si>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</si>
  <si>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</si>
  <si>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</si>
  <si>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</si>
  <si>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</si>
  <si>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</si>
  <si>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</si>
  <si>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</si>
  <si>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</si>
  <si>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</si>
  <si>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</si>
  <si>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</si>
  <si>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</si>
  <si>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</si>
  <si>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</si>
  <si>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</si>
  <si>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</si>
  <si>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</si>
  <si>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</si>
  <si>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</si>
  <si>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</si>
  <si>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</si>
  <si>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</si>
  <si>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</si>
  <si>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</si>
  <si>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</si>
  <si>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</si>
  <si>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</si>
  <si>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</si>
  <si>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</si>
  <si>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</si>
  <si>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</si>
  <si>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</si>
  <si>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</si>
  <si>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</si>
  <si>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</si>
  <si>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</si>
  <si>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</si>
  <si>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</si>
  <si>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</si>
  <si>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</si>
  <si>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</si>
  <si>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</si>
  <si>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</si>
  <si>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</si>
  <si>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</si>
  <si>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</si>
  <si>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</si>
  <si>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</si>
  <si>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</si>
  <si>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</si>
  <si>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</si>
  <si>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</si>
  <si>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</si>
  <si>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</si>
  <si>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</si>
  <si>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</si>
  <si>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</si>
  <si>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</si>
  <si>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</si>
  <si>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</si>
  <si>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</si>
  <si>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</si>
  <si>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</si>
  <si>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</si>
  <si>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</si>
  <si>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</si>
  <si>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</si>
  <si>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</si>
  <si>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</si>
  <si>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</si>
  <si>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</si>
  <si>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</si>
  <si>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</si>
  <si>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</si>
  <si>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</si>
  <si>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</si>
  <si>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</si>
  <si>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</si>
  <si>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</si>
  <si>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</si>
  <si>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</si>
  <si>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</si>
  <si>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</si>
  <si>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</si>
  <si>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</si>
  <si>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</si>
  <si>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</si>
  <si>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</si>
  <si>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</si>
  <si>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</si>
  <si>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</si>
  <si>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</si>
  <si>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</si>
  <si>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</si>
  <si>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</si>
  <si>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</si>
  <si>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</si>
  <si>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</si>
  <si>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</si>
  <si>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</si>
  <si>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</si>
  <si>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</si>
  <si>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</si>
  <si>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</si>
  <si>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</si>
  <si>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</si>
  <si>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</si>
  <si>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</si>
  <si>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</si>
  <si>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</si>
  <si>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</si>
  <si>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</si>
  <si>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</si>
  <si>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</si>
  <si>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</si>
  <si>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</si>
  <si>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</si>
  <si>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</si>
  <si>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</si>
  <si>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</si>
  <si>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</si>
  <si>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</si>
  <si>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</si>
  <si>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</si>
  <si>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</si>
  <si>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</si>
  <si>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</si>
  <si>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</si>
  <si>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</si>
  <si>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</si>
  <si>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</si>
  <si>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</si>
  <si>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</si>
  <si>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</si>
  <si>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</si>
  <si>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</si>
  <si>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</si>
  <si>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</si>
  <si>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</si>
  <si>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</si>
  <si>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</si>
  <si>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</si>
  <si>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</si>
  <si>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</si>
  <si>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</si>
  <si>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</si>
  <si>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</si>
  <si>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</si>
  <si>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</si>
  <si>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</si>
  <si>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</si>
  <si>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</si>
  <si>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</si>
  <si>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</si>
  <si>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</si>
  <si>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</si>
  <si>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</si>
  <si>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</si>
  <si>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</si>
  <si>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</si>
  <si>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</si>
  <si>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</si>
  <si>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</si>
  <si>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</si>
  <si>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</si>
  <si>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</si>
  <si>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</si>
  <si>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</si>
  <si>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</si>
  <si>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</si>
  <si>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</si>
  <si>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</si>
  <si>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</si>
  <si>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</si>
  <si>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</si>
  <si>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</si>
  <si>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</si>
  <si>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</si>
  <si>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</si>
  <si>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</si>
  <si>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</si>
  <si>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</si>
  <si>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</si>
  <si>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</si>
  <si>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</si>
  <si>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</si>
  <si>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</si>
  <si>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</si>
  <si>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</si>
  <si>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</si>
  <si>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</si>
  <si>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</si>
  <si>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</si>
  <si>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</si>
  <si>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</si>
  <si>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</si>
  <si>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</si>
  <si>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</si>
  <si>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</si>
  <si>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</si>
  <si>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</si>
  <si>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</si>
  <si>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</si>
  <si>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</si>
  <si>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</si>
  <si>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</si>
  <si>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</si>
  <si>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</si>
  <si>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</si>
  <si>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</si>
  <si>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</si>
  <si>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</si>
  <si>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</si>
  <si>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</si>
  <si>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</si>
  <si>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</si>
  <si>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</si>
  <si>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</si>
  <si>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</si>
  <si>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</si>
  <si>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</si>
  <si>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</si>
  <si>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</si>
  <si>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</si>
  <si>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</si>
  <si>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</si>
  <si>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</si>
  <si>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</si>
  <si>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</si>
  <si>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</si>
  <si>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</si>
  <si>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</si>
  <si>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</si>
  <si>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</si>
  <si>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</si>
  <si>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</si>
  <si>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</si>
  <si>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</si>
  <si>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</si>
  <si>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</si>
  <si>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</si>
  <si>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</si>
  <si>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</si>
  <si>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</si>
  <si>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</si>
  <si>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</si>
  <si>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</si>
  <si>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</si>
  <si>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</si>
  <si>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</si>
  <si>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</si>
  <si>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</si>
  <si>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</si>
  <si>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</si>
  <si>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</si>
  <si>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</si>
  <si>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</si>
  <si>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</si>
  <si>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</si>
  <si>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</si>
  <si>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</si>
  <si>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</si>
  <si>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</si>
  <si>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</si>
  <si>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</si>
  <si>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</si>
  <si>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</si>
  <si>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</si>
  <si>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</si>
  <si>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</si>
  <si>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</si>
  <si>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</si>
  <si>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</si>
  <si>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</si>
  <si>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</si>
  <si>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</si>
  <si>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</si>
  <si>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</si>
  <si>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</si>
  <si>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</si>
  <si>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</si>
  <si>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</si>
  <si>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</si>
  <si>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</si>
  <si>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</si>
  <si>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</si>
  <si>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</si>
  <si>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</si>
  <si>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</si>
  <si>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</si>
  <si>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</si>
  <si>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</si>
  <si>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</si>
  <si>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</si>
  <si>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</si>
  <si>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</si>
  <si>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</si>
  <si>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</si>
  <si>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</si>
  <si>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</si>
  <si>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</si>
  <si>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</si>
  <si>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</si>
  <si>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</si>
  <si>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</si>
  <si>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</si>
  <si>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</si>
  <si>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</si>
  <si>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</si>
  <si>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</si>
  <si>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</si>
  <si>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</si>
  <si>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</si>
  <si>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</si>
  <si>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</si>
  <si>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</si>
  <si>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</si>
  <si>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</si>
  <si>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</si>
  <si>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</si>
  <si>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</si>
  <si>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</si>
  <si>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</si>
  <si>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</si>
  <si>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</si>
  <si>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</si>
  <si>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</si>
  <si>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</si>
  <si>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</si>
  <si>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</si>
  <si>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</si>
  <si>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</si>
  <si>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</si>
  <si>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</si>
  <si>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</si>
  <si>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</si>
  <si>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</si>
  <si>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</si>
  <si>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</si>
  <si>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</si>
  <si>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</si>
  <si>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</si>
  <si>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</si>
  <si>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</si>
  <si>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</si>
  <si>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</si>
  <si>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</si>
  <si>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</si>
  <si>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</si>
  <si>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</si>
  <si>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</si>
  <si>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</si>
  <si>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</si>
  <si>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</si>
  <si>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</si>
  <si>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</si>
  <si>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</si>
  <si>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</si>
  <si>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</si>
  <si>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</si>
  <si>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</si>
  <si>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</si>
  <si>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</si>
  <si>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</si>
  <si>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</si>
  <si>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</si>
  <si>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</si>
  <si>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</si>
  <si>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</si>
  <si>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</si>
  <si>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</si>
  <si>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</si>
  <si>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</si>
  <si>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</si>
  <si>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</si>
  <si>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</si>
  <si>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</si>
  <si>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</si>
  <si>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</si>
  <si>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</si>
  <si>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</si>
  <si>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</si>
  <si>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</si>
  <si>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</si>
  <si>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</si>
  <si>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</si>
  <si>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</si>
  <si>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</si>
  <si>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</si>
  <si>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</si>
  <si>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</si>
  <si>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</si>
  <si>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</si>
  <si>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</si>
  <si>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</si>
  <si>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</si>
  <si>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</si>
  <si>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</si>
  <si>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</si>
  <si>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</si>
  <si>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</si>
  <si>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</si>
  <si>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</si>
  <si>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</si>
  <si>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</si>
  <si>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</si>
  <si>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</si>
  <si>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</si>
  <si>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</si>
  <si>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</si>
  <si>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</si>
  <si>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</si>
  <si>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</si>
  <si>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</si>
  <si>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</si>
  <si>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</si>
  <si>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</si>
  <si>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</si>
  <si>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</si>
  <si>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</si>
  <si>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</si>
  <si>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</si>
  <si>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</si>
  <si>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</si>
  <si>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</si>
  <si>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</si>
  <si>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</si>
  <si>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</si>
  <si>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</si>
  <si>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</si>
  <si>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</si>
  <si>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</si>
  <si>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</si>
  <si>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</si>
  <si>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</si>
  <si>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</si>
  <si>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</si>
  <si>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</si>
  <si>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</si>
  <si>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</si>
  <si>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</si>
  <si>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</si>
  <si>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</si>
  <si>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</si>
  <si>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</si>
  <si>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</si>
  <si>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</si>
  <si>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</si>
  <si>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</si>
  <si>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</si>
  <si>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</si>
  <si>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</si>
  <si>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</si>
  <si>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</si>
  <si>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</si>
  <si>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</si>
  <si>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</si>
  <si>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</si>
  <si>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</si>
  <si>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</si>
  <si>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</si>
  <si>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</si>
  <si>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</si>
  <si>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</si>
  <si>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</si>
  <si>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</si>
  <si>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</si>
  <si>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</si>
  <si>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</si>
  <si>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</si>
  <si>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</si>
  <si>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</si>
  <si>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</si>
  <si>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</si>
  <si>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</si>
  <si>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</si>
  <si>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</si>
  <si>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</si>
  <si>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</si>
  <si>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</si>
  <si>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</si>
  <si>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</si>
  <si>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</si>
  <si>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</si>
  <si>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</si>
  <si>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</si>
  <si>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</si>
  <si>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</si>
  <si>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</si>
  <si>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</si>
  <si>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</si>
  <si>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</si>
  <si>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</si>
  <si>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</si>
  <si>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</si>
  <si>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</si>
  <si>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</si>
  <si>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</si>
  <si>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</si>
  <si>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</si>
  <si>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</si>
  <si>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</si>
  <si>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</si>
  <si>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</si>
  <si>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</si>
  <si>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</si>
  <si>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</si>
  <si>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</si>
  <si>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</si>
  <si>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</si>
  <si>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</si>
  <si>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</si>
  <si>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</si>
  <si>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</si>
  <si>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</si>
  <si>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</si>
  <si>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</si>
  <si>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</si>
  <si>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</si>
  <si>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</si>
  <si>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</si>
  <si>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</si>
  <si>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</si>
  <si>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</si>
  <si>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</si>
  <si>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</si>
  <si>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</si>
  <si>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</si>
  <si>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</si>
  <si>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</si>
  <si>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</si>
  <si>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</si>
  <si>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</si>
  <si>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</si>
  <si>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</si>
  <si>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</si>
  <si>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</si>
  <si>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</si>
  <si>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</si>
  <si>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</si>
  <si>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</si>
  <si>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</si>
  <si>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</si>
  <si>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</si>
  <si>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</si>
  <si>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</si>
  <si>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</si>
  <si>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</si>
  <si>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</si>
  <si>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</si>
  <si>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</si>
  <si>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</si>
  <si>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</si>
  <si>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</si>
  <si>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</si>
  <si>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</si>
  <si>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</si>
  <si>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</si>
  <si>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</si>
  <si>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</si>
  <si>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</si>
  <si>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</si>
  <si>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</si>
  <si>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</si>
  <si>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</si>
  <si>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</si>
  <si>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</si>
  <si>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</si>
  <si>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</si>
  <si>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</si>
  <si>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</si>
  <si>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</si>
  <si>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</si>
  <si>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</si>
  <si>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</si>
  <si>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</si>
  <si>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</si>
  <si>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</si>
  <si>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</si>
  <si>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</si>
  <si>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</si>
  <si>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</si>
  <si>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</si>
  <si>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</si>
  <si>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</si>
  <si>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</si>
  <si>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</si>
  <si>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</si>
  <si>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</si>
  <si>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</si>
  <si>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</si>
  <si>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</si>
  <si>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</si>
  <si>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</si>
  <si>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</si>
  <si>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</si>
  <si>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</si>
  <si>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</si>
  <si>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</si>
  <si>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</si>
  <si>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</si>
  <si>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</si>
  <si>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</si>
  <si>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</si>
  <si>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</si>
  <si>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</si>
  <si>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</si>
  <si>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</si>
  <si>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</si>
  <si>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</si>
  <si>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</si>
  <si>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</si>
  <si>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</si>
  <si>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</si>
  <si>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</si>
  <si>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</si>
  <si>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</si>
  <si>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</si>
  <si>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</si>
  <si>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</si>
  <si>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</si>
  <si>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</si>
  <si>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</si>
  <si>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</si>
  <si>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</si>
  <si>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</si>
  <si>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</si>
  <si>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</si>
  <si>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</si>
  <si>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</si>
  <si>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</si>
  <si>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</si>
  <si>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</si>
  <si>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</si>
  <si>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</si>
  <si>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</si>
  <si>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</si>
  <si>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</si>
  <si>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</si>
  <si>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</si>
  <si>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</si>
  <si>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</si>
  <si>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</si>
  <si>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</si>
  <si>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</si>
  <si>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</si>
  <si>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</si>
  <si>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</si>
  <si>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</si>
  <si>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</si>
  <si>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</si>
  <si>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</si>
  <si>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</si>
  <si>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</si>
  <si>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</si>
  <si>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</si>
  <si>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</si>
  <si>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</si>
  <si>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</si>
  <si>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</si>
  <si>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</si>
  <si>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</si>
  <si>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</si>
  <si>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</si>
  <si>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</si>
  <si>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</si>
  <si>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</si>
  <si>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</si>
  <si>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</si>
  <si>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</si>
  <si>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</si>
  <si>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</si>
  <si>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</si>
  <si>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</si>
  <si>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</si>
  <si>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</si>
  <si>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</si>
  <si>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</si>
  <si>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</si>
  <si>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</si>
  <si>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</si>
  <si>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</si>
  <si>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</si>
  <si>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</si>
  <si>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</si>
  <si>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</si>
  <si>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</si>
  <si>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</si>
  <si>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</si>
  <si>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</si>
  <si>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</si>
  <si>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</si>
  <si>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</si>
  <si>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</si>
  <si>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</si>
  <si>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</si>
  <si>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</si>
  <si>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</si>
  <si>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</si>
  <si>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</si>
  <si>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</si>
  <si>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</si>
  <si>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</si>
  <si>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</si>
  <si>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</si>
  <si>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</si>
  <si>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</si>
  <si>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</si>
  <si>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</si>
  <si>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</si>
  <si>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</si>
  <si>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</si>
  <si>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</si>
  <si>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</si>
  <si>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</si>
  <si>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</si>
  <si>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</si>
  <si>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</si>
  <si>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</si>
  <si>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</si>
  <si>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</si>
  <si>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</si>
  <si>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</si>
  <si>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</si>
  <si>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</si>
  <si>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</si>
  <si>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</si>
  <si>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</si>
  <si>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</si>
  <si>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</si>
  <si>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</si>
  <si>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</si>
  <si>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</si>
  <si>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</si>
  <si>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</si>
  <si>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</si>
  <si>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</si>
  <si>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</si>
  <si>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</si>
  <si>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</si>
  <si>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</si>
  <si>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</si>
  <si>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</si>
  <si>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</si>
  <si>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</si>
  <si>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</si>
  <si>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</si>
  <si>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</si>
  <si>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</si>
  <si>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</si>
  <si>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</si>
  <si>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</si>
  <si>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</si>
  <si>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</si>
  <si>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</si>
  <si>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</si>
  <si>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</si>
  <si>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</si>
  <si>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</si>
  <si>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</si>
  <si>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</si>
  <si>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</si>
  <si>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</si>
  <si>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</si>
  <si>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</si>
  <si>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</si>
  <si>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</si>
  <si>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</si>
  <si>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</si>
  <si>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</si>
  <si>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</si>
  <si>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</si>
  <si>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</si>
  <si>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</si>
  <si>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</si>
  <si>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</si>
  <si>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</si>
  <si>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</si>
  <si>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</si>
  <si>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</si>
  <si>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</si>
  <si>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</si>
  <si>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</si>
  <si>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</si>
  <si>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</si>
  <si>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</si>
  <si>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</si>
  <si>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</si>
  <si>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</si>
  <si>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</si>
  <si>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</si>
  <si>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</si>
  <si>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</si>
  <si>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</si>
  <si>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</si>
  <si>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</si>
  <si>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</si>
  <si>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</si>
  <si>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</si>
  <si>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</si>
  <si>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</si>
  <si>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</si>
  <si>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</si>
  <si>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</si>
  <si>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</si>
  <si>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</si>
  <si>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</si>
  <si>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</si>
  <si>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</si>
  <si>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</si>
  <si>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</si>
  <si>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</si>
  <si>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</si>
  <si>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</si>
  <si>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</si>
  <si>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</si>
  <si>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</si>
  <si>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</si>
  <si>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</si>
  <si>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</si>
  <si>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</si>
  <si>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</si>
  <si>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</si>
  <si>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</si>
  <si>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</si>
  <si>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</si>
  <si>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</si>
  <si>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</si>
  <si>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</si>
  <si>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</si>
  <si>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</si>
  <si>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</si>
  <si>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</si>
  <si>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</si>
  <si>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</si>
  <si>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</si>
  <si>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</si>
  <si>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</si>
  <si>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</si>
  <si>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</si>
  <si>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</si>
  <si>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</si>
  <si>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</si>
  <si>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</si>
  <si>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</si>
  <si>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</si>
  <si>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</si>
  <si>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</si>
  <si>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</si>
  <si>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</si>
  <si>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</si>
  <si>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</si>
  <si>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</si>
  <si>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</si>
  <si>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</si>
  <si>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</si>
  <si>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</si>
  <si>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</si>
  <si>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</si>
  <si>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</si>
  <si>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</si>
  <si>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</si>
  <si>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</si>
  <si>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</si>
  <si>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</si>
  <si>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</si>
  <si>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</si>
  <si>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</si>
  <si>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</si>
  <si>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</si>
  <si>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</si>
  <si>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</si>
  <si>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</si>
  <si>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</si>
  <si>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</si>
  <si>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</si>
  <si>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</si>
  <si>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</si>
  <si>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</si>
  <si>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</si>
  <si>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</si>
  <si>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</si>
  <si>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</si>
  <si>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</si>
  <si>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</si>
  <si>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</si>
  <si>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</si>
  <si>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</si>
  <si>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</si>
  <si>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</si>
  <si>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</si>
  <si>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</si>
  <si>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</si>
  <si>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</si>
  <si>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</si>
  <si>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</si>
  <si>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</si>
  <si>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</si>
  <si>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</si>
  <si>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</si>
  <si>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</si>
  <si>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</si>
  <si>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</si>
  <si>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</si>
  <si>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</si>
  <si>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</si>
  <si>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</si>
  <si>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</si>
  <si>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</si>
  <si>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</si>
  <si>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</si>
  <si>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</si>
  <si>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</si>
  <si>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</si>
  <si>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</si>
  <si>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</si>
  <si>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</si>
  <si>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</si>
  <si>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</si>
  <si>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</si>
  <si>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</si>
  <si>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</si>
  <si>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</si>
  <si>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</si>
  <si>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</si>
  <si>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</si>
  <si>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</si>
  <si>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</si>
  <si>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</si>
  <si>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</si>
  <si>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</si>
  <si>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</si>
  <si>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</si>
  <si>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</si>
  <si>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</si>
  <si>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</si>
  <si>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</si>
  <si>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</si>
  <si>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</si>
  <si>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</si>
  <si>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</si>
  <si>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</si>
  <si>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</si>
  <si>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</si>
  <si>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</si>
  <si>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</si>
  <si>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</si>
  <si>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</si>
  <si>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</si>
  <si>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</si>
  <si>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</si>
  <si>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</si>
  <si>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</si>
  <si>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</si>
  <si>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</si>
  <si>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</si>
  <si>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</si>
  <si>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</si>
  <si>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</si>
  <si>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</si>
  <si>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</si>
  <si>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</si>
  <si>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</si>
  <si>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</si>
  <si>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</si>
  <si>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</si>
  <si>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</si>
  <si>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</si>
  <si>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</si>
  <si>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</si>
  <si>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</si>
  <si>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</si>
  <si>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</si>
  <si>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</si>
  <si>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</si>
  <si>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</si>
  <si>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</si>
  <si>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</si>
  <si>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</si>
  <si>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</si>
  <si>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</si>
  <si>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</si>
  <si>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</si>
  <si>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</si>
  <si>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</si>
  <si>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</si>
  <si>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</si>
  <si>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</si>
  <si>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</si>
  <si>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</si>
  <si>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</si>
  <si>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</si>
  <si>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</si>
  <si>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</si>
  <si>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</si>
  <si>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</si>
  <si>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</si>
  <si>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</si>
  <si>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</si>
  <si>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</si>
  <si>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</si>
  <si>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</si>
  <si>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</si>
  <si>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</si>
  <si>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</si>
  <si>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</si>
  <si>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</si>
  <si>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</si>
  <si>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</si>
  <si>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</si>
  <si>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</si>
  <si>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</si>
  <si>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</si>
  <si>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</si>
  <si>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</si>
  <si>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</si>
  <si>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</si>
  <si>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</si>
  <si>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</si>
  <si>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</si>
  <si>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</si>
  <si>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</si>
  <si>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</si>
  <si>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</si>
  <si>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</si>
  <si>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</si>
  <si>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</si>
  <si>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</si>
  <si>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</si>
  <si>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</si>
  <si>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</si>
  <si>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</si>
  <si>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</si>
  <si>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</si>
  <si>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</si>
  <si>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</si>
  <si>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</si>
  <si>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</si>
  <si>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</si>
  <si>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</si>
  <si>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</si>
  <si>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</si>
  <si>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</si>
  <si>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</si>
  <si>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</si>
  <si>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</si>
  <si>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</si>
  <si>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</si>
  <si>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</si>
  <si>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</si>
  <si>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</si>
  <si>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</si>
  <si>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</si>
  <si>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</si>
  <si>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</si>
  <si>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</si>
  <si>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</si>
  <si>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</si>
  <si>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</si>
  <si>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</si>
  <si>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</si>
  <si>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</si>
  <si>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</si>
  <si>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</si>
  <si>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</si>
  <si>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</si>
  <si>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</si>
  <si>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</si>
  <si>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</si>
  <si>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</si>
  <si>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</si>
  <si>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</si>
  <si>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</si>
  <si>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</si>
  <si>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</si>
  <si>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</si>
  <si>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</si>
  <si>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</si>
  <si>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</si>
  <si>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</si>
  <si>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</si>
  <si>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</si>
  <si>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</si>
  <si>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</si>
  <si>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</si>
  <si>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</si>
  <si>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</si>
  <si>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</si>
  <si>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</si>
  <si>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</si>
  <si>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</si>
  <si>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</si>
  <si>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</si>
  <si>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</si>
  <si>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</si>
  <si>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</si>
  <si>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</si>
  <si>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</si>
  <si>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</si>
  <si>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</si>
  <si>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</si>
  <si>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</si>
  <si>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</si>
  <si>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</si>
  <si>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</si>
  <si>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</si>
  <si>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</si>
  <si>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</si>
  <si>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</si>
  <si>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</si>
  <si>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</si>
  <si>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</si>
  <si>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</si>
  <si>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</si>
  <si>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</si>
  <si>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</si>
  <si>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</si>
  <si>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</si>
  <si>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</si>
  <si>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</si>
  <si>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</si>
  <si>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</si>
  <si>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</si>
  <si>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</si>
  <si>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</si>
  <si>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</si>
  <si>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</si>
  <si>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</si>
  <si>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</si>
  <si>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</si>
  <si>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</si>
  <si>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</si>
  <si>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</si>
  <si>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</si>
  <si>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</si>
  <si>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</si>
  <si>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</si>
  <si>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</si>
  <si>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</si>
  <si>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</si>
  <si>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</si>
  <si>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</si>
  <si>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</si>
  <si>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</si>
  <si>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</si>
  <si>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</si>
  <si>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</si>
  <si>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</si>
  <si>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</si>
  <si>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</si>
  <si>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</si>
  <si>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</si>
  <si>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</si>
  <si>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</si>
  <si>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</si>
  <si>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</si>
  <si>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</si>
  <si>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</si>
  <si>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</si>
  <si>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</si>
  <si>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</si>
  <si>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</si>
  <si>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</si>
  <si>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</si>
  <si>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</si>
  <si>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</si>
  <si>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</si>
  <si>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</si>
  <si>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</si>
  <si>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</si>
  <si>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</si>
  <si>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</si>
  <si>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</si>
  <si>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</si>
  <si>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</si>
  <si>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</si>
  <si>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</si>
  <si>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</si>
  <si>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</si>
  <si>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</si>
  <si>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</si>
  <si>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</si>
  <si>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Wolverham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</si>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</sst>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79D12B10-FF0F-41BE-981B-A3990667417D}"/>
    <cellStyle name="Bad 2" xfId="7" xr:uid="{E8FE8323-7366-45E4-9523-D3C018CBDA75}"/>
    <cellStyle name="Calculation 2" xfId="10" xr:uid="{B7C4087A-A857-4BC0-983E-C7F9257454E9}"/>
    <cellStyle name="Normal" xfId="0" builtinId="0"/>
    <cellStyle name="Normal 10" xfId="8" xr:uid="{A52FF222-8CDF-480B-9743-7DE5B9C328F6}"/>
    <cellStyle name="Normal 2" xfId="1" xr:uid="{6FC7146B-BC1F-49F2-BE20-5768A7B9B6D7}"/>
    <cellStyle name="Normal 2 2" xfId="2" xr:uid="{F4E0294F-0C0D-4BDF-9367-4BDE681FF9AF}"/>
    <cellStyle name="Normal 2 3" xfId="11" xr:uid="{FA70C52B-D2C5-4134-9896-D3897B2AF27E}"/>
    <cellStyle name="Normal 6" xfId="6" xr:uid="{2C7B43AD-9520-4803-947B-6BD2C93C86E3}"/>
    <cellStyle name="Normal 7" xfId="4" xr:uid="{06ADB1E4-58D5-4EA7-91F9-81F7DD8BDB30}"/>
    <cellStyle name="Percent 2" xfId="3" xr:uid="{45C39604-27AB-4E0E-9EC8-AC38368CF1D0}"/>
    <cellStyle name="Percent 3" xfId="5" xr:uid="{563DA077-174D-4020-AAB0-6F620A1F2C94}"/>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01C1-4A8A-BB65-DE089C74F4D2}"/>
              </c:ext>
            </c:extLst>
          </c:dPt>
          <c:dPt>
            <c:idx val="1"/>
            <c:bubble3D val="0"/>
            <c:spPr>
              <a:solidFill>
                <a:srgbClr val="F7EBD9"/>
              </a:solidFill>
            </c:spPr>
            <c:extLst>
              <c:ext xmlns:c16="http://schemas.microsoft.com/office/drawing/2014/chart" uri="{C3380CC4-5D6E-409C-BE32-E72D297353CC}">
                <c16:uniqueId val="{00000003-01C1-4A8A-BB65-DE089C74F4D2}"/>
              </c:ext>
            </c:extLst>
          </c:dPt>
          <c:val>
            <c:numRef>
              <c:f>'Data - Overview'!$D$89:$D$90</c:f>
              <c:numCache>
                <c:formatCode>0%</c:formatCode>
                <c:ptCount val="2"/>
                <c:pt idx="0">
                  <c:v>0.27119626168224298</c:v>
                </c:pt>
                <c:pt idx="1">
                  <c:v>0.72880373831775702</c:v>
                </c:pt>
              </c:numCache>
            </c:numRef>
          </c:val>
          <c:extLst>
            <c:ext xmlns:c16="http://schemas.microsoft.com/office/drawing/2014/chart" uri="{C3380CC4-5D6E-409C-BE32-E72D297353CC}">
              <c16:uniqueId val="{00000004-01C1-4A8A-BB65-DE089C74F4D2}"/>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87D7-481C-B78E-DB7F4A2E197C}"/>
              </c:ext>
            </c:extLst>
          </c:dPt>
          <c:dPt>
            <c:idx val="1"/>
            <c:bubble3D val="0"/>
            <c:spPr>
              <a:solidFill>
                <a:srgbClr val="6C6F71"/>
              </a:solidFill>
            </c:spPr>
            <c:extLst>
              <c:ext xmlns:c16="http://schemas.microsoft.com/office/drawing/2014/chart" uri="{C3380CC4-5D6E-409C-BE32-E72D297353CC}">
                <c16:uniqueId val="{00000003-87D7-481C-B78E-DB7F4A2E197C}"/>
              </c:ext>
            </c:extLst>
          </c:dPt>
          <c:dPt>
            <c:idx val="2"/>
            <c:bubble3D val="0"/>
            <c:spPr>
              <a:solidFill>
                <a:srgbClr val="7A19C1"/>
              </a:solidFill>
            </c:spPr>
            <c:extLst>
              <c:ext xmlns:c16="http://schemas.microsoft.com/office/drawing/2014/chart" uri="{C3380CC4-5D6E-409C-BE32-E72D297353CC}">
                <c16:uniqueId val="{00000005-87D7-481C-B78E-DB7F4A2E197C}"/>
              </c:ext>
            </c:extLst>
          </c:dPt>
          <c:dPt>
            <c:idx val="3"/>
            <c:bubble3D val="0"/>
            <c:spPr>
              <a:solidFill>
                <a:srgbClr val="8CC119"/>
              </a:solidFill>
            </c:spPr>
            <c:extLst>
              <c:ext xmlns:c16="http://schemas.microsoft.com/office/drawing/2014/chart" uri="{C3380CC4-5D6E-409C-BE32-E72D297353CC}">
                <c16:uniqueId val="{00000007-87D7-481C-B78E-DB7F4A2E197C}"/>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87D7-481C-B78E-DB7F4A2E197C}"/>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87D7-481C-B78E-DB7F4A2E197C}"/>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87D7-481C-B78E-DB7F4A2E197C}"/>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87D7-481C-B78E-DB7F4A2E197C}"/>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87D7-481C-B78E-DB7F4A2E197C}"/>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97</c:v>
                </c:pt>
                <c:pt idx="1">
                  <c:v>1 
Index: 110</c:v>
                </c:pt>
                <c:pt idx="2">
                  <c:v>2 
Index: 101</c:v>
                </c:pt>
                <c:pt idx="3">
                  <c:v>3+ 
Index: 126</c:v>
                </c:pt>
              </c:strCache>
            </c:strRef>
          </c:cat>
          <c:val>
            <c:numRef>
              <c:f>'Data - Overview'!$D$128:$D$131</c:f>
              <c:numCache>
                <c:formatCode>0%</c:formatCode>
                <c:ptCount val="4"/>
                <c:pt idx="0">
                  <c:v>0.70094392523364479</c:v>
                </c:pt>
                <c:pt idx="1">
                  <c:v>0.13954205607476636</c:v>
                </c:pt>
                <c:pt idx="2">
                  <c:v>0.10877570093457943</c:v>
                </c:pt>
                <c:pt idx="3">
                  <c:v>5.1056074766355125E-2</c:v>
                </c:pt>
              </c:numCache>
            </c:numRef>
          </c:val>
          <c:extLst>
            <c:ext xmlns:c16="http://schemas.microsoft.com/office/drawing/2014/chart" uri="{C3380CC4-5D6E-409C-BE32-E72D297353CC}">
              <c16:uniqueId val="{00000009-87D7-481C-B78E-DB7F4A2E197C}"/>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B088-42ED-8999-51BA2A45EA2E}"/>
              </c:ext>
            </c:extLst>
          </c:dPt>
          <c:dPt>
            <c:idx val="1"/>
            <c:bubble3D val="0"/>
            <c:spPr>
              <a:solidFill>
                <a:srgbClr val="6C6F71"/>
              </a:solidFill>
            </c:spPr>
            <c:extLst>
              <c:ext xmlns:c16="http://schemas.microsoft.com/office/drawing/2014/chart" uri="{C3380CC4-5D6E-409C-BE32-E72D297353CC}">
                <c16:uniqueId val="{00000003-B088-42ED-8999-51BA2A45EA2E}"/>
              </c:ext>
            </c:extLst>
          </c:dPt>
          <c:dPt>
            <c:idx val="2"/>
            <c:bubble3D val="0"/>
            <c:spPr>
              <a:solidFill>
                <a:srgbClr val="7A19C1"/>
              </a:solidFill>
            </c:spPr>
            <c:extLst>
              <c:ext xmlns:c16="http://schemas.microsoft.com/office/drawing/2014/chart" uri="{C3380CC4-5D6E-409C-BE32-E72D297353CC}">
                <c16:uniqueId val="{00000005-B088-42ED-8999-51BA2A45EA2E}"/>
              </c:ext>
            </c:extLst>
          </c:dPt>
          <c:dPt>
            <c:idx val="3"/>
            <c:bubble3D val="0"/>
            <c:spPr>
              <a:solidFill>
                <a:srgbClr val="8CC119"/>
              </a:solidFill>
            </c:spPr>
            <c:extLst>
              <c:ext xmlns:c16="http://schemas.microsoft.com/office/drawing/2014/chart" uri="{C3380CC4-5D6E-409C-BE32-E72D297353CC}">
                <c16:uniqueId val="{00000007-B088-42ED-8999-51BA2A45EA2E}"/>
              </c:ext>
            </c:extLst>
          </c:dPt>
          <c:dPt>
            <c:idx val="4"/>
            <c:bubble3D val="0"/>
            <c:spPr>
              <a:solidFill>
                <a:srgbClr val="EBC61C"/>
              </a:solidFill>
            </c:spPr>
            <c:extLst>
              <c:ext xmlns:c16="http://schemas.microsoft.com/office/drawing/2014/chart" uri="{C3380CC4-5D6E-409C-BE32-E72D297353CC}">
                <c16:uniqueId val="{00000009-B088-42ED-8999-51BA2A45EA2E}"/>
              </c:ext>
            </c:extLst>
          </c:dPt>
          <c:dPt>
            <c:idx val="5"/>
            <c:bubble3D val="0"/>
            <c:spPr>
              <a:solidFill>
                <a:srgbClr val="1964C1"/>
              </a:solidFill>
            </c:spPr>
            <c:extLst>
              <c:ext xmlns:c16="http://schemas.microsoft.com/office/drawing/2014/chart" uri="{C3380CC4-5D6E-409C-BE32-E72D297353CC}">
                <c16:uniqueId val="{0000000B-B088-42ED-8999-51BA2A45EA2E}"/>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B088-42ED-8999-51BA2A45EA2E}"/>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B088-42ED-8999-51BA2A45EA2E}"/>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B088-42ED-8999-51BA2A45EA2E}"/>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B088-42ED-8999-51BA2A45EA2E}"/>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B088-42ED-8999-51BA2A45EA2E}"/>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B088-42ED-8999-51BA2A45EA2E}"/>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153</c:v>
                </c:pt>
                <c:pt idx="1">
                  <c:v>20k - 40k 
Index: 118</c:v>
                </c:pt>
                <c:pt idx="2">
                  <c:v>40k - 60k 
Index: 94</c:v>
                </c:pt>
                <c:pt idx="3">
                  <c:v>60k - 80k 
Index: 80</c:v>
                </c:pt>
                <c:pt idx="4">
                  <c:v>80k - 100k 
Index: 53</c:v>
                </c:pt>
                <c:pt idx="5">
                  <c:v>100k+ 
Index: 34</c:v>
                </c:pt>
              </c:strCache>
            </c:strRef>
          </c:cat>
          <c:val>
            <c:numRef>
              <c:f>'Data - Overview'!$D$146:$D$151</c:f>
              <c:numCache>
                <c:formatCode>0%</c:formatCode>
                <c:ptCount val="6"/>
                <c:pt idx="0">
                  <c:v>0.24652336448598133</c:v>
                </c:pt>
                <c:pt idx="1">
                  <c:v>0.365943925233645</c:v>
                </c:pt>
                <c:pt idx="2">
                  <c:v>0.20096261682242991</c:v>
                </c:pt>
                <c:pt idx="3">
                  <c:v>0.1140747663551402</c:v>
                </c:pt>
                <c:pt idx="4">
                  <c:v>3.9887850467289723E-2</c:v>
                </c:pt>
                <c:pt idx="5">
                  <c:v>3.2485981308411217E-2</c:v>
                </c:pt>
              </c:numCache>
            </c:numRef>
          </c:val>
          <c:extLst>
            <c:ext xmlns:c16="http://schemas.microsoft.com/office/drawing/2014/chart" uri="{C3380CC4-5D6E-409C-BE32-E72D297353CC}">
              <c16:uniqueId val="{0000000C-B088-42ED-8999-51BA2A45EA2E}"/>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6.1084112149532716E-2</c:v>
                </c:pt>
                <c:pt idx="1">
                  <c:v>0.16217757009345796</c:v>
                </c:pt>
                <c:pt idx="2">
                  <c:v>8.1018691588785038E-2</c:v>
                </c:pt>
                <c:pt idx="3">
                  <c:v>0.14211214953271029</c:v>
                </c:pt>
                <c:pt idx="4">
                  <c:v>0.18551401869158879</c:v>
                </c:pt>
                <c:pt idx="5">
                  <c:v>0.18851401869158882</c:v>
                </c:pt>
                <c:pt idx="6">
                  <c:v>9.5672897196261666E-2</c:v>
                </c:pt>
                <c:pt idx="7">
                  <c:v>8.3700934579439265E-2</c:v>
                </c:pt>
              </c:numCache>
            </c:numRef>
          </c:val>
          <c:extLst>
            <c:ext xmlns:c16="http://schemas.microsoft.com/office/drawing/2014/chart" uri="{C3380CC4-5D6E-409C-BE32-E72D297353CC}">
              <c16:uniqueId val="{00000000-187E-4CCF-97A2-C850B51721FB}"/>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0.23129906542056078</c:v>
                </c:pt>
              </c:numCache>
            </c:numRef>
          </c:val>
          <c:extLst>
            <c:ext xmlns:c16="http://schemas.microsoft.com/office/drawing/2014/chart" uri="{C3380CC4-5D6E-409C-BE32-E72D297353CC}">
              <c16:uniqueId val="{00000000-FC2F-416B-AE63-18CB8F68AE84}"/>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FC2F-416B-AE63-18CB8F68AE84}"/>
              </c:ext>
            </c:extLst>
          </c:dPt>
          <c:val>
            <c:numRef>
              <c:f>'Data - Overview'!$D$116</c:f>
              <c:numCache>
                <c:formatCode>0%</c:formatCode>
                <c:ptCount val="1"/>
                <c:pt idx="0">
                  <c:v>0.16849532710280374</c:v>
                </c:pt>
              </c:numCache>
            </c:numRef>
          </c:val>
          <c:extLst>
            <c:ext xmlns:c16="http://schemas.microsoft.com/office/drawing/2014/chart" uri="{C3380CC4-5D6E-409C-BE32-E72D297353CC}">
              <c16:uniqueId val="{00000003-FC2F-416B-AE63-18CB8F68AE84}"/>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4.6542056074766344E-2</c:v>
                </c:pt>
              </c:numCache>
            </c:numRef>
          </c:val>
          <c:extLst>
            <c:ext xmlns:c16="http://schemas.microsoft.com/office/drawing/2014/chart" uri="{C3380CC4-5D6E-409C-BE32-E72D297353CC}">
              <c16:uniqueId val="{00000004-FC2F-416B-AE63-18CB8F68AE84}"/>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0.22251401869158882</c:v>
                </c:pt>
              </c:numCache>
            </c:numRef>
          </c:val>
          <c:extLst>
            <c:ext xmlns:c16="http://schemas.microsoft.com/office/drawing/2014/chart" uri="{C3380CC4-5D6E-409C-BE32-E72D297353CC}">
              <c16:uniqueId val="{00000005-FC2F-416B-AE63-18CB8F68AE84}"/>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0.33142056074766357</c:v>
                </c:pt>
              </c:numCache>
            </c:numRef>
          </c:val>
          <c:extLst>
            <c:ext xmlns:c16="http://schemas.microsoft.com/office/drawing/2014/chart" uri="{C3380CC4-5D6E-409C-BE32-E72D297353CC}">
              <c16:uniqueId val="{00000006-FC2F-416B-AE63-18CB8F68AE84}"/>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1A50-4D22-910F-0E83ACA0FBA9}"/>
              </c:ext>
            </c:extLst>
          </c:dPt>
          <c:dPt>
            <c:idx val="1"/>
            <c:bubble3D val="0"/>
            <c:spPr>
              <a:solidFill>
                <a:srgbClr val="DBE6C4"/>
              </a:solidFill>
            </c:spPr>
            <c:extLst>
              <c:ext xmlns:c16="http://schemas.microsoft.com/office/drawing/2014/chart" uri="{C3380CC4-5D6E-409C-BE32-E72D297353CC}">
                <c16:uniqueId val="{00000003-1A50-4D22-910F-0E83ACA0FBA9}"/>
              </c:ext>
            </c:extLst>
          </c:dPt>
          <c:val>
            <c:numRef>
              <c:f>'Data - Overview'!$A$89:$A$90</c:f>
              <c:numCache>
                <c:formatCode>0%</c:formatCode>
                <c:ptCount val="2"/>
                <c:pt idx="0">
                  <c:v>0.47422429906542063</c:v>
                </c:pt>
                <c:pt idx="1">
                  <c:v>0.52577570093457937</c:v>
                </c:pt>
              </c:numCache>
            </c:numRef>
          </c:val>
          <c:extLst>
            <c:ext xmlns:c16="http://schemas.microsoft.com/office/drawing/2014/chart" uri="{C3380CC4-5D6E-409C-BE32-E72D297353CC}">
              <c16:uniqueId val="{00000004-1A50-4D22-910F-0E83ACA0FBA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6856-46FD-891B-4135836292CC}"/>
              </c:ext>
            </c:extLst>
          </c:dPt>
          <c:dPt>
            <c:idx val="1"/>
            <c:bubble3D val="0"/>
            <c:spPr>
              <a:solidFill>
                <a:schemeClr val="accent2">
                  <a:lumMod val="20000"/>
                  <a:lumOff val="80000"/>
                </a:schemeClr>
              </a:solidFill>
            </c:spPr>
            <c:extLst>
              <c:ext xmlns:c16="http://schemas.microsoft.com/office/drawing/2014/chart" uri="{C3380CC4-5D6E-409C-BE32-E72D297353CC}">
                <c16:uniqueId val="{00000003-6856-46FD-891B-4135836292CC}"/>
              </c:ext>
            </c:extLst>
          </c:dPt>
          <c:val>
            <c:numRef>
              <c:f>'Data - Overview'!$A$89:$A$90</c:f>
              <c:numCache>
                <c:formatCode>0%</c:formatCode>
                <c:ptCount val="2"/>
                <c:pt idx="0">
                  <c:v>0.47422429906542063</c:v>
                </c:pt>
                <c:pt idx="1">
                  <c:v>0.52577570093457937</c:v>
                </c:pt>
              </c:numCache>
            </c:numRef>
          </c:val>
          <c:extLst>
            <c:ext xmlns:c16="http://schemas.microsoft.com/office/drawing/2014/chart" uri="{C3380CC4-5D6E-409C-BE32-E72D297353CC}">
              <c16:uniqueId val="{00000004-6856-46FD-891B-4135836292CC}"/>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DDCD-4D99-B3F7-05C7F376BCD9}"/>
              </c:ext>
            </c:extLst>
          </c:dPt>
          <c:dPt>
            <c:idx val="1"/>
            <c:bubble3D val="0"/>
            <c:spPr>
              <a:solidFill>
                <a:srgbClr val="F7EBD9"/>
              </a:solidFill>
            </c:spPr>
            <c:extLst>
              <c:ext xmlns:c16="http://schemas.microsoft.com/office/drawing/2014/chart" uri="{C3380CC4-5D6E-409C-BE32-E72D297353CC}">
                <c16:uniqueId val="{00000003-DDCD-4D99-B3F7-05C7F376BCD9}"/>
              </c:ext>
            </c:extLst>
          </c:dPt>
          <c:val>
            <c:numRef>
              <c:f>'Data - Overview'!$E$89:$E$90</c:f>
              <c:numCache>
                <c:formatCode>0%</c:formatCode>
                <c:ptCount val="2"/>
                <c:pt idx="0">
                  <c:v>0.41741121495327099</c:v>
                </c:pt>
                <c:pt idx="1">
                  <c:v>0.58258878504672906</c:v>
                </c:pt>
              </c:numCache>
            </c:numRef>
          </c:val>
          <c:extLst>
            <c:ext xmlns:c16="http://schemas.microsoft.com/office/drawing/2014/chart" uri="{C3380CC4-5D6E-409C-BE32-E72D297353CC}">
              <c16:uniqueId val="{00000004-DDCD-4D99-B3F7-05C7F376BCD9}"/>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9AD7-4BD0-8868-EAB921B6673F}"/>
              </c:ext>
            </c:extLst>
          </c:dPt>
          <c:dPt>
            <c:idx val="1"/>
            <c:bubble3D val="0"/>
            <c:extLst>
              <c:ext xmlns:c16="http://schemas.microsoft.com/office/drawing/2014/chart" uri="{C3380CC4-5D6E-409C-BE32-E72D297353CC}">
                <c16:uniqueId val="{00000002-9AD7-4BD0-8868-EAB921B6673F}"/>
              </c:ext>
            </c:extLst>
          </c:dPt>
          <c:val>
            <c:numRef>
              <c:f>'Data - Overview'!$C$89:$C$90</c:f>
              <c:numCache>
                <c:formatCode>0%</c:formatCode>
                <c:ptCount val="2"/>
                <c:pt idx="0">
                  <c:v>0.21769158878504666</c:v>
                </c:pt>
                <c:pt idx="1">
                  <c:v>0.78230841121495331</c:v>
                </c:pt>
              </c:numCache>
            </c:numRef>
          </c:val>
          <c:extLst>
            <c:ext xmlns:c16="http://schemas.microsoft.com/office/drawing/2014/chart" uri="{C3380CC4-5D6E-409C-BE32-E72D297353CC}">
              <c16:uniqueId val="{00000003-9AD7-4BD0-8868-EAB921B6673F}"/>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0.24608411214953271</c:v>
                </c:pt>
              </c:numCache>
            </c:numRef>
          </c:val>
          <c:extLst>
            <c:ext xmlns:c16="http://schemas.microsoft.com/office/drawing/2014/chart" uri="{C3380CC4-5D6E-409C-BE32-E72D297353CC}">
              <c16:uniqueId val="{00000000-25BB-4760-BD3F-1D52FD903C70}"/>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25BB-4760-BD3F-1D52FD903C70}"/>
              </c:ext>
            </c:extLst>
          </c:dPt>
          <c:val>
            <c:numRef>
              <c:f>'Data - Overview'!$D$138</c:f>
              <c:numCache>
                <c:formatCode>0%</c:formatCode>
                <c:ptCount val="1"/>
                <c:pt idx="0">
                  <c:v>0.34864485981308402</c:v>
                </c:pt>
              </c:numCache>
            </c:numRef>
          </c:val>
          <c:extLst>
            <c:ext xmlns:c16="http://schemas.microsoft.com/office/drawing/2014/chart" uri="{C3380CC4-5D6E-409C-BE32-E72D297353CC}">
              <c16:uniqueId val="{00000003-25BB-4760-BD3F-1D52FD903C70}"/>
            </c:ext>
          </c:extLst>
        </c:ser>
        <c:ser>
          <c:idx val="1"/>
          <c:order val="2"/>
          <c:spPr>
            <a:solidFill>
              <a:srgbClr val="1964C1"/>
            </a:solidFill>
          </c:spPr>
          <c:invertIfNegative val="0"/>
          <c:val>
            <c:numRef>
              <c:f>'Data - Overview'!$D$139</c:f>
              <c:numCache>
                <c:formatCode>0%</c:formatCode>
                <c:ptCount val="1"/>
                <c:pt idx="0">
                  <c:v>0.32509345794392519</c:v>
                </c:pt>
              </c:numCache>
            </c:numRef>
          </c:val>
          <c:extLst>
            <c:ext xmlns:c16="http://schemas.microsoft.com/office/drawing/2014/chart" uri="{C3380CC4-5D6E-409C-BE32-E72D297353CC}">
              <c16:uniqueId val="{00000004-25BB-4760-BD3F-1D52FD903C70}"/>
            </c:ext>
          </c:extLst>
        </c:ser>
        <c:ser>
          <c:idx val="0"/>
          <c:order val="3"/>
          <c:spPr>
            <a:solidFill>
              <a:srgbClr val="7D38BA"/>
            </a:solidFill>
          </c:spPr>
          <c:invertIfNegative val="0"/>
          <c:val>
            <c:numRef>
              <c:f>'Data - Overview'!$D$140</c:f>
              <c:numCache>
                <c:formatCode>0%</c:formatCode>
                <c:ptCount val="1"/>
                <c:pt idx="0">
                  <c:v>8.0485981308411211E-2</c:v>
                </c:pt>
              </c:numCache>
            </c:numRef>
          </c:val>
          <c:extLst>
            <c:ext xmlns:c16="http://schemas.microsoft.com/office/drawing/2014/chart" uri="{C3380CC4-5D6E-409C-BE32-E72D297353CC}">
              <c16:uniqueId val="{00000005-25BB-4760-BD3F-1D52FD903C70}"/>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D64E-4010-9FD3-4CD4EA5C41C6}"/>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D64E-4010-9FD3-4CD4EA5C41C6}"/>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D64E-4010-9FD3-4CD4EA5C41C6}"/>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D64E-4010-9FD3-4CD4EA5C41C6}"/>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D64E-4010-9FD3-4CD4EA5C41C6}"/>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D64E-4010-9FD3-4CD4EA5C41C6}"/>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D64E-4010-9FD3-4CD4EA5C41C6}"/>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D64E-4010-9FD3-4CD4EA5C41C6}"/>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D64E-4010-9FD3-4CD4EA5C41C6}"/>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D64E-4010-9FD3-4CD4EA5C41C6}"/>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D64E-4010-9FD3-4CD4EA5C41C6}"/>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D64E-4010-9FD3-4CD4EA5C41C6}"/>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D64E-4010-9FD3-4CD4EA5C41C6}"/>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D64E-4010-9FD3-4CD4EA5C41C6}"/>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D64E-4010-9FD3-4CD4EA5C41C6}"/>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D64E-4010-9FD3-4CD4EA5C41C6}"/>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D64E-4010-9FD3-4CD4EA5C41C6}"/>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D64E-4010-9FD3-4CD4EA5C41C6}"/>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D64E-4010-9FD3-4CD4EA5C41C6}"/>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D64E-4010-9FD3-4CD4EA5C41C6}"/>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D64E-4010-9FD3-4CD4EA5C41C6}"/>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D64E-4010-9FD3-4CD4EA5C41C6}"/>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D64E-4010-9FD3-4CD4EA5C41C6}"/>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D64E-4010-9FD3-4CD4EA5C41C6}"/>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D64E-4010-9FD3-4CD4EA5C41C6}"/>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{E2CB4F61-8C20-475B-8658-AC2650D56C89}</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D64E-4010-9FD3-4CD4EA5C41C6}"/>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{11ABD147-1DD7-42EE-8CCC-AA0936A411D7}</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D64E-4010-9FD3-4CD4EA5C41C6}"/>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{CDC1493F-A513-4482-8285-4EB63D23B1CB}</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D64E-4010-9FD3-4CD4EA5C41C6}"/>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{DF1FA338-B3EC-4E94-9DC1-F452380DB2FC}</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D64E-4010-9FD3-4CD4EA5C41C6}"/>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{52E7609B-A671-4E1B-80C7-82D8FE086DE0}</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D64E-4010-9FD3-4CD4EA5C41C6}"/>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{90D78CAC-3444-4123-ACD6-95926779897A}</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D64E-4010-9FD3-4CD4EA5C41C6}"/>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{605B0A3C-A5A2-43D4-A57F-51E4ACA8B82A}</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D64E-4010-9FD3-4CD4EA5C41C6}"/>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{C86B3884-3045-4CB4-904E-80B12BCC3CA4}</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D64E-4010-9FD3-4CD4EA5C41C6}"/>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{10EB1CAE-6A17-4398-9905-0A66DA5B939D}</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D64E-4010-9FD3-4CD4EA5C41C6}"/>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{0E4B7C9B-411C-468C-96A2-462822617989}</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D64E-4010-9FD3-4CD4EA5C41C6}"/>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{C9C35EB2-9E54-44C1-B7C2-7CFC09D68349}</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D64E-4010-9FD3-4CD4EA5C41C6}"/>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{96C8AC31-250C-4B2D-9958-E94FF0D12C35}</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D64E-4010-9FD3-4CD4EA5C41C6}"/>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{D1F5A2E6-DC58-4196-B860-C477943585DE}</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D64E-4010-9FD3-4CD4EA5C41C6}"/>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{8C3E9F0A-C9EF-4659-82E9-B514C6B72AAE}</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D64E-4010-9FD3-4CD4EA5C41C6}"/>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{DD2073F6-E27D-4A53-8D24-D786C27CFC17}</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D64E-4010-9FD3-4CD4EA5C41C6}"/>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{C34C26FF-AB4C-479A-9E9B-7C8C12DA7104}</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D64E-4010-9FD3-4CD4EA5C41C6}"/>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{8ADA03EA-1C48-489E-9FAB-1E8E2AC61B84}</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D64E-4010-9FD3-4CD4EA5C41C6}"/>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{B9DC2EC1-4D9A-446B-A07D-B5843204A94D}</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D64E-4010-9FD3-4CD4EA5C41C6}"/>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{D79A8B61-7D6A-4076-871D-74A9579B2591}</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D64E-4010-9FD3-4CD4EA5C41C6}"/>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{9C060635-2FB8-4674-B6DF-317AEA508C01}</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D64E-4010-9FD3-4CD4EA5C41C6}"/>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{B90B8CA9-EBE6-4606-83CF-3C4C5BC2FC48}</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D64E-4010-9FD3-4CD4EA5C41C6}"/>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{96479DD1-A26D-4225-95A0-AEF81E65A1DC}</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D64E-4010-9FD3-4CD4EA5C41C6}"/>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{47B90BEE-AE98-4239-A0AB-FE4700E62AD2}</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D64E-4010-9FD3-4CD4EA5C41C6}"/>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{FA52A8B3-E4F9-48B1-8CFE-AD5D77A69272}</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D64E-4010-9FD3-4CD4EA5C41C6}"/>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{9B0F18DD-42E5-482A-A6A2-0F56196138C2}</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D64E-4010-9FD3-4CD4EA5C41C6}"/>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3.7037037037037035E-2</c:v>
                </c:pt>
                <c:pt idx="1">
                  <c:v>0.1</c:v>
                </c:pt>
                <c:pt idx="2">
                  <c:v>0.1</c:v>
                </c:pt>
                <c:pt idx="3">
                  <c:v>2.7777777777777776E-2</c:v>
                </c:pt>
                <c:pt idx="4">
                  <c:v>2.7777777777777776E-2</c:v>
                </c:pt>
                <c:pt idx="5">
                  <c:v>9.2592592592592587E-3</c:v>
                </c:pt>
                <c:pt idx="6">
                  <c:v>9.2592592592592587E-3</c:v>
                </c:pt>
                <c:pt idx="7">
                  <c:v>0</c:v>
                </c:pt>
                <c:pt idx="8">
                  <c:v>9.2592592592592587E-2</c:v>
                </c:pt>
                <c:pt idx="9">
                  <c:v>0.1</c:v>
                </c:pt>
                <c:pt idx="10">
                  <c:v>5.5555555555555552E-2</c:v>
                </c:pt>
                <c:pt idx="11">
                  <c:v>7.407407407407407E-2</c:v>
                </c:pt>
                <c:pt idx="12">
                  <c:v>0</c:v>
                </c:pt>
                <c:pt idx="13">
                  <c:v>9.2592592592592587E-2</c:v>
                </c:pt>
                <c:pt idx="14">
                  <c:v>4.6296296296296294E-2</c:v>
                </c:pt>
                <c:pt idx="15">
                  <c:v>3.7037037037037035E-2</c:v>
                </c:pt>
                <c:pt idx="16">
                  <c:v>0</c:v>
                </c:pt>
                <c:pt idx="17">
                  <c:v>0</c:v>
                </c:pt>
                <c:pt idx="18">
                  <c:v>0</c:v>
                </c:pt>
                <c:pt idx="19">
                  <c:v>0</c:v>
                </c:pt>
                <c:pt idx="20">
                  <c:v>0</c:v>
                </c:pt>
                <c:pt idx="21">
                  <c:v>0</c:v>
                </c:pt>
                <c:pt idx="22">
                  <c:v>9.2592592592592587E-3</c:v>
                </c:pt>
                <c:pt idx="23">
                  <c:v>0</c:v>
                </c:pt>
                <c:pt idx="24">
                  <c:v>9.2592592592592587E-3</c:v>
                </c:pt>
              </c:numCache>
            </c:numRef>
          </c:xVal>
          <c:yVal>
            <c:numRef>
              <c:f>'Customer View Chart'!$F$49:$F$73</c:f>
              <c:numCache>
                <c:formatCode>0</c:formatCode>
                <c:ptCount val="25"/>
                <c:pt idx="0">
                  <c:v>200</c:v>
                </c:pt>
                <c:pt idx="1">
                  <c:v>200</c:v>
                </c:pt>
                <c:pt idx="2">
                  <c:v>200</c:v>
                </c:pt>
                <c:pt idx="3">
                  <c:v>68.10168895144264</c:v>
                </c:pt>
                <c:pt idx="4">
                  <c:v>79.990494296577936</c:v>
                </c:pt>
                <c:pt idx="5">
                  <c:v>96.004464285714292</c:v>
                </c:pt>
                <c:pt idx="6">
                  <c:v>45.58075455701568</c:v>
                </c:pt>
                <c:pt idx="7">
                  <c:v>0</c:v>
                </c:pt>
                <c:pt idx="8">
                  <c:v>197.45057232049948</c:v>
                </c:pt>
                <c:pt idx="9">
                  <c:v>200</c:v>
                </c:pt>
                <c:pt idx="10">
                  <c:v>200</c:v>
                </c:pt>
                <c:pt idx="11">
                  <c:v>200</c:v>
                </c:pt>
                <c:pt idx="12">
                  <c:v>0</c:v>
                </c:pt>
                <c:pt idx="13">
                  <c:v>200</c:v>
                </c:pt>
                <c:pt idx="14">
                  <c:v>106.69279618972018</c:v>
                </c:pt>
                <c:pt idx="15">
                  <c:v>57.558995405272775</c:v>
                </c:pt>
                <c:pt idx="16">
                  <c:v>0</c:v>
                </c:pt>
                <c:pt idx="17">
                  <c:v>0</c:v>
                </c:pt>
                <c:pt idx="18">
                  <c:v>0</c:v>
                </c:pt>
                <c:pt idx="19">
                  <c:v>0</c:v>
                </c:pt>
                <c:pt idx="20">
                  <c:v>0</c:v>
                </c:pt>
                <c:pt idx="21">
                  <c:v>0</c:v>
                </c:pt>
                <c:pt idx="22">
                  <c:v>21.133058176100629</c:v>
                </c:pt>
                <c:pt idx="23">
                  <c:v>0</c:v>
                </c:pt>
                <c:pt idx="24">
                  <c:v>13.877177887717787</c:v>
                </c:pt>
              </c:numCache>
            </c:numRef>
          </c:yVal>
          <c:smooth val="0"/>
          <c:extLst>
            <c:ext xmlns:c16="http://schemas.microsoft.com/office/drawing/2014/chart" uri="{C3380CC4-5D6E-409C-BE32-E72D297353CC}">
              <c16:uniqueId val="{00000019-D64E-4010-9FD3-4CD4EA5C41C6}"/>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112.92619677086195</c:v>
                </c:pt>
                <c:pt idx="1">
                  <c:v>125.59422232969304</c:v>
                </c:pt>
                <c:pt idx="2">
                  <c:v>112.71596129784625</c:v>
                </c:pt>
                <c:pt idx="3">
                  <c:v>131.37274874055706</c:v>
                </c:pt>
                <c:pt idx="4">
                  <c:v>119.69617324778237</c:v>
                </c:pt>
                <c:pt idx="5">
                  <c:v>127.88593303249047</c:v>
                </c:pt>
                <c:pt idx="6">
                  <c:v>136.31288242651735</c:v>
                </c:pt>
                <c:pt idx="7">
                  <c:v>98.563916483184101</c:v>
                </c:pt>
                <c:pt idx="8">
                  <c:v>136.92437061059235</c:v>
                </c:pt>
                <c:pt idx="9">
                  <c:v>111.55492772159374</c:v>
                </c:pt>
                <c:pt idx="10">
                  <c:v>117.7504577274767</c:v>
                </c:pt>
                <c:pt idx="11">
                  <c:v>104.24680474075527</c:v>
                </c:pt>
                <c:pt idx="12">
                  <c:v>100.63330344255057</c:v>
                </c:pt>
                <c:pt idx="13">
                  <c:v>156.35721562413596</c:v>
                </c:pt>
                <c:pt idx="14">
                  <c:v>110.23960797902848</c:v>
                </c:pt>
                <c:pt idx="15">
                  <c:v>120.64681816045852</c:v>
                </c:pt>
                <c:pt idx="16">
                  <c:v>98.156673598590231</c:v>
                </c:pt>
                <c:pt idx="17">
                  <c:v>92.922169605113297</c:v>
                </c:pt>
                <c:pt idx="18">
                  <c:v>105.16360902769981</c:v>
                </c:pt>
                <c:pt idx="19">
                  <c:v>87.834413809928876</c:v>
                </c:pt>
                <c:pt idx="20">
                  <c:v>84.249088889655894</c:v>
                </c:pt>
                <c:pt idx="21">
                  <c:v>339.93124535733415</c:v>
                </c:pt>
                <c:pt idx="22">
                  <c:v>92.494749157322573</c:v>
                </c:pt>
                <c:pt idx="23">
                  <c:v>95.191581622486339</c:v>
                </c:pt>
                <c:pt idx="24">
                  <c:v>101.46746715536901</c:v>
                </c:pt>
                <c:pt idx="25">
                  <c:v>125.61240011840007</c:v>
                </c:pt>
                <c:pt idx="26">
                  <c:v>100.27108848378965</c:v>
                </c:pt>
                <c:pt idx="27">
                  <c:v>100.00000000000003</c:v>
                </c:pt>
                <c:pt idx="28">
                  <c:v>118.97233689182431</c:v>
                </c:pt>
                <c:pt idx="29">
                  <c:v>117.88596836737936</c:v>
                </c:pt>
                <c:pt idx="30">
                  <c:v>151.83082845526334</c:v>
                </c:pt>
                <c:pt idx="31">
                  <c:v>131.76276586273102</c:v>
                </c:pt>
                <c:pt idx="32">
                  <c:v>101.24582116834762</c:v>
                </c:pt>
                <c:pt idx="33">
                  <c:v>133.91152486664799</c:v>
                </c:pt>
                <c:pt idx="34">
                  <c:v>104.54061334532815</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AFCA-4559-8C67-37B65CDF25C4}"/>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B475-41DD-B965-A4EAA82E5915}"/>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B180-4E1A-B3E6-CA146F2359A5}"/>
              </c:ext>
            </c:extLst>
          </c:dPt>
          <c:dPt>
            <c:idx val="1"/>
            <c:invertIfNegative val="0"/>
            <c:bubble3D val="0"/>
            <c:spPr>
              <a:solidFill>
                <a:srgbClr val="89756E"/>
              </a:solidFill>
            </c:spPr>
            <c:extLst>
              <c:ext xmlns:c16="http://schemas.microsoft.com/office/drawing/2014/chart" uri="{C3380CC4-5D6E-409C-BE32-E72D297353CC}">
                <c16:uniqueId val="{00000003-B180-4E1A-B3E6-CA146F2359A5}"/>
              </c:ext>
            </c:extLst>
          </c:dPt>
          <c:dPt>
            <c:idx val="2"/>
            <c:invertIfNegative val="0"/>
            <c:bubble3D val="0"/>
            <c:spPr>
              <a:solidFill>
                <a:srgbClr val="30499F"/>
              </a:solidFill>
            </c:spPr>
            <c:extLst>
              <c:ext xmlns:c16="http://schemas.microsoft.com/office/drawing/2014/chart" uri="{C3380CC4-5D6E-409C-BE32-E72D297353CC}">
                <c16:uniqueId val="{00000005-B180-4E1A-B3E6-CA146F2359A5}"/>
              </c:ext>
            </c:extLst>
          </c:dPt>
          <c:dPt>
            <c:idx val="3"/>
            <c:invertIfNegative val="0"/>
            <c:bubble3D val="0"/>
            <c:spPr>
              <a:solidFill>
                <a:srgbClr val="C1C630"/>
              </a:solidFill>
            </c:spPr>
            <c:extLst>
              <c:ext xmlns:c16="http://schemas.microsoft.com/office/drawing/2014/chart" uri="{C3380CC4-5D6E-409C-BE32-E72D297353CC}">
                <c16:uniqueId val="{00000007-B180-4E1A-B3E6-CA146F2359A5}"/>
              </c:ext>
            </c:extLst>
          </c:dPt>
          <c:dPt>
            <c:idx val="4"/>
            <c:invertIfNegative val="0"/>
            <c:bubble3D val="0"/>
            <c:spPr>
              <a:solidFill>
                <a:srgbClr val="AB347D"/>
              </a:solidFill>
            </c:spPr>
            <c:extLst>
              <c:ext xmlns:c16="http://schemas.microsoft.com/office/drawing/2014/chart" uri="{C3380CC4-5D6E-409C-BE32-E72D297353CC}">
                <c16:uniqueId val="{00000009-B180-4E1A-B3E6-CA146F2359A5}"/>
              </c:ext>
            </c:extLst>
          </c:dPt>
          <c:val>
            <c:numRef>
              <c:f>'Wellbeing Acorn Group'!$K$13:$K$17</c:f>
              <c:numCache>
                <c:formatCode>0</c:formatCode>
                <c:ptCount val="5"/>
                <c:pt idx="0">
                  <c:v>254.38796502657297</c:v>
                </c:pt>
                <c:pt idx="1">
                  <c:v>217.06873927525993</c:v>
                </c:pt>
                <c:pt idx="2">
                  <c:v>79.39227700199487</c:v>
                </c:pt>
                <c:pt idx="3">
                  <c:v>4.3186199694754599</c:v>
                </c:pt>
                <c:pt idx="4">
                  <c:v>80.182699478001481</c:v>
                </c:pt>
              </c:numCache>
            </c:numRef>
          </c:val>
          <c:extLst>
            <c:ext xmlns:c16="http://schemas.microsoft.com/office/drawing/2014/chart" uri="{C3380CC4-5D6E-409C-BE32-E72D297353CC}">
              <c16:uniqueId val="{0000000A-B180-4E1A-B3E6-CA146F2359A5}"/>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78A1-43F3-8116-CD9D6D33BD8A}"/>
              </c:ext>
            </c:extLst>
          </c:dPt>
          <c:dPt>
            <c:idx val="1"/>
            <c:invertIfNegative val="0"/>
            <c:bubble3D val="0"/>
            <c:spPr>
              <a:solidFill>
                <a:srgbClr val="89756E"/>
              </a:solidFill>
            </c:spPr>
            <c:extLst>
              <c:ext xmlns:c16="http://schemas.microsoft.com/office/drawing/2014/chart" uri="{C3380CC4-5D6E-409C-BE32-E72D297353CC}">
                <c16:uniqueId val="{00000003-78A1-43F3-8116-CD9D6D33BD8A}"/>
              </c:ext>
            </c:extLst>
          </c:dPt>
          <c:dPt>
            <c:idx val="2"/>
            <c:invertIfNegative val="0"/>
            <c:bubble3D val="0"/>
            <c:spPr>
              <a:solidFill>
                <a:srgbClr val="30499F"/>
              </a:solidFill>
            </c:spPr>
            <c:extLst>
              <c:ext xmlns:c16="http://schemas.microsoft.com/office/drawing/2014/chart" uri="{C3380CC4-5D6E-409C-BE32-E72D297353CC}">
                <c16:uniqueId val="{00000005-78A1-43F3-8116-CD9D6D33BD8A}"/>
              </c:ext>
            </c:extLst>
          </c:dPt>
          <c:dPt>
            <c:idx val="3"/>
            <c:invertIfNegative val="0"/>
            <c:bubble3D val="0"/>
            <c:spPr>
              <a:solidFill>
                <a:srgbClr val="C1C630"/>
              </a:solidFill>
            </c:spPr>
            <c:extLst>
              <c:ext xmlns:c16="http://schemas.microsoft.com/office/drawing/2014/chart" uri="{C3380CC4-5D6E-409C-BE32-E72D297353CC}">
                <c16:uniqueId val="{00000007-78A1-43F3-8116-CD9D6D33BD8A}"/>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0.42592592592592593</c:v>
                </c:pt>
                <c:pt idx="1">
                  <c:v>0.37037037037037035</c:v>
                </c:pt>
                <c:pt idx="2">
                  <c:v>0.17592592592592593</c:v>
                </c:pt>
                <c:pt idx="3">
                  <c:v>1.8518518518518517E-2</c:v>
                </c:pt>
              </c:numCache>
            </c:numRef>
          </c:val>
          <c:extLst>
            <c:ext xmlns:c16="http://schemas.microsoft.com/office/drawing/2014/chart" uri="{C3380CC4-5D6E-409C-BE32-E72D297353CC}">
              <c16:uniqueId val="{00000008-78A1-43F3-8116-CD9D6D33BD8A}"/>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78A1-43F3-8116-CD9D6D33BD8A}"/>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340.71824663321888</c:v>
                </c:pt>
                <c:pt idx="1">
                  <c:v>405.53609913793093</c:v>
                </c:pt>
                <c:pt idx="2">
                  <c:v>415.03304286800392</c:v>
                </c:pt>
                <c:pt idx="3">
                  <c:v>68.10168895144264</c:v>
                </c:pt>
                <c:pt idx="4">
                  <c:v>79.990494296577936</c:v>
                </c:pt>
              </c:numCache>
            </c:numRef>
          </c:val>
          <c:extLst>
            <c:ext xmlns:c16="http://schemas.microsoft.com/office/drawing/2014/chart" uri="{C3380CC4-5D6E-409C-BE32-E72D297353CC}">
              <c16:uniqueId val="{00000000-E7D5-44C7-ABB6-DF100F7F19B7}"/>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96.004464285714292</c:v>
                </c:pt>
                <c:pt idx="1">
                  <c:v>45.58075455701568</c:v>
                </c:pt>
                <c:pt idx="2">
                  <c:v>0</c:v>
                </c:pt>
                <c:pt idx="3">
                  <c:v>197.45057232049948</c:v>
                </c:pt>
                <c:pt idx="4">
                  <c:v>374.83814741035854</c:v>
                </c:pt>
                <c:pt idx="5">
                  <c:v>279.4470112619116</c:v>
                </c:pt>
                <c:pt idx="6">
                  <c:v>410.79274116523396</c:v>
                </c:pt>
                <c:pt idx="7">
                  <c:v>0</c:v>
                </c:pt>
              </c:numCache>
            </c:numRef>
          </c:val>
          <c:extLst>
            <c:ext xmlns:c16="http://schemas.microsoft.com/office/drawing/2014/chart" uri="{C3380CC4-5D6E-409C-BE32-E72D297353CC}">
              <c16:uniqueId val="{00000000-3D3B-4432-B3DF-E056D147C4D0}"/>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246.14650896604346</c:v>
                </c:pt>
                <c:pt idx="1">
                  <c:v>106.69279618972018</c:v>
                </c:pt>
                <c:pt idx="2">
                  <c:v>57.558995405272775</c:v>
                </c:pt>
                <c:pt idx="3">
                  <c:v>0</c:v>
                </c:pt>
                <c:pt idx="4">
                  <c:v>0</c:v>
                </c:pt>
              </c:numCache>
            </c:numRef>
          </c:val>
          <c:extLst>
            <c:ext xmlns:c16="http://schemas.microsoft.com/office/drawing/2014/chart" uri="{C3380CC4-5D6E-409C-BE32-E72D297353CC}">
              <c16:uniqueId val="{00000000-0032-4D52-B113-81285D210C97}"/>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0</c:v>
                </c:pt>
                <c:pt idx="1">
                  <c:v>0</c:v>
                </c:pt>
                <c:pt idx="2">
                  <c:v>0</c:v>
                </c:pt>
                <c:pt idx="3">
                  <c:v>0</c:v>
                </c:pt>
                <c:pt idx="4">
                  <c:v>21.133058176100629</c:v>
                </c:pt>
                <c:pt idx="5">
                  <c:v>0</c:v>
                </c:pt>
                <c:pt idx="6">
                  <c:v>13.877177887717787</c:v>
                </c:pt>
              </c:numCache>
            </c:numRef>
          </c:val>
          <c:extLst>
            <c:ext xmlns:c16="http://schemas.microsoft.com/office/drawing/2014/chart" uri="{C3380CC4-5D6E-409C-BE32-E72D297353CC}">
              <c16:uniqueId val="{00000000-594E-46C6-AE49-4CE7F7FF3767}"/>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1361.0759493670885</c:v>
                </c:pt>
                <c:pt idx="1">
                  <c:v>0</c:v>
                </c:pt>
                <c:pt idx="2">
                  <c:v>0</c:v>
                </c:pt>
              </c:numCache>
            </c:numRef>
          </c:val>
          <c:extLst>
            <c:ext xmlns:c16="http://schemas.microsoft.com/office/drawing/2014/chart" uri="{C3380CC4-5D6E-409C-BE32-E72D297353CC}">
              <c16:uniqueId val="{00000000-78E4-4FC8-BF96-58FA743378C3}"/>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1361.0759493670885</c:v>
                </c:pt>
                <c:pt idx="1">
                  <c:v>415.03304286800392</c:v>
                </c:pt>
                <c:pt idx="2">
                  <c:v>410.79274116523396</c:v>
                </c:pt>
                <c:pt idx="3">
                  <c:v>405.53609913793093</c:v>
                </c:pt>
                <c:pt idx="4">
                  <c:v>374.83814741035854</c:v>
                </c:pt>
                <c:pt idx="5">
                  <c:v>340.71824663321888</c:v>
                </c:pt>
                <c:pt idx="6">
                  <c:v>279.4470112619116</c:v>
                </c:pt>
                <c:pt idx="7">
                  <c:v>246.14650896604346</c:v>
                </c:pt>
                <c:pt idx="8">
                  <c:v>197.45057232049948</c:v>
                </c:pt>
                <c:pt idx="9">
                  <c:v>106.69279618972018</c:v>
                </c:pt>
                <c:pt idx="10">
                  <c:v>96.004464285714292</c:v>
                </c:pt>
                <c:pt idx="11">
                  <c:v>79.990494296577936</c:v>
                </c:pt>
                <c:pt idx="12">
                  <c:v>68.10168895144264</c:v>
                </c:pt>
                <c:pt idx="13">
                  <c:v>57.558995405272775</c:v>
                </c:pt>
                <c:pt idx="14">
                  <c:v>45.58075455701568</c:v>
                </c:pt>
                <c:pt idx="15">
                  <c:v>21.133058176100629</c:v>
                </c:pt>
                <c:pt idx="16">
                  <c:v>13.877177887717787</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5D17-468C-A76E-7A11052D1496}"/>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A0E0192C-3B2B-4A3E-8C48-A7A713DBDAD8}"/>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0FD9B288-313D-4F6F-B58D-E4BEDE0A8314}"/>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F210A370-1A6E-4F36-8B95-1D769E88242A}"/>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46044EA6-5F53-43CD-AF31-B0BC85CEE256}"/>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97379F6D-7916-4831-9D36-EA7CA46C20D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34489F12-A1DD-4B2F-A1F2-02B82CAE0F64}"/>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29B3BF67-1418-457E-A85D-97AC05FC8E9B}"/>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9D741CCA-D0BF-4366-8B57-C245CD72666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E7DDF996-B8E3-458E-881A-DBF45C9CC53D}"/>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C13E8223-DE74-461F-9906-4DB61A5CDA4E}"/>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5316EC40-B2E9-4743-9AFC-EABC99BBBE96}"/>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C05F594E-2DB2-4E02-B597-E4734E5E2D57}"/>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D6057707-9B33-497C-A1A2-09166B5DBF83}"/>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EE3DFB99-181D-41D2-A55F-33BB746C6F90}"/>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B0CC28DA-2688-47AE-8684-3AD14934CD95}"/>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F322412E-9F2F-4744-AF3C-DFF6676F5ED7}"/>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81F75FED-A502-48B3-A852-912BAA13FBA1}"/>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20BE92E9-FC3A-41A9-95BB-65B6762232E5}"/>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64F3DFF6-A99B-4312-A473-F204DB6F7260}"/>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CF5CB4A7-0C13-4875-A2F3-AF02FABA87FA}"/>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7D9CA8CD-7A04-4700-8718-AF6389E58725}"/>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D8D0768D-98B8-4BAF-8917-966ECF6989D5}"/>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B0C145F8-0ABC-494A-A82C-3611442BF4B7}"/>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D5E6AC50-5893-4488-B5A9-AB397C705E05}"/>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6CD6DFD9-360B-4ACC-B21A-38C1FB87CA7E}"/>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69DEFF13-823F-4C11-A334-815F05CD98E8}"/>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4A18BE6C-1872-4E00-8D1A-CDE165F44726}"/>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06BA4B2D-DA23-483E-9EFE-CBCEA35ADA0A}"/>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76567CC8-488A-4333-B453-BEFE94AE8DC0}"/>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EEB19973-6883-426D-82F9-9FE104BF1BCF}"/>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F7DDA652-6CD6-4652-AD25-3CA1F34E4B84}"/>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865C0318-8CDD-4141-872E-9E6DED775EBA}"/>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3E60E9EE-349F-4699-9D47-39EF22E8855E}"/>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423D18A4-242F-4CBE-A152-94BC27C419E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66F234F2-F71C-4D6D-B813-101780CC6E8F}"/>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FA477408-E137-4ABB-8D18-ECA163ADEBB6}"/>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C0D98BF8-F25D-4DE2-AE7A-81F8CEC42C02}"/>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877B0C64-9F02-40A3-86EF-12A803036AC1}"/>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57372B4B-3CB7-4A13-ACAB-1B205EBC54C0}"/>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A409AAD4-586B-4E99-ADDB-A34D71498F0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F41EF4A0-F2D3-4D14-87E7-D8518060B1C4}"/>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84122FEF-9A42-4490-9EF1-6CF0346EC79E}"/>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F725E753-FD6C-48E5-8321-DBDE59489D53}"/>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BD99AB21-7DEB-4C6B-BBBC-1B5755236E1B}"/>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12DF8547-118C-4B0A-9A06-4F595F7349EC}"/>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B5EC322D-69C8-49B9-8ADC-F348E3185A8D}"/>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AFD292FE-EF3D-4276-BC8F-7B6FB8D1B417}"/>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6DC55667-3E16-450D-8D1C-9898748D35E7}"/>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385FDFEF-218F-4F3C-B0ED-B703C17DA8EC}"/>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449A3BF-77D9-41A8-B69F-EF1B4D37D29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D7A3BB54-0287-4D7D-9EAB-F533604FDD8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A3B0404E-AB2F-417A-BFE2-F6EC6ADDCC08}"/>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60AE7D69-9A39-42D0-8E39-6DD09CB23DB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FE949A1C-C50B-491C-86BA-2F26B282DAAE}"/>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9F9D3A7F-21BE-49B1-A6A7-C054C8C487F9}"/>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23024A18-6DF3-49F5-9D9D-847C0969D038}"/>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D33C127E-DAC6-4D87-BF0E-79621BE83DA7}"/>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B90DCF88-683E-4EB6-B11B-FDCD00F74D77}"/>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989F9DDE-5258-4AFF-8D78-F24AA6B1B9B8}"/>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6A8148A5-E7BD-49AA-B7BD-E5BBB6FFDA4B}"/>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1F7D6946-8496-4070-97E4-737143AFC848}"/>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B8019E28-279B-4218-9125-F292D6DD088A}"/>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ACEB7082-CBA4-41D8-B5FC-8E54B36B09F0}"/>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B62FC3F-D412-46F9-A566-7187243036D6}"/>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9F75B657-6CDA-4691-8CE2-7A5DAAB7A410}"/>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B0F3839-7A9E-4E12-9B0A-D2911D65EA9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F5FB83D1-7D90-4350-B25E-FEAE0EECAD4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6F78A7BA-94C7-49F3-876A-8C518DA34E7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11DC88A-BB7D-40E9-A51C-DF946110CFB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80EDA033-301D-4474-8893-4837AA7F806B}"/>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0A5BBF07-1E85-4936-877F-8933E548279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Wolverham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108B96F2-3A7F-4333-A1FE-DC7F9963725B}"/>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FE065A63-ED74-4CF9-A72E-45A4CD26ACE4}"/>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701EB05B-15AB-4B84-BAFB-906E4CD03789}"/>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A73A5CE6-A6A4-4304-9F9F-297C82430491}"/>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30B031B3-CECD-42F6-BBC1-90DE451B2068}"/>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B4B4C89F-ACAA-4D3C-ACEB-7A70777BFA3F}"/>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C16F2900-F490-478F-86C0-FB8310240011}"/>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E0B37138-5F6B-4F79-A3AE-FC2B92419280}"/>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2800B85A-7399-4511-A242-A699845E95FF}"/>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4F60ED32-123B-4460-A177-4CE5E497571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97DAF4F3-928E-4ECA-BB3E-5D58A940DEA0}"/>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BFB793DD-F1E1-476D-9B0A-F40A2900E25C}"/>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16D14F96-5F97-4328-8C59-0578CDD89E6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5D641B50-4428-4C5A-8863-9BE0BE7F7B10}"/>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0E640923-6518-4A71-A5E3-662513E22D6A}"/>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D32AB2F3-9BD1-4C8E-BF9A-E0E9824181F5}"/>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86A8EF37-BB91-4C9E-B804-67B0E2774AA1}"/>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65F6B2FA-D917-4B0B-B49A-918DE559F273}"/>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EDF35778-8313-48AC-88AE-20A3A98EF3AB}"/>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5DD574DC-7DCC-4941-A352-5047708E28A5}"/>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14EEB868-B7FA-4423-B2E6-EA5CA7C08622}"/>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15%</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4B792975-24FD-4D7A-AFBA-A265797053F0}"/>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9B8EFC80-9931-4566-9901-5E0D04D6037A}"/>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296A3054-4A85-465C-9155-73E53E01247A}"/>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19%</a:t>
          </a:fld>
          <a:endParaRPr lang="en-GB" sz="4000" b="1">
            <a:solidFill>
              <a:srgbClr val="92D050"/>
            </a:solidFill>
            <a:latin typeface="+mn-lt"/>
          </a:endParaRPr>
        </a:p>
      </xdr:txBody>
    </xdr:sp>
    <xdr:clientData/>
  </xdr:oneCellAnchor>
  <xdr:oneCellAnchor>
    <xdr:from>
      <xdr:col>0</xdr:col>
      <xdr:colOff>600715</xdr:colOff>
      <xdr:row>18</xdr:row>
      <xdr:rowOff>114300</xdr:rowOff>
    </xdr:from>
    <xdr:ext cx="674993" cy="233205"/>
    <xdr:sp macro="" textlink="'Data - Overview'!L27">
      <xdr:nvSpPr>
        <xdr:cNvPr id="37" name="TextBox 36">
          <a:extLst>
            <a:ext uri="{FF2B5EF4-FFF2-40B4-BE49-F238E27FC236}">
              <a16:creationId xmlns:a16="http://schemas.microsoft.com/office/drawing/2014/main" id="{377ECCE1-7164-4044-AB98-DF9E6C62B933}"/>
            </a:ext>
          </a:extLst>
        </xdr:cNvPr>
        <xdr:cNvSpPr txBox="1"/>
      </xdr:nvSpPr>
      <xdr:spPr>
        <a:xfrm>
          <a:off x="600715"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113</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916E1E70-9636-4019-87AF-CAC3AEFA7180}"/>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113</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5DF83C8A-3E39-493F-8DDF-312CC4514956}"/>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137</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40B33CD1-81F8-4834-9D68-10535220C52D}"/>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136</a:t>
          </a:fld>
          <a:endParaRPr lang="en-GB" sz="500" b="1">
            <a:solidFill>
              <a:srgbClr val="FFC000"/>
            </a:solidFill>
            <a:latin typeface="+mn-lt"/>
          </a:endParaRPr>
        </a:p>
      </xdr:txBody>
    </xdr:sp>
    <xdr:clientData/>
  </xdr:oneCellAnchor>
  <xdr:oneCellAnchor>
    <xdr:from>
      <xdr:col>11</xdr:col>
      <xdr:colOff>17648</xdr:colOff>
      <xdr:row>18</xdr:row>
      <xdr:rowOff>114300</xdr:rowOff>
    </xdr:from>
    <xdr:ext cx="683842" cy="233205"/>
    <xdr:sp macro="" textlink="'Data - Overview'!L31">
      <xdr:nvSpPr>
        <xdr:cNvPr id="41" name="TextBox 40">
          <a:extLst>
            <a:ext uri="{FF2B5EF4-FFF2-40B4-BE49-F238E27FC236}">
              <a16:creationId xmlns:a16="http://schemas.microsoft.com/office/drawing/2014/main" id="{84BBE3F2-41E9-4033-9C7F-6CF08F00AC37}"/>
            </a:ext>
          </a:extLst>
        </xdr:cNvPr>
        <xdr:cNvSpPr txBox="1"/>
      </xdr:nvSpPr>
      <xdr:spPr>
        <a:xfrm>
          <a:off x="7072498"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113</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3F68EB80-6708-4CF4-9F1C-01DDD8AADEE2}"/>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7A8DD1BF-5806-42E6-B8A9-1726391A0A91}"/>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F30593EF-92CD-45D6-A6CA-C02A32DEE799}"/>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4960077B-8F93-4C5B-AC5B-210AC9357295}"/>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B669CC9C-1C53-4514-A2C0-2304BC7FF7DB}"/>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A975D7AE-F9A9-4089-B36D-DC3C551BB3D8}"/>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8A3AF7B3-451C-4537-BA75-6749E4CD1B75}"/>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C9827E99-3842-4387-BAEA-0EBC9B571350}"/>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95B7C30A-D8E1-41F4-95B1-E177A9B5A24C}"/>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0BA087F2-0788-4392-9190-49D2EDECD61B}"/>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61486082-E272-4A93-A814-A014D9D79F93}"/>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C6A2A3E8-6773-4C31-BF9E-BD4E633B531B}"/>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822628B6-1FB1-4995-9A51-710D3D194CFA}"/>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A36E94DC-CAF4-47CB-98EB-AFB1B36DA663}"/>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0E36149C-CDE9-43F3-8F44-E0F7E5F9EBD8}"/>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1D69AAA3-54F4-4B7F-AB94-682C97D04BDE}"/>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3A545E73-960A-48C7-89EC-D0551401921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3D0AA5BC-0A35-4DED-9D73-DDD487DE6EF7}"/>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6C65A12E-CC42-4EEB-A49A-3326AF6BAF26}"/>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19BA82EF-E125-4166-A7B9-9D6C5F24DFA4}"/>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ED37CA73-5E71-467E-B95D-C57FEDFF1E74}"/>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C0303416-7E50-4F13-9A73-A41139E9CF34}"/>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18%</a:t>
          </a:fld>
          <a:endParaRPr lang="en-GB" sz="4000" b="1">
            <a:solidFill>
              <a:srgbClr val="FF0000"/>
            </a:solidFill>
            <a:latin typeface="+mn-lt"/>
          </a:endParaRPr>
        </a:p>
      </xdr:txBody>
    </xdr:sp>
    <xdr:clientData/>
  </xdr:oneCellAnchor>
  <xdr:oneCellAnchor>
    <xdr:from>
      <xdr:col>0</xdr:col>
      <xdr:colOff>572140</xdr:colOff>
      <xdr:row>31</xdr:row>
      <xdr:rowOff>152400</xdr:rowOff>
    </xdr:from>
    <xdr:ext cx="674993" cy="233205"/>
    <xdr:sp macro="" textlink="'Data - Overview'!L40">
      <xdr:nvSpPr>
        <xdr:cNvPr id="64" name="TextBox 63">
          <a:extLst>
            <a:ext uri="{FF2B5EF4-FFF2-40B4-BE49-F238E27FC236}">
              <a16:creationId xmlns:a16="http://schemas.microsoft.com/office/drawing/2014/main" id="{D509A217-AFBF-4C0A-9DE5-6C7677CBA498}"/>
            </a:ext>
          </a:extLst>
        </xdr:cNvPr>
        <xdr:cNvSpPr txBox="1"/>
      </xdr:nvSpPr>
      <xdr:spPr>
        <a:xfrm>
          <a:off x="572140" y="60960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104</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9841509A-7337-4E4D-99B0-AF14C7B57344}"/>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14A3D492-FF83-4D46-8FCD-939503808013}"/>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7D85B74F-6EB1-47EA-9D8F-B56F1163284C}"/>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128</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70740051-17E4-4B7F-B66B-D3E47F0F61A1}"/>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5466215B-9A67-4DDC-A6C8-019984BA802C}"/>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26%</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78CDE08A-6680-4D11-95E1-DB2EF5CF7DCE}"/>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119</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B455B59F-E6C2-4AC1-818C-F508342B04C6}"/>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E1FDCDD1-4702-44B7-BDD3-7D3F5B79442B}"/>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8%</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1C162B18-B7B9-413C-8054-6B3E4609E2D3}"/>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122</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79B5C3D4-18DE-4004-BFC3-301D3BB8D73E}"/>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77FB4648-AB26-4A62-8F20-7B96EE65D92A}"/>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FA787EE5-8D7F-4C9C-8C1B-67DF66C495D2}"/>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112</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5FC94C57-506F-49FB-B991-18A3A7C06847}"/>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1687E17B-09E8-4BE3-B491-A140D325E744}"/>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6%</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D05C586F-788B-402C-841C-B75F68931253}"/>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118</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E27F19C8-1E9E-47DE-99F6-3D8BF46FDB94}"/>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154D2DF9-F92E-43E0-8D13-163A947DD0F8}"/>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12%</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7502C6AF-F8F0-4121-94AA-AE14A88CBF99}"/>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141</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9D22EC94-1DC1-4721-9580-7BC239F177AF}"/>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1416BDE3-2E0B-45C2-8ACC-800EABE2C80E}"/>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30%</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47D6E10A-3A1A-4BF4-9C7A-96D6B9845E30}"/>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141</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5E4424B1-27BF-488A-B658-0E25E019B187}"/>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49CDA65D-6C04-462B-AE43-75FC73857268}"/>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2F5675A3-0658-4F19-ABEA-3B27D3AF29C0}"/>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114</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60A43A66-8534-4025-A023-B462AC51E61B}"/>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4E521D42-C02D-410C-9D86-1512496E00BC}"/>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12%</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98C3B493-B15A-4A71-ADB3-D3CC00299872}"/>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130</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9B50F953-D930-4949-B921-4C44EACE0C80}"/>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5D36AFCC-81D3-4B8B-B77A-8E2D451F9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19984C90-0809-4954-B362-68F29C81025D}"/>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380D7AFB-7591-40F1-9C83-98BA4C586285}"/>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47%</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159F9917-0776-4441-BFAA-1D5B5C7E4E3F}"/>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129</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46C61033-62A1-41AB-A008-01568BAB0067}"/>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BF997BE4-9987-48E6-9BD8-E2E2EDE27141}"/>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49%</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1B4E0725-2EF0-40CF-B77B-B962A0B1DCB6}"/>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129</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BD0A025B-77A2-45C0-9BE5-85FEB285FC15}"/>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E2A22F37-4D9D-4829-8647-CA921E1CB906}"/>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22%</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FB3E001C-23B8-463F-B7F2-4AAA22A1383F}"/>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163</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2CE90986-2F74-4C99-A0B2-2B655A2016D4}"/>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5026BFC8-B2A7-4BFE-94A9-5441AA44855C}"/>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831BDDEF-338D-42C3-9E55-37ED62B302E8}"/>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72F9C954-C07D-4B5A-8F19-E549BCFFA785}"/>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8CE0B210-A371-4EBC-A11E-9D392DAD37B3}"/>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4FA85534-D541-447E-8311-E9E9AE01E47B}"/>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40.5</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9EC5C10A-5630-469A-9455-621663AAD60B}"/>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64424313-CAA6-4BCB-8BA9-ADD5DCF13431}"/>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AF939811-6D8A-4158-913E-DF63747DD597}"/>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FCE708AA-B4FC-4F51-B422-7A40E8D13113}"/>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480C688B-55B3-4E71-8785-99162B70C3EC}"/>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C0F4D6FE-1889-4C6F-B25B-CDAC7E6C331C}"/>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FF7A43BD-F778-4A40-8A41-C87E0C618B93}"/>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82F8371A-909B-4929-AE10-2F46ED116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D880F7F6-755B-4375-B606-C946CD65DA92}"/>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72136D0A-444B-4C67-A35A-DF447477196B}"/>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7F9E2865-EC82-4B03-A7C3-1151EEC3C8C9}"/>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BDFF1B0A-B137-4B33-B03E-05128DC14C49}"/>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C5FC7DA5-0A8B-43BC-9D0A-9B70E605B466}"/>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DEA5461D-C3F7-47DD-BE29-F3A7A2C6CAE6}"/>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3252A75E-4974-4A1C-B0B5-9EB3A7EBCA5D}"/>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69C07D8C-7FED-4E65-8DAF-45C44137AE08}"/>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C707FE39-C12F-46C3-820C-5B8B929C9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FFFB5DD7-7B46-4BCA-A825-C3ABC2CF5957}"/>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09CB4A24-0395-4BE0-8441-B73FD9E4A9D9}"/>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64A9A719-215B-40EA-AD59-D509973A9BD0}"/>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794459E2-9831-4FBA-A2BA-E3D2E449CD43}"/>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4158E95E-2067-42FB-B53C-5FBBEDCC81E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C65597B4-3880-4E28-855A-2268C88D443C}"/>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6A8F2C87-1A8C-43D3-B2EB-0CC99363430C}"/>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9D9DB656-B0F2-40E3-95CC-6D241A171772}"/>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DB28004A-9EEF-41CE-A952-FEFAE1D47C69}"/>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AF43D994-7678-4489-95C0-AD3697EADCB9}"/>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459EB496-2518-4032-A999-73BEE77E073C}"/>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116</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940C23FE-4B86-4F26-83EF-1B3AE1495770}"/>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104</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CCE04375-F194-41D2-A10D-94AE05E9E5B2}"/>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112</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BAF2E5A4-0258-44F4-B33E-2E4F9D307D45}"/>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121</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87F2C229-4B76-4E49-BC9D-63C626F701D3}"/>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100</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7FEB4D06-B9F0-4617-82C6-380BA1E1EEDE}"/>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90</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A52C2C9A-0ECD-408B-87FF-5991ACBFE9B4}"/>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85</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C0C2EC97-9C4F-49E3-BB4C-749E3068E96D}"/>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89</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1B9C269A-D6DE-4844-8960-DCC2F9895502}"/>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117B982D-8A46-4C98-9181-00DB943466C5}"/>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6B6A1DDD-B5C0-4FCE-9419-E1741DE47EE1}"/>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23%</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560E1062-5D5A-40A8-A4FE-0DD80C1E9BCC}"/>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17%</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0635FB1E-CBC7-4E14-AB8A-3454B330BED3}"/>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5%</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8A92C6D1-D4B2-40CA-A06A-DCA7EFC07DE9}"/>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22%</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2A4F1CDF-2397-4A5F-9340-EE6147B5D8C1}"/>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33%</a:t>
            </a:fld>
            <a:endParaRPr lang="en-GB" sz="4800" b="1">
              <a:solidFill>
                <a:srgbClr val="92D050"/>
              </a:solidFill>
            </a:endParaRPr>
          </a:p>
        </xdr:txBody>
      </xdr:sp>
      <xdr:pic>
        <xdr:nvPicPr>
          <xdr:cNvPr id="151" name="Picture 150">
            <a:extLst>
              <a:ext uri="{FF2B5EF4-FFF2-40B4-BE49-F238E27FC236}">
                <a16:creationId xmlns:a16="http://schemas.microsoft.com/office/drawing/2014/main" id="{DA08F25D-4026-405D-89A3-ADC2AEA47E00}"/>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C64C66F1-5178-4CA5-9AB9-7811C408A536}"/>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99527047-CA6A-4516-BB6F-966F0EE594EA}"/>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B07F21EC-05FF-4645-B481-AFBE41AA6C41}"/>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2D486D73-1813-4345-A1A9-AA39D25A349E}"/>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A2AEF814-79E8-40D8-8B65-37F8E60E66A8}"/>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286DE894-4C79-40C5-85EA-7AB26815847C}"/>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FCA37797-FD5C-4F8D-AF79-7195BE2BA186}"/>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23864DC1-96C2-4A1B-8FE5-62D3974D3908}"/>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76</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21993750-F2CA-4995-89C5-D5279A727DD5}"/>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89</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68F2978B-E472-4985-9DBB-D9FC75685EAB}"/>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153</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004C422E-D4FC-409D-A3D6-279CB5461B70}"/>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139</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67B3758A-A3EB-44DB-A3B1-A7264AA5CFBC}"/>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104</a:t>
            </a:fld>
            <a:endParaRPr lang="en-GB" sz="500" b="1">
              <a:solidFill>
                <a:schemeClr val="bg1"/>
              </a:solidFill>
            </a:endParaRPr>
          </a:p>
        </xdr:txBody>
      </xdr:sp>
      <xdr:pic>
        <xdr:nvPicPr>
          <xdr:cNvPr id="164" name="Picture 163">
            <a:extLst>
              <a:ext uri="{FF2B5EF4-FFF2-40B4-BE49-F238E27FC236}">
                <a16:creationId xmlns:a16="http://schemas.microsoft.com/office/drawing/2014/main" id="{D1B997CC-3A8D-42EB-8EB8-D028C379D733}"/>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4BBAF2B3-A051-47A3-9E38-ECCC6BAC80B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52FB5880-676A-42CF-BA6F-CF853414E3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351BD4F7-4C1D-4569-B660-4D7535CF7F66}"/>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063D61C3-F7AF-47E3-928E-38CC22B47E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A91E21B5-206A-4CB6-BD2D-AA5E6F4A05A6}"/>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26105249-AC8E-4E4D-BEA4-EB7BF783FBA7}"/>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77333773-CE1C-4174-9145-59DD72DBA8FB}"/>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760BC959-761C-45FD-940E-8ADBDF09EF45}"/>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DEB5CE08-49D8-4467-B07A-015F6FD68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43636B2D-ABA8-4786-9927-2EE573DF50A5}"/>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F4226C2F-23DC-4570-8D3E-AEA072E4CDAF}"/>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EDF8C023-AB07-457A-B75F-9865B8F55BAE}"/>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27%</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8E940EAE-7EF8-4363-A80D-CB3BE9AFB063}"/>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42%</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B28A114F-B989-4A40-A1B1-2CE77215B437}"/>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90</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EAF0AA4F-35BB-4C99-9739-7E37504D2396}"/>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99</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3E33E87E-0DDF-4317-9BFC-3978159B95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93C6C34D-038E-4A04-9CF7-21FCFBC1A24E}"/>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151745F7-CE8B-4BE7-9BFD-46E101808B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5FC4151B-467B-412C-B34D-B46A523AAC15}"/>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25%</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2B318339-968A-4FD6-B137-2F824184A19D}"/>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4071E5F5-6141-4070-9067-9A107E8323B7}"/>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86A008CD-9040-4E03-9027-A07B01AFBE1B}"/>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35%</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8A879222-2E78-4385-B2F4-BA350C9C59C1}"/>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33%</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39CBC0E9-5C54-45E4-A108-57C185E7E39A}"/>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D8A00163-83C2-4CA8-A89E-80F9426B3CCB}"/>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35329418-1BC0-4F91-9155-F0D621AB9E8C}"/>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134</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C19189DC-F710-4A58-8D2D-31B926E05351}"/>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90</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001506E0-7406-44B8-99E8-89645729BA2A}"/>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94</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1CEBD25F-9F8A-421B-B745-EF7AB07805B0}"/>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99</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803FCBA9-6700-4DBE-8EBC-D7C07AB44650}"/>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53226566-CBE4-4E16-9B74-4F72E09FEB1C}"/>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313804E2-E395-497C-A3D4-B3293BE8C7EF}"/>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5AA145F5-105F-4762-9098-DEDEBD80E06C}"/>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16DA1126-DE7B-42E2-BE03-91BF2898B3B3}"/>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E80A945E-3A46-44D2-A73E-BB205A937AC4}"/>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077D2CCA-AC10-4BAD-8AC4-4FD3C5CDA3D8}"/>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F12DD2C9-83FA-499F-B8A9-91919C733387}"/>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29262ED9-8DF1-4237-8540-424BA3226032}"/>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C0FC9241-2820-41A3-A5A9-927894709293}"/>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3CE2CD53-AEDE-48BE-8A25-BBCF66100947}"/>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6FDC769C-2386-4D90-A5BA-28083B9D6755}"/>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AEBBC70C-7EDF-4B33-966F-D9D75A35A17E}"/>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A70C5EAE-6681-47BA-B8CF-F5581096288E}"/>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2887F91A-B6D1-4E15-AED4-C81568F6BCA4}"/>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EC44320A-8215-4EC3-9477-0EAFF9AFC25A}"/>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9622EA0F-0D7F-4F5D-86DC-BE96BE579F4C}"/>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D58FFE01-C26A-4285-8681-7C86F943D1B0}"/>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D1D42D76-DBE0-4A45-9ABF-6925A4195CF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A4B30F93-1681-4D4B-877E-82091BB8C8C9}"/>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DE3E794-F5D5-43ED-9C1B-045B63A78DF6}"/>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CC573B58-E575-453F-8193-F373F26B0FED}"/>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12B9050-9D38-4402-B113-421AAFB161BA}"/>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5897EFB-0563-461A-B976-273C3894C582}"/>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0AF4FEB-DA1F-4052-BCF3-06B0A86A7278}"/>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237DA82-E287-4BD3-A632-1C9AF3698C4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EF528A56-775A-4132-8609-3BF4EACF194A}"/>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795DFE86-D599-44CD-BFD6-0E55C984832F}"/>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432C3345-BD59-4FB3-8A92-EA4A6B6C230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4130BE5C-B0F0-4F35-9A2B-BC6FFB241FB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196D0BCF-A7AB-4436-99E8-BBAE13E76F58}"/>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F9178BBF-76CE-448B-B017-D186A285DB2B}"/>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Wolverham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5F918961-7969-429A-9785-BA75B07DCF18}"/>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2D2E4699-F85C-419C-8C91-ED0D9796906C}"/>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0382DCB6-DD58-4875-916D-8520924B2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8125D056-417C-45F9-AB4D-071854B6050F}"/>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FD1FDFDE-373C-4B47-A0C0-C1055A3F306C}"/>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E1029147-C5AB-48B3-B362-C53BA9DAA8F8}"/>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8339CA77-87B3-420E-AAAB-27CDD0CAB976}"/>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3A426C43-CFF4-43CE-A84C-5ABDC74FD4BB}"/>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0B6FB5A0-98BB-4F9B-AAF1-3CE2E91CE3E1}"/>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3CECEE64-638D-4C24-B76E-D0D114AF747F}"/>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B9E80F77-16CF-41E7-9D80-E3A7A4FEF2D7}"/>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AA103885-0AB6-413C-B7A3-0DB8073E8DFF}"/>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849DD1DF-34F2-474B-B4C2-B9B260BCC87F}"/>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DD9F8AB5-C5CE-4794-80BB-976170B2799B}"/>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BFE799E3-5252-415C-8AC9-9448E5D6397A}"/>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34AB3BE7-6EBE-4A68-94FD-7570D3190583}"/>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201BF34-1700-430D-A68B-DB88C0385D83}"/>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846C46D4-0C0A-467D-B36D-C07EFCCB3244}"/>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7973CA3D-E541-4893-802C-8EE696A8537B}"/>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F34C5821-3EE6-49EF-83EB-3F581B30E1D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5D9BFFB9-2876-43BE-883B-88EE32F6757D}"/>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4690D55E-4A2B-460D-A7C1-C17E68F9AD22}"/>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14D1428B-2440-4481-A0B5-E05528FD20A1}"/>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7FCD8CE-0663-43E7-89BF-19F2F758725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7EE75C00-C9CB-424F-BA7D-FBE0EA02B0C8}"/>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1E58AAFB-F2DF-4E23-B15A-D05A08DDA35F}"/>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Wolverham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BC2EFCD5-C174-4C93-8269-72578DB9608F}"/>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D0359809-9AA7-47B4-880D-A6AE7CBE77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335124BD-D963-4DC2-B1B1-E26C3B0ECC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8C06F05E-5D50-4F3F-8F89-3CD1D0176BAA}"/>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F6078BDB-DC1C-46F7-BDED-F93047C0CB24}"/>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8CF429E-D3AC-4868-A33A-B00E1D2DA126}"/>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F3F04228-0795-4022-88A2-460A2BD9DB27}"/>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11E7E336-BF21-4473-B8C7-975749B1A868}"/>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6B440409-7DD4-4136-9967-66FB16184A46}"/>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EEEC418-9DBE-4B05-AC6D-27160E1C2ECA}"/>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1AB8E2A-2E9A-49AA-BD7B-D9F2FB86BBF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EFEB9BC1-84CE-4785-9760-BB595236274D}"/>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7DF94AB5-04EF-4964-ACF8-9E7D1E87058A}"/>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44253B4C-18E3-444F-9C94-5384BAAD01E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C057F260-AA0A-4873-AB6E-AF6ABF6ECCA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9DF43209-B4ED-47D2-A929-6A0ABDB679C8}"/>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761289CA-D9EF-45B4-A034-E800A9D87C24}"/>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Wolverham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E0B2F190-2075-489B-9D5E-751238E3A090}"/>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F987A792-D170-4293-88D9-518EAACC0DE0}"/>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E9E31A61-80AB-488D-BC14-5FE8758841DE}"/>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C791A3A6-2006-44EE-A1B3-3ED1F73F44D9}"/>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9FB20166-B2FE-4B76-9EA8-59EA46FA0958}"/>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C954478F-FA36-4528-A9EF-E117D70377B7}"/>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E04EDEFB-3303-4B0F-8D6C-86CD75B71BAF}"/>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F6815900-EA3C-4C2B-9DF1-F4BEB1C209D1}"/>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1D40EB07-9C5F-412B-A030-28C14AD708AB}"/>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1B270F32-140B-4F1C-9120-95A8B6FBC23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7ADD5C0B-BE11-40DE-AAF4-FB893B6A0A69}"/>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17C709BA-C8F7-4EE5-BBBB-87269E51472F}"/>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32C40664-ADC4-44C5-AB6C-2A8F5C6A5CD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55FA32F0-0423-407F-8943-AA99858A7870}"/>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02DFCB29-D9DA-47D0-9ADA-1F798EF85800}"/>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5E5A0A75-C24E-48FA-8651-F55A3C92312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EDB677C6-AD92-445F-8791-304C753B6D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AB181D90-6338-4E29-A7AA-AE75D8404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52D2540F-CE95-4F3B-A384-CEED2BD95A84}"/>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E59357FD-AE28-42AE-92FB-446AA433DBDD}"/>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59A678A3-A6B2-4E63-A26F-B87B6EB86DF2}"/>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70F13359-193A-41FD-BDE5-E96F4ED0C795}"/>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74D9DA5B-1930-4E31-ABA9-B379CECF7523}"/>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3BEBC2E8-7954-45C4-8B6A-F56EFF4B463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D0C5E59-C54A-4193-BAEF-FEEDD2C1285C}"/>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842C817-C0D7-4A91-9222-BA23B9A9CC7C}"/>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D8BE8C72-36E1-4316-A850-B389A3C5F0C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423C63AE-F7F1-4048-B961-9B2F44DD9749}"/>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9F45BF14-8697-471B-9F39-1E96AE948654}"/>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C8A33BEE-BE9B-428D-BDE4-18AD35968DD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B3B102C2-3A94-4DB7-BC6D-5A8DC92E459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002186BB-3613-45CC-B581-AF89F41CA025}"/>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94FE22DD-276D-4A03-8C93-45E55CFBCA44}"/>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Wolverham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7EB33195-3016-4A0E-BBEC-8EDC6E2051CD}"/>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48CDE732-CA87-48DD-824A-10791E83E433}"/>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7A27A27D-592C-4524-92A9-6AECA15E8471}"/>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690E0719-BA06-43A0-86A9-C453EED794FC}"/>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868B0C7D-DCCA-45FC-B482-3CBD3724E6CA}"/>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5927C00B-DF28-4C0E-B7C9-72FD2E9DD08A}"/>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6172556-5D77-4BCE-8975-E2C75F34442A}"/>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854678F6-F446-43FC-B807-D2020335929B}"/>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80ED37C6-01D4-435E-8E17-53B7E60AF1E7}"/>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DB7CC996-680C-4897-8624-5B3B72EF499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C21C6415-F6AD-43AD-91D2-E372088A1D0C}"/>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4C0B03BF-8738-4120-88C3-3BA25F7CC24F}"/>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6F0BD802-DCC6-4DB9-A8D6-1D57D586CE48}"/>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49CA1DBC-11BF-4596-B6AA-29FDE136F198}"/>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D8B31A00-FB3A-4D2F-BD92-738A68A0E1C7}"/>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D8C8AD4B-AE50-41E9-8F7F-4528438EC08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9E235EDA-02CD-4143-98F8-0E338EF99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43483E7A-7D2E-459C-9C8E-F7741577F7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EA6F9791-8A75-4892-8F9E-B3232352B9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AD268197-D820-4F2B-A55B-84AFA35AF5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80AD5115-106B-4632-AC48-0CA3AA9356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D7C8BD3D-EBA0-4501-9BD8-8E273D6565B5}"/>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328823F5-35FF-4A49-9A9E-7E0B06B8DD69}"/>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1FA129F6-D5A7-4C4C-ABE8-5987D94F8A39}"/>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8A8563D0-1BB7-493A-AA09-6B60DBB66001}"/>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63B503C7-1793-455B-BA6E-F989C9615AA3}"/>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45EEC443-35F2-4993-A9BC-0DAEEA09F3DE}"/>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3E85DA4E-707E-4D02-8C21-E8525744C0F7}"/>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C46A1280-00F4-4C27-B54B-21943E5DBE3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65E9ED95-756E-4CC1-B7C6-1EE4BAD9D07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92E08A4C-0E2E-450C-A4FB-F9315A76255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2A8EE30E-2C1C-4134-9788-AE3F16ACFF5E}"/>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0C40EC1A-D134-48F9-84BE-BE38E619D3B3}"/>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9B8D87A-850B-4C02-9500-D47866FAB589}"/>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92AE0F4-B36D-426A-B37E-39E7566D87AB}"/>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88653D4F-52D0-4D6B-8D05-3496EEE27B4D}"/>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CAE6C32E-ED87-4150-A203-84BDD11A4413}"/>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59E7132-4C0E-4E49-B851-8B302444E57D}"/>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6A0E92BF-87A2-4831-A0D7-991EBB32FC2D}"/>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55DBA5A6-27F1-4BD2-A7D9-B89210377E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214B7077-2995-454E-9E37-FAF02A965FCE}"/>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F0593711-FB5B-48CB-B74E-11CB3A75CCA4}"/>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D6E800A6-CFDF-4EC7-9121-0C0B1DF4BCED}"/>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A0CC648E-A8F9-407D-AF6D-5FCB9878495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89029013-935C-4158-A434-84F0D45B0459}"/>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9A126A9C-BF5A-4126-B850-742759938419}"/>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Wolverham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E64B30BA-D9D9-4118-A954-7F296C4137BA}"/>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C0F679ED-3D50-4B78-B1C3-0D8D74E76DF3}"/>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510A4FD1-5E63-4EEC-B4EC-B3D282E7E67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865C452A-FC14-4C3E-8599-02DED623DA51}"/>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6E35E94A-B165-4E52-9A19-3DF7BDBD10D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FD2E5F19-A3FD-4C76-A35E-9BF91663E1D0}"/>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7F9DC1B4-7EE1-4E84-BDB2-9A7B827570EB}"/>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1A7DBFFA-6973-4CAC-9B54-A0AA59519CEB}"/>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0500BB34-3949-4D7E-BD6D-014BE6438068}"/>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7A0D6E10-9146-4901-8D37-D3E461D265BF}"/>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247B2874-4D68-4620-9B94-12489B1D0032}"/>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8BD83B2A-BC0B-4E39-A0BB-0F13908FB9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AB6D43A8-E23B-4E57-B258-CE89C406EB66}"/>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7864E28F0D8E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0.47422429906542063</v>
          </cell>
          <cell r="C89">
            <v>0.21769158878504666</v>
          </cell>
          <cell r="D89">
            <v>0.27119626168224298</v>
          </cell>
          <cell r="E89">
            <v>0.41741121495327099</v>
          </cell>
        </row>
        <row r="90">
          <cell r="A90">
            <v>0.52577570093457937</v>
          </cell>
          <cell r="C90">
            <v>0.78230841121495331</v>
          </cell>
          <cell r="D90">
            <v>0.72880373831775702</v>
          </cell>
          <cell r="E90">
            <v>0.58258878504672906</v>
          </cell>
        </row>
        <row r="96">
          <cell r="C96" t="str">
            <v>0-4</v>
          </cell>
          <cell r="E96">
            <v>6.1084112149532716E-2</v>
          </cell>
        </row>
        <row r="97">
          <cell r="C97" t="str">
            <v>5-17</v>
          </cell>
          <cell r="E97">
            <v>0.16217757009345796</v>
          </cell>
        </row>
        <row r="98">
          <cell r="C98" t="str">
            <v>18-24</v>
          </cell>
          <cell r="E98">
            <v>8.1018691588785038E-2</v>
          </cell>
        </row>
        <row r="99">
          <cell r="C99" t="str">
            <v>25-34</v>
          </cell>
          <cell r="E99">
            <v>0.14211214953271029</v>
          </cell>
        </row>
        <row r="100">
          <cell r="C100" t="str">
            <v>35-49</v>
          </cell>
          <cell r="E100">
            <v>0.18551401869158879</v>
          </cell>
        </row>
        <row r="101">
          <cell r="C101" t="str">
            <v>50-64</v>
          </cell>
          <cell r="E101">
            <v>0.18851401869158882</v>
          </cell>
        </row>
        <row r="102">
          <cell r="C102" t="str">
            <v>65-74</v>
          </cell>
          <cell r="E102">
            <v>9.5672897196261666E-2</v>
          </cell>
        </row>
        <row r="103">
          <cell r="C103" t="str">
            <v>75 plus</v>
          </cell>
          <cell r="E103">
            <v>8.3700934579439265E-2</v>
          </cell>
        </row>
        <row r="115">
          <cell r="C115" t="str">
            <v>Couple - no children</v>
          </cell>
          <cell r="D115">
            <v>0.23129906542056078</v>
          </cell>
        </row>
        <row r="116">
          <cell r="C116" t="str">
            <v>Couple with children</v>
          </cell>
          <cell r="D116">
            <v>0.16849532710280374</v>
          </cell>
        </row>
        <row r="117">
          <cell r="C117" t="str">
            <v>Lone parent</v>
          </cell>
          <cell r="D117">
            <v>4.6542056074766344E-2</v>
          </cell>
        </row>
        <row r="118">
          <cell r="C118" t="str">
            <v>Single person - no children</v>
          </cell>
          <cell r="D118">
            <v>0.22251401869158882</v>
          </cell>
        </row>
        <row r="119">
          <cell r="C119" t="str">
            <v>Other: two or more adults</v>
          </cell>
          <cell r="D119">
            <v>0.33142056074766357</v>
          </cell>
        </row>
        <row r="128">
          <cell r="D128">
            <v>0.70094392523364479</v>
          </cell>
          <cell r="L128" t="str">
            <v>0 
Index: 97</v>
          </cell>
        </row>
        <row r="129">
          <cell r="D129">
            <v>0.13954205607476636</v>
          </cell>
          <cell r="L129" t="str">
            <v>1 
Index: 110</v>
          </cell>
        </row>
        <row r="130">
          <cell r="D130">
            <v>0.10877570093457943</v>
          </cell>
          <cell r="L130" t="str">
            <v>2 
Index: 101</v>
          </cell>
        </row>
        <row r="131">
          <cell r="D131">
            <v>5.1056074766355125E-2</v>
          </cell>
          <cell r="L131" t="str">
            <v>3+ 
Index: 126</v>
          </cell>
        </row>
        <row r="137">
          <cell r="D137">
            <v>0.24608411214953271</v>
          </cell>
        </row>
        <row r="138">
          <cell r="D138">
            <v>0.34864485981308402</v>
          </cell>
        </row>
        <row r="139">
          <cell r="D139">
            <v>0.32509345794392519</v>
          </cell>
        </row>
        <row r="140">
          <cell r="D140">
            <v>8.0485981308411211E-2</v>
          </cell>
        </row>
        <row r="146">
          <cell r="D146">
            <v>0.24652336448598133</v>
          </cell>
          <cell r="L146" t="str">
            <v>&lt;20k 
Index: 153</v>
          </cell>
        </row>
        <row r="147">
          <cell r="D147">
            <v>0.365943925233645</v>
          </cell>
          <cell r="L147" t="str">
            <v>20k - 40k 
Index: 118</v>
          </cell>
        </row>
        <row r="148">
          <cell r="D148">
            <v>0.20096261682242991</v>
          </cell>
          <cell r="L148" t="str">
            <v>40k - 60k 
Index: 94</v>
          </cell>
        </row>
        <row r="149">
          <cell r="D149">
            <v>0.1140747663551402</v>
          </cell>
          <cell r="L149" t="str">
            <v>60k - 80k 
Index: 80</v>
          </cell>
        </row>
        <row r="150">
          <cell r="D150">
            <v>3.9887850467289723E-2</v>
          </cell>
          <cell r="L150" t="str">
            <v>80k - 100k 
Index: 53</v>
          </cell>
        </row>
        <row r="151">
          <cell r="D151">
            <v>3.2485981308411217E-2</v>
          </cell>
          <cell r="L151" t="str">
            <v>100k+ 
Index: 34</v>
          </cell>
        </row>
      </sheetData>
      <sheetData sheetId="4"/>
      <sheetData sheetId="5"/>
      <sheetData sheetId="6">
        <row r="48">
          <cell r="F48" t="str">
            <v>Capped Index</v>
          </cell>
        </row>
        <row r="49">
          <cell r="E49">
            <v>3.7037037037037035E-2</v>
          </cell>
          <cell r="F49">
            <v>200</v>
          </cell>
          <cell r="G49">
            <v>1.1000000000000001</v>
          </cell>
        </row>
        <row r="50">
          <cell r="E50">
            <v>0.1</v>
          </cell>
          <cell r="F50">
            <v>200</v>
          </cell>
          <cell r="G50">
            <v>1.2</v>
          </cell>
        </row>
        <row r="51">
          <cell r="E51">
            <v>0.1</v>
          </cell>
          <cell r="F51">
            <v>200</v>
          </cell>
          <cell r="G51">
            <v>1.3</v>
          </cell>
        </row>
        <row r="52">
          <cell r="E52">
            <v>2.7777777777777776E-2</v>
          </cell>
          <cell r="F52">
            <v>68.10168895144264</v>
          </cell>
          <cell r="G52">
            <v>1.4</v>
          </cell>
        </row>
        <row r="53">
          <cell r="E53">
            <v>2.7777777777777776E-2</v>
          </cell>
          <cell r="F53">
            <v>79.990494296577936</v>
          </cell>
          <cell r="G53">
            <v>1.5</v>
          </cell>
        </row>
        <row r="54">
          <cell r="E54">
            <v>9.2592592592592587E-3</v>
          </cell>
          <cell r="F54">
            <v>96.004464285714292</v>
          </cell>
          <cell r="G54">
            <v>2.6</v>
          </cell>
        </row>
        <row r="55">
          <cell r="E55">
            <v>9.2592592592592587E-3</v>
          </cell>
          <cell r="F55">
            <v>45.58075455701568</v>
          </cell>
          <cell r="G55">
            <v>2.7</v>
          </cell>
        </row>
        <row r="56">
          <cell r="E56">
            <v>0</v>
          </cell>
          <cell r="F56">
            <v>0</v>
          </cell>
          <cell r="G56">
            <v>2.8</v>
          </cell>
        </row>
        <row r="57">
          <cell r="E57">
            <v>9.2592592592592587E-2</v>
          </cell>
          <cell r="F57">
            <v>197.45057232049948</v>
          </cell>
          <cell r="G57">
            <v>2.9</v>
          </cell>
        </row>
        <row r="58">
          <cell r="E58">
            <v>0.1</v>
          </cell>
          <cell r="F58">
            <v>200</v>
          </cell>
          <cell r="G58">
            <v>2.1</v>
          </cell>
        </row>
        <row r="59">
          <cell r="E59">
            <v>5.5555555555555552E-2</v>
          </cell>
          <cell r="F59">
            <v>200</v>
          </cell>
          <cell r="G59">
            <v>2.11</v>
          </cell>
        </row>
        <row r="60">
          <cell r="E60">
            <v>7.407407407407407E-2</v>
          </cell>
          <cell r="F60">
            <v>200</v>
          </cell>
          <cell r="G60">
            <v>2.12</v>
          </cell>
        </row>
        <row r="61">
          <cell r="E61">
            <v>0</v>
          </cell>
          <cell r="F61">
            <v>0</v>
          </cell>
          <cell r="G61">
            <v>2.13</v>
          </cell>
        </row>
        <row r="62">
          <cell r="E62">
            <v>9.2592592592592587E-2</v>
          </cell>
          <cell r="F62">
            <v>200</v>
          </cell>
          <cell r="G62">
            <v>3.14</v>
          </cell>
        </row>
        <row r="63">
          <cell r="E63">
            <v>4.6296296296296294E-2</v>
          </cell>
          <cell r="F63">
            <v>106.69279618972018</v>
          </cell>
          <cell r="G63">
            <v>3.15</v>
          </cell>
        </row>
        <row r="64">
          <cell r="E64">
            <v>3.7037037037037035E-2</v>
          </cell>
          <cell r="F64">
            <v>57.558995405272775</v>
          </cell>
          <cell r="G64">
            <v>3.16</v>
          </cell>
        </row>
        <row r="65">
          <cell r="E65">
            <v>0</v>
          </cell>
          <cell r="F65">
            <v>0</v>
          </cell>
          <cell r="G65">
            <v>3.17</v>
          </cell>
        </row>
        <row r="66">
          <cell r="E66">
            <v>0</v>
          </cell>
          <cell r="F66">
            <v>0</v>
          </cell>
          <cell r="G66">
            <v>3.18</v>
          </cell>
        </row>
        <row r="67">
          <cell r="E67">
            <v>0</v>
          </cell>
          <cell r="F67">
            <v>0</v>
          </cell>
          <cell r="G67">
            <v>4.1900000000000004</v>
          </cell>
        </row>
        <row r="68">
          <cell r="E68">
            <v>0</v>
          </cell>
          <cell r="F68">
            <v>0</v>
          </cell>
          <cell r="G68">
            <v>4.2</v>
          </cell>
        </row>
        <row r="69">
          <cell r="E69">
            <v>0</v>
          </cell>
          <cell r="F69">
            <v>0</v>
          </cell>
          <cell r="G69">
            <v>4.21</v>
          </cell>
        </row>
        <row r="70">
          <cell r="E70">
            <v>0</v>
          </cell>
          <cell r="F70">
            <v>0</v>
          </cell>
          <cell r="G70">
            <v>4.22</v>
          </cell>
        </row>
        <row r="71">
          <cell r="E71">
            <v>9.2592592592592587E-3</v>
          </cell>
          <cell r="F71">
            <v>21.133058176100629</v>
          </cell>
          <cell r="G71">
            <v>4.2300000000000004</v>
          </cell>
        </row>
        <row r="72">
          <cell r="E72">
            <v>0</v>
          </cell>
          <cell r="F72">
            <v>0</v>
          </cell>
          <cell r="G72">
            <v>4.24</v>
          </cell>
        </row>
        <row r="73">
          <cell r="E73">
            <v>9.2592592592592587E-3</v>
          </cell>
          <cell r="F73">
            <v>13.877177887717787</v>
          </cell>
          <cell r="G73">
            <v>4.25</v>
          </cell>
        </row>
      </sheetData>
      <sheetData sheetId="7">
        <row r="19">
          <cell r="A19">
            <v>112.92619677086195</v>
          </cell>
        </row>
        <row r="20">
          <cell r="A20">
            <v>125.59422232969304</v>
          </cell>
        </row>
        <row r="21">
          <cell r="A21">
            <v>112.71596129784625</v>
          </cell>
        </row>
        <row r="22">
          <cell r="A22">
            <v>131.37274874055706</v>
          </cell>
        </row>
        <row r="23">
          <cell r="A23">
            <v>119.69617324778237</v>
          </cell>
        </row>
        <row r="24">
          <cell r="A24">
            <v>127.88593303249047</v>
          </cell>
        </row>
        <row r="25">
          <cell r="A25">
            <v>136.31288242651735</v>
          </cell>
        </row>
        <row r="26">
          <cell r="A26">
            <v>98.563916483184101</v>
          </cell>
        </row>
        <row r="27">
          <cell r="A27">
            <v>136.92437061059235</v>
          </cell>
        </row>
        <row r="28">
          <cell r="A28">
            <v>111.55492772159374</v>
          </cell>
        </row>
        <row r="29">
          <cell r="A29">
            <v>117.7504577274767</v>
          </cell>
        </row>
        <row r="30">
          <cell r="A30">
            <v>104.24680474075527</v>
          </cell>
        </row>
        <row r="31">
          <cell r="A31">
            <v>100.63330344255057</v>
          </cell>
        </row>
        <row r="32">
          <cell r="A32">
            <v>156.35721562413596</v>
          </cell>
        </row>
        <row r="33">
          <cell r="A33">
            <v>110.23960797902848</v>
          </cell>
        </row>
        <row r="34">
          <cell r="A34">
            <v>120.64681816045852</v>
          </cell>
        </row>
        <row r="35">
          <cell r="A35">
            <v>98.156673598590231</v>
          </cell>
        </row>
        <row r="36">
          <cell r="A36">
            <v>92.922169605113297</v>
          </cell>
        </row>
        <row r="37">
          <cell r="A37">
            <v>105.16360902769981</v>
          </cell>
        </row>
        <row r="38">
          <cell r="A38">
            <v>87.834413809928876</v>
          </cell>
        </row>
        <row r="39">
          <cell r="A39">
            <v>84.249088889655894</v>
          </cell>
        </row>
        <row r="40">
          <cell r="A40">
            <v>339.93124535733415</v>
          </cell>
        </row>
        <row r="41">
          <cell r="A41">
            <v>92.494749157322573</v>
          </cell>
        </row>
        <row r="42">
          <cell r="A42">
            <v>95.191581622486339</v>
          </cell>
        </row>
        <row r="43">
          <cell r="A43">
            <v>101.46746715536901</v>
          </cell>
        </row>
        <row r="44">
          <cell r="A44">
            <v>125.61240011840007</v>
          </cell>
        </row>
        <row r="45">
          <cell r="A45">
            <v>100.27108848378965</v>
          </cell>
        </row>
        <row r="46">
          <cell r="A46">
            <v>100.00000000000003</v>
          </cell>
        </row>
        <row r="47">
          <cell r="A47">
            <v>118.97233689182431</v>
          </cell>
        </row>
        <row r="48">
          <cell r="A48">
            <v>117.88596836737936</v>
          </cell>
        </row>
        <row r="49">
          <cell r="A49">
            <v>151.83082845526334</v>
          </cell>
        </row>
        <row r="50">
          <cell r="A50">
            <v>131.76276586273102</v>
          </cell>
        </row>
        <row r="51">
          <cell r="A51">
            <v>101.24582116834762</v>
          </cell>
        </row>
        <row r="52">
          <cell r="A52">
            <v>133.91152486664799</v>
          </cell>
        </row>
        <row r="53">
          <cell r="A53">
            <v>104.54061334532815</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254.38796502657297</v>
          </cell>
        </row>
        <row r="14">
          <cell r="K14">
            <v>217.06873927525993</v>
          </cell>
        </row>
        <row r="15">
          <cell r="K15">
            <v>79.39227700199487</v>
          </cell>
        </row>
        <row r="16">
          <cell r="K16">
            <v>4.3186199694754599</v>
          </cell>
        </row>
        <row r="17">
          <cell r="K17">
            <v>80.182699478001481</v>
          </cell>
        </row>
        <row r="24">
          <cell r="A24" t="str">
            <v>Health Challenges</v>
          </cell>
          <cell r="B24">
            <v>0.42592592592592593</v>
          </cell>
          <cell r="C24">
            <v>0.16743163375729445</v>
          </cell>
        </row>
        <row r="25">
          <cell r="A25" t="str">
            <v>At Risk</v>
          </cell>
          <cell r="B25">
            <v>0.37037037037037035</v>
          </cell>
          <cell r="C25">
            <v>0.17062354146753123</v>
          </cell>
        </row>
        <row r="26">
          <cell r="A26" t="str">
            <v>Caution</v>
          </cell>
          <cell r="B26">
            <v>0.17592592592592593</v>
          </cell>
          <cell r="C26">
            <v>0.22159072968962143</v>
          </cell>
        </row>
        <row r="27">
          <cell r="A27" t="str">
            <v>Healthy</v>
          </cell>
          <cell r="B27">
            <v>1.8518518518518517E-2</v>
          </cell>
          <cell r="C27">
            <v>0.42880639300076639</v>
          </cell>
        </row>
      </sheetData>
      <sheetData sheetId="9">
        <row r="14">
          <cell r="K14">
            <v>340.71824663321888</v>
          </cell>
        </row>
        <row r="15">
          <cell r="K15">
            <v>405.53609913793093</v>
          </cell>
        </row>
        <row r="16">
          <cell r="K16">
            <v>415.03304286800392</v>
          </cell>
        </row>
        <row r="17">
          <cell r="K17">
            <v>68.10168895144264</v>
          </cell>
        </row>
        <row r="18">
          <cell r="K18">
            <v>79.990494296577936</v>
          </cell>
        </row>
        <row r="21">
          <cell r="K21">
            <v>96.004464285714292</v>
          </cell>
        </row>
        <row r="22">
          <cell r="K22">
            <v>45.58075455701568</v>
          </cell>
        </row>
        <row r="23">
          <cell r="K23">
            <v>0</v>
          </cell>
        </row>
        <row r="24">
          <cell r="K24">
            <v>197.45057232049948</v>
          </cell>
        </row>
        <row r="25">
          <cell r="K25">
            <v>374.83814741035854</v>
          </cell>
        </row>
        <row r="26">
          <cell r="K26">
            <v>279.4470112619116</v>
          </cell>
        </row>
        <row r="27">
          <cell r="K27">
            <v>410.79274116523396</v>
          </cell>
        </row>
        <row r="28">
          <cell r="K28">
            <v>0</v>
          </cell>
        </row>
        <row r="31">
          <cell r="K31">
            <v>246.14650896604346</v>
          </cell>
        </row>
        <row r="32">
          <cell r="K32">
            <v>106.69279618972018</v>
          </cell>
        </row>
        <row r="33">
          <cell r="K33">
            <v>57.558995405272775</v>
          </cell>
        </row>
        <row r="34">
          <cell r="K34">
            <v>0</v>
          </cell>
        </row>
        <row r="35">
          <cell r="K35">
            <v>0</v>
          </cell>
        </row>
        <row r="38">
          <cell r="K38">
            <v>0</v>
          </cell>
        </row>
        <row r="39">
          <cell r="K39">
            <v>0</v>
          </cell>
        </row>
        <row r="40">
          <cell r="K40">
            <v>0</v>
          </cell>
        </row>
        <row r="41">
          <cell r="K41">
            <v>0</v>
          </cell>
        </row>
        <row r="42">
          <cell r="K42">
            <v>21.133058176100629</v>
          </cell>
        </row>
        <row r="43">
          <cell r="K43">
            <v>0</v>
          </cell>
        </row>
        <row r="44">
          <cell r="K44">
            <v>13.877177887717787</v>
          </cell>
        </row>
        <row r="47">
          <cell r="K47">
            <v>1361.0759493670885</v>
          </cell>
        </row>
        <row r="48">
          <cell r="K48">
            <v>0</v>
          </cell>
        </row>
        <row r="49">
          <cell r="K49">
            <v>0</v>
          </cell>
        </row>
      </sheetData>
      <sheetData sheetId="10">
        <row r="13">
          <cell r="V13">
            <v>1361.0759493670885</v>
          </cell>
        </row>
        <row r="14">
          <cell r="V14">
            <v>415.03304286800392</v>
          </cell>
        </row>
        <row r="15">
          <cell r="V15">
            <v>410.79274116523396</v>
          </cell>
        </row>
        <row r="16">
          <cell r="V16">
            <v>405.53609913793093</v>
          </cell>
        </row>
        <row r="17">
          <cell r="V17">
            <v>374.83814741035854</v>
          </cell>
        </row>
        <row r="18">
          <cell r="V18">
            <v>340.71824663321888</v>
          </cell>
        </row>
        <row r="19">
          <cell r="V19">
            <v>279.4470112619116</v>
          </cell>
        </row>
        <row r="20">
          <cell r="V20">
            <v>246.14650896604346</v>
          </cell>
        </row>
        <row r="21">
          <cell r="V21">
            <v>197.45057232049948</v>
          </cell>
        </row>
        <row r="22">
          <cell r="V22">
            <v>106.69279618972018</v>
          </cell>
        </row>
        <row r="23">
          <cell r="V23">
            <v>96.004464285714292</v>
          </cell>
        </row>
        <row r="24">
          <cell r="V24">
            <v>79.990494296577936</v>
          </cell>
        </row>
        <row r="25">
          <cell r="V25">
            <v>68.10168895144264</v>
          </cell>
        </row>
        <row r="26">
          <cell r="V26">
            <v>57.558995405272775</v>
          </cell>
        </row>
        <row r="27">
          <cell r="V27">
            <v>45.58075455701568</v>
          </cell>
        </row>
        <row r="28">
          <cell r="V28">
            <v>21.133058176100629</v>
          </cell>
        </row>
        <row r="29">
          <cell r="V29">
            <v>13.877177887717787</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E1DEE-37D0-4704-AEEF-7EC422303A99}">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5534D-681D-4BF1-BAF3-84C07D5AC1DA}">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70F8DA-CAB5-40EC-B17B-B8794E775616}">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37%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Stroke are 28%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30% Feels downhearted / depressed in the past 4 weeks. This is 41%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22% are likely to be current cigarette smokers.  This is 63%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5% smoke 20+ cigarettes per day, which is 77%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12% are likely to say they never eat fruit and 49% never do moderate intensity sports, which are 58% above and 29%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18%, 37% above the base average, with white bread being eaten by about 39%, which is 31%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36.6%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2B9B7-1DDA-45B8-A7DF-450A2F1CA864}">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37% above the base average.</v>
      </c>
    </row>
    <row r="5" spans="1:2">
      <c r="A5" s="1" t="s">
        <v>49</v>
      </c>
      <c r="B5" s="1" t="str">
        <f>"• Incidents of "&amp;A55&amp;" are "&amp;TEXT(B55,"0%")&amp;" "&amp;C55&amp;" in this profile than in the base."</f>
        <v>• Incidents of Stroke are 28% above in this profile than in the base.</v>
      </c>
    </row>
    <row r="6" spans="1:2">
      <c r="A6" s="55" t="s">
        <v>50</v>
      </c>
      <c r="B6" s="54" t="str">
        <f>"• Approximately "&amp;TEXT(B68,"0%")&amp;" "&amp;A68&amp;". This is "&amp;TEXT(C68,"0%")&amp;" "&amp;D68&amp;" the base."</f>
        <v>• Approximately 30% Feels downhearted / depressed in the past 4 weeks. This is 41%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22% are likely to be current cigarette smokers.  This is 63% above the base average.</v>
      </c>
    </row>
    <row r="10" spans="1:2">
      <c r="A10" s="1" t="s">
        <v>51</v>
      </c>
      <c r="B10" s="48" t="str">
        <f>"• Circa "&amp;TEXT(D81,"0%")&amp;" smoke 20+ cigarettes per day, which is "&amp;TEXT(ABS(I81/100),"0%")&amp;" "&amp;J81&amp;" the base."</f>
        <v>• Circa 5% smoke 20+ cigarettes per day, which is 77%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12% are likely to say they never eat fruit and 49% never do moderate intensity sports, which are 58% above and 29%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18%, 37% above the base average, with white bread being eaten by about 39%, which is 31%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36.6%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2.0915887850467288E-2</v>
      </c>
      <c r="E27" s="63">
        <f>RANK('Data - Overview'!$D27,'Data - Overview'!$D$27:$D$31)</f>
        <v>3</v>
      </c>
      <c r="F27" s="62">
        <f>INDEX('Data - Knowledge'!$G:$G,MATCH('Data - Overview'!$A27,'Data - Knowledge'!$A:$A,0))</f>
        <v>1.8556278640252298E-2</v>
      </c>
      <c r="G27" s="64">
        <f>INDEX('Data - Knowledge'!$J:$J,MATCH('Data - Overview'!$A27,'Data - Knowledge'!$A:$A,0))</f>
        <v>112.71596129784625</v>
      </c>
      <c r="H27" s="64">
        <f>RANK('Data - Overview'!$G27,'Data - Overview'!$G$27:$G$31)</f>
        <v>5</v>
      </c>
      <c r="I27" s="65">
        <f>G27-100</f>
        <v>12.715961297846249</v>
      </c>
      <c r="J27" s="65" t="str">
        <f>IF(I27&gt;0,"above","below")</f>
        <v>above</v>
      </c>
      <c r="K27" s="66" t="str">
        <f>"" &amp;TEXT('Data - Overview'!$C27,"0")&amp;" "</f>
        <v xml:space="preserve">Coronary heart disease </v>
      </c>
      <c r="L27" s="67" t="str">
        <f>"Index: "&amp;TEXT('Data - Overview'!$G27,"0")&amp;""</f>
        <v>Index: 113</v>
      </c>
      <c r="M27" s="61" t="str">
        <f>'Data - Overview'!$K27&amp;CHAR(10)&amp;'Data - Overview'!$L27</f>
        <v>Coronary heart disease 
Index: 113</v>
      </c>
      <c r="N27" s="61">
        <v>1</v>
      </c>
    </row>
    <row r="28" spans="1:14">
      <c r="A28" s="1" t="s">
        <v>71</v>
      </c>
      <c r="B28" s="1" t="str">
        <f>INDEX('Data - Knowledge'!$D:$D,MATCH('Data - Overview'!$A28,'Data - Knowledge'!$A:$A,0))</f>
        <v>Asthma</v>
      </c>
      <c r="C28" s="1" t="s">
        <v>72</v>
      </c>
      <c r="D28" s="68">
        <f>INDEX('Data - Knowledge'!$E:$E,MATCH('Data - Overview'!$A28,'Data - Knowledge'!$A:$A,0))</f>
        <v>0.14660747663551402</v>
      </c>
      <c r="E28" s="69">
        <f>RANK('Data - Overview'!$D28,'Data - Overview'!$D$27:$D$31)</f>
        <v>2</v>
      </c>
      <c r="F28" s="68">
        <f>INDEX('Data - Knowledge'!$G:$G,MATCH('Data - Overview'!$A28,'Data - Knowledge'!$A:$A,0))</f>
        <v>0.12982592244118041</v>
      </c>
      <c r="G28" s="70">
        <f>INDEX('Data - Knowledge'!$J:$J,MATCH('Data - Overview'!$A28,'Data - Knowledge'!$A:$A,0))</f>
        <v>112.92619677086195</v>
      </c>
      <c r="H28" s="70">
        <f>RANK('Data - Overview'!$G28,'Data - Overview'!$G$27:$G$31)</f>
        <v>4</v>
      </c>
      <c r="I28" s="71">
        <f>G28-100</f>
        <v>12.926196770861949</v>
      </c>
      <c r="J28" s="71" t="str">
        <f>IF(I28&gt;0,"above","below")</f>
        <v>above</v>
      </c>
      <c r="K28" s="1" t="str">
        <f>"" &amp;TEXT('Data - Overview'!$C28,"0")&amp;" "</f>
        <v xml:space="preserve">Asthma </v>
      </c>
      <c r="L28" s="1" t="str">
        <f>"Index: "&amp;TEXT('Data - Overview'!$G28,"0")&amp;""</f>
        <v>Index: 113</v>
      </c>
      <c r="M28" s="1" t="str">
        <f>'Data - Overview'!$K28&amp;CHAR(10)&amp;'Data - Overview'!$L28</f>
        <v>Asthma 
Index: 113</v>
      </c>
      <c r="N28" s="1">
        <v>2</v>
      </c>
    </row>
    <row r="29" spans="1:14">
      <c r="A29" s="72" t="s">
        <v>73</v>
      </c>
      <c r="B29" s="72" t="str">
        <f>INDEX('Data - Knowledge'!$D:$D,MATCH('Data - Overview'!$A29,'Data - Knowledge'!$A:$A,0))</f>
        <v>Chronic bronchitis</v>
      </c>
      <c r="C29" s="72" t="s">
        <v>74</v>
      </c>
      <c r="D29" s="73">
        <f>INDEX('Data - Knowledge'!$E:$E,MATCH('Data - Overview'!$A29,'Data - Knowledge'!$A:$A,0))</f>
        <v>1.2056074766355139E-2</v>
      </c>
      <c r="E29" s="74">
        <f>RANK('Data - Overview'!$D29,'Data - Overview'!$D$27:$D$31)</f>
        <v>4</v>
      </c>
      <c r="F29" s="73">
        <f>INDEX('Data - Knowledge'!$G:$G,MATCH('Data - Overview'!$A29,'Data - Knowledge'!$A:$A,0))</f>
        <v>8.80491523356507E-3</v>
      </c>
      <c r="G29" s="75">
        <f>INDEX('Data - Knowledge'!$J:$J,MATCH('Data - Overview'!$A29,'Data - Knowledge'!$A:$A,0))</f>
        <v>136.92437061059235</v>
      </c>
      <c r="H29" s="75">
        <f>RANK('Data - Overview'!$G29,'Data - Overview'!$G$27:$G$31)</f>
        <v>1</v>
      </c>
      <c r="I29" s="75">
        <f>G29-100</f>
        <v>36.924370610592348</v>
      </c>
      <c r="J29" s="75" t="str">
        <f>IF(I29&gt;0,"above","below")</f>
        <v>above</v>
      </c>
      <c r="K29" s="55" t="str">
        <f>"" &amp;TEXT('Data - Overview'!$C29,"0")&amp;" "</f>
        <v xml:space="preserve">Chronic bronchitis </v>
      </c>
      <c r="L29" s="72" t="str">
        <f>"Index: "&amp;TEXT('Data - Overview'!$G29,"0")&amp;""</f>
        <v>Index: 137</v>
      </c>
      <c r="M29" s="72" t="str">
        <f>'Data - Overview'!$K29&amp;CHAR(10)&amp;'Data - Overview'!$L29</f>
        <v>Chronic bronchitis 
Index: 137</v>
      </c>
      <c r="N29" s="72">
        <v>3</v>
      </c>
    </row>
    <row r="30" spans="1:14">
      <c r="A30" s="1" t="s">
        <v>75</v>
      </c>
      <c r="B30" s="1" t="str">
        <f>INDEX('Data - Knowledge'!$D:$D,MATCH('Data - Overview'!$A30,'Data - Knowledge'!$A:$A,0))</f>
        <v>Emphysema</v>
      </c>
      <c r="C30" s="1" t="s">
        <v>76</v>
      </c>
      <c r="D30" s="68">
        <f>INDEX('Data - Knowledge'!$E:$E,MATCH('Data - Overview'!$A30,'Data - Knowledge'!$A:$A,0))</f>
        <v>6.8878504672897226E-3</v>
      </c>
      <c r="E30" s="69">
        <f>RANK('Data - Overview'!$D30,'Data - Overview'!$D$27:$D$31)</f>
        <v>5</v>
      </c>
      <c r="F30" s="68">
        <f>INDEX('Data - Knowledge'!$G:$G,MATCH('Data - Overview'!$A30,'Data - Knowledge'!$A:$A,0))</f>
        <v>5.0529710359567661E-3</v>
      </c>
      <c r="G30" s="70">
        <f>INDEX('Data - Knowledge'!$J:$J,MATCH('Data - Overview'!$A30,'Data - Knowledge'!$A:$A,0))</f>
        <v>136.31288242651735</v>
      </c>
      <c r="H30" s="70">
        <f>RANK('Data - Overview'!$G30,'Data - Overview'!$G$27:$G$31)</f>
        <v>2</v>
      </c>
      <c r="I30" s="71">
        <f>G30-100</f>
        <v>36.312882426517348</v>
      </c>
      <c r="J30" s="71" t="str">
        <f>IF(I30&gt;0,"above","below")</f>
        <v>above</v>
      </c>
      <c r="K30" s="1" t="str">
        <f>"" &amp;TEXT('Data - Overview'!$C30,"0")&amp;" "</f>
        <v xml:space="preserve">Emphysema </v>
      </c>
      <c r="L30" s="1" t="str">
        <f>"Index: "&amp;TEXT('Data - Overview'!$G30,"0")&amp;""</f>
        <v>Index: 136</v>
      </c>
      <c r="M30" s="1" t="str">
        <f>'Data - Overview'!$K30&amp;CHAR(10)&amp;'Data - Overview'!$L30</f>
        <v>Emphysema 
Index: 136</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0.19337383177570092</v>
      </c>
      <c r="E31" s="79">
        <f>RANK('Data - Overview'!$D31,'Data - Overview'!$D$27:$D$31)</f>
        <v>1</v>
      </c>
      <c r="F31" s="78">
        <f>INDEX('Data - Knowledge'!$G:$G,MATCH('Data - Overview'!$A31,'Data - Knowledge'!$A:$A,0))</f>
        <v>0.17084342457558702</v>
      </c>
      <c r="G31" s="80">
        <f>INDEX('Data - Knowledge'!$J:$J,MATCH('Data - Overview'!$A31,'Data - Knowledge'!$A:$A,0))</f>
        <v>113.18775203440485</v>
      </c>
      <c r="H31" s="81">
        <f>RANK('Data - Overview'!$G31,'Data - Overview'!$G$27:$G$31)</f>
        <v>3</v>
      </c>
      <c r="I31" s="80">
        <f>G31-100</f>
        <v>13.187752034404852</v>
      </c>
      <c r="J31" s="80" t="str">
        <f>IF(I31&gt;0,"above","below")</f>
        <v>above</v>
      </c>
      <c r="K31" s="77" t="str">
        <f>"" &amp;TEXT('Data - Overview'!$C31,"0")&amp;" "</f>
        <v xml:space="preserve">Cholesterol (taking medication for) </v>
      </c>
      <c r="L31" s="57" t="str">
        <f>"Index: "&amp;TEXT('Data - Overview'!$G31,"0")&amp;""</f>
        <v>Index: 113</v>
      </c>
      <c r="M31" s="57" t="str">
        <f>'Data - Overview'!$K31&amp;CHAR(10)&amp;'Data - Overview'!$L31</f>
        <v>Cholesterol (taking medication for) 
Index: 113</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0.3692437061059235</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0.18214953271028039</v>
      </c>
      <c r="E40" s="63">
        <f>RANK('Data - Overview'!$D40,'Data - Overview'!$D$40:$D$44)</f>
        <v>2</v>
      </c>
      <c r="F40" s="62">
        <f>INDEX('Data - Knowledge'!$G:$G,MATCH('Data - Overview'!$A40,'Data - Knowledge'!$A:$A,0))</f>
        <v>0.17472912782627387</v>
      </c>
      <c r="G40" s="64">
        <f>INDEX('Data - Knowledge'!$J:$J,MATCH('Data - Overview'!$A40,'Data - Knowledge'!$A:$A,0))</f>
        <v>104.24680474075527</v>
      </c>
      <c r="H40" s="64">
        <f>RANK('Data - Overview'!$G40,'Data - Overview'!$G$40:$G$44)</f>
        <v>5</v>
      </c>
      <c r="I40" s="64">
        <f>'Data - Overview'!$G40-100</f>
        <v>4.246804740755266</v>
      </c>
      <c r="J40" s="64" t="str">
        <f>IF(I27&gt;0,"above","below")</f>
        <v>above</v>
      </c>
      <c r="K40" s="61" t="str">
        <f>"" &amp;TEXT('Data - Overview'!$C40,"0")&amp;" "</f>
        <v xml:space="preserve">High blood pressure </v>
      </c>
      <c r="L40" s="61" t="str">
        <f>"Index: "&amp;TEXT('Data - Overview'!$G40,"0")&amp;""</f>
        <v>Index: 104</v>
      </c>
      <c r="M40" s="72" t="str">
        <f>'Data - Overview'!$K40&amp;CHAR(10)&amp;'Data - Overview'!$L40</f>
        <v>High blood pressure 
Index: 104</v>
      </c>
      <c r="N40" s="61">
        <v>1</v>
      </c>
    </row>
    <row r="41" spans="1:14">
      <c r="A41" s="1" t="s">
        <v>85</v>
      </c>
      <c r="B41" s="1" t="str">
        <f>INDEX('Data - Knowledge'!$D:$D,MATCH('Data - Overview'!$A41,'Data - Knowledge'!$A:$A,0))</f>
        <v>Stroke</v>
      </c>
      <c r="C41" s="1" t="s">
        <v>86</v>
      </c>
      <c r="D41" s="68">
        <f>INDEX('Data - Knowledge'!$E:$E,MATCH('Data - Overview'!$A41,'Data - Knowledge'!$A:$A,0))</f>
        <v>2.4598130841121498E-2</v>
      </c>
      <c r="E41" s="69">
        <f>RANK('Data - Overview'!$D41,'Data - Overview'!$D$40:$D$44)</f>
        <v>4</v>
      </c>
      <c r="F41" s="68">
        <f>INDEX('Data - Knowledge'!$G:$G,MATCH('Data - Overview'!$A41,'Data - Knowledge'!$A:$A,0))</f>
        <v>1.9234430447383249E-2</v>
      </c>
      <c r="G41" s="70">
        <f>INDEX('Data - Knowledge'!$J:$J,MATCH('Data - Overview'!$A41,'Data - Knowledge'!$A:$A,0))</f>
        <v>127.88593303249047</v>
      </c>
      <c r="H41" s="70">
        <f>RANK('Data - Overview'!$G41,'Data - Overview'!$G$40:$G$44)</f>
        <v>1</v>
      </c>
      <c r="I41" s="70">
        <f>'Data - Overview'!$G41-100</f>
        <v>27.88593303249047</v>
      </c>
      <c r="J41" s="70" t="str">
        <f>IF(I28&gt;0,"above","below")</f>
        <v>above</v>
      </c>
      <c r="K41" s="1" t="str">
        <f>"" &amp;TEXT('Data - Overview'!$C41,"0")&amp;" "</f>
        <v xml:space="preserve">Stroke </v>
      </c>
      <c r="L41" s="1" t="str">
        <f>"Index: "&amp;TEXT('Data - Overview'!$G41,"0")&amp;""</f>
        <v>Index: 128</v>
      </c>
      <c r="M41" s="1" t="str">
        <f>'Data - Overview'!$K41&amp;CHAR(10)&amp;'Data - Overview'!$L41</f>
        <v>Stroke 
Index: 128</v>
      </c>
      <c r="N41" s="1">
        <v>2</v>
      </c>
    </row>
    <row r="42" spans="1:14">
      <c r="A42" s="55" t="s">
        <v>87</v>
      </c>
      <c r="B42" s="72" t="str">
        <f>INDEX('Data - Knowledge'!$D:$D,MATCH('Data - Overview'!$A42,'Data - Knowledge'!$A:$A,0))</f>
        <v>BMI &gt; 30</v>
      </c>
      <c r="C42" s="72" t="s">
        <v>88</v>
      </c>
      <c r="D42" s="84">
        <f>INDEX('Data - Knowledge'!$E:$E,MATCH('Data - Overview'!$A42,'Data - Knowledge'!$A:$A,0))</f>
        <v>0.25651401869158874</v>
      </c>
      <c r="E42" s="85">
        <f>RANK('Data - Overview'!$D42,'Data - Overview'!$D$40:$D$44)</f>
        <v>1</v>
      </c>
      <c r="F42" s="84">
        <f>INDEX('Data - Knowledge'!$G:$G,MATCH('Data - Overview'!$A42,'Data - Knowledge'!$A:$A,0))</f>
        <v>0.2151952735234843</v>
      </c>
      <c r="G42" s="75">
        <f>INDEX('Data - Knowledge'!$J:$J,MATCH('Data - Overview'!$A42,'Data - Knowledge'!$A:$A,0))</f>
        <v>119.20058209995736</v>
      </c>
      <c r="H42" s="75">
        <f>RANK('Data - Overview'!$G42,'Data - Overview'!$G$40:$G$44)</f>
        <v>3</v>
      </c>
      <c r="I42" s="75">
        <f>'Data - Overview'!$G42-100</f>
        <v>19.200582099957359</v>
      </c>
      <c r="J42" s="75" t="str">
        <f>IF(I29&gt;0,"above","below")</f>
        <v>above</v>
      </c>
      <c r="K42" s="72" t="str">
        <f>"" &amp;TEXT('Data - Overview'!$C42,"0")&amp;" "</f>
        <v xml:space="preserve">BMI &gt; 30 </v>
      </c>
      <c r="L42" s="72" t="str">
        <f>"Index: "&amp;TEXT('Data - Overview'!$G42,"0")&amp;""</f>
        <v>Index: 119</v>
      </c>
      <c r="M42" s="72" t="str">
        <f>'Data - Overview'!$K42&amp;CHAR(10)&amp;'Data - Overview'!$L42</f>
        <v>BMI &gt; 30 
Index: 119</v>
      </c>
      <c r="N42" s="72">
        <v>3</v>
      </c>
    </row>
    <row r="43" spans="1:14">
      <c r="A43" s="86"/>
      <c r="B43" s="1" t="s">
        <v>89</v>
      </c>
      <c r="C43" s="1" t="s">
        <v>89</v>
      </c>
      <c r="D43" s="68">
        <f>SUM(D49:D51)</f>
        <v>8.2420560747663546E-2</v>
      </c>
      <c r="E43" s="69">
        <f>RANK('Data - Overview'!$D43,'Data - Overview'!$D$40:$D$44)</f>
        <v>3</v>
      </c>
      <c r="F43" s="68">
        <f>SUM(E49:E51)</f>
        <v>6.7355635704702668E-2</v>
      </c>
      <c r="G43" s="70">
        <f>D43/F43*100</f>
        <v>122.36624283231146</v>
      </c>
      <c r="H43" s="70">
        <f>RANK('Data - Overview'!$G43,'Data - Overview'!$G$40:$G$44)</f>
        <v>2</v>
      </c>
      <c r="I43" s="70">
        <f>'Data - Overview'!$G43-100</f>
        <v>22.366242832311457</v>
      </c>
      <c r="J43" s="70" t="str">
        <f>IF(I30&gt;0,"above","below")</f>
        <v>above</v>
      </c>
      <c r="K43" s="1" t="str">
        <f>"" &amp;TEXT('Data - Overview'!$C43,"0")&amp;" "</f>
        <v xml:space="preserve">Diabetes </v>
      </c>
      <c r="L43" s="1" t="str">
        <f>"Index: "&amp;TEXT('Data - Overview'!$G43,"0")&amp;""</f>
        <v>Index: 122</v>
      </c>
      <c r="M43" s="1" t="str">
        <f>'Data - Overview'!$K43&amp;CHAR(10)&amp;'Data - Overview'!$L43</f>
        <v>Diabetes 
Index: 122</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1.6E-2</v>
      </c>
      <c r="E44" s="89">
        <f>RANK('Data - Overview'!$D44,'Data - Overview'!$D$40:$D$44)</f>
        <v>5</v>
      </c>
      <c r="F44" s="88">
        <f>INDEX('Data - Knowledge'!$G:$G,MATCH('Data - Overview'!$A44,'Data - Knowledge'!$A:$A,0))</f>
        <v>1.434271020275411E-2</v>
      </c>
      <c r="G44" s="80">
        <f>INDEX('Data - Knowledge'!$J:$J,MATCH('Data - Overview'!$A44,'Data - Knowledge'!$A:$A,0))</f>
        <v>111.55492772159374</v>
      </c>
      <c r="H44" s="80">
        <f>RANK('Data - Overview'!$G44,'Data - Overview'!$G$40:$G$44)</f>
        <v>4</v>
      </c>
      <c r="I44" s="80">
        <f>'Data - Overview'!$G44-100</f>
        <v>11.554927721593742</v>
      </c>
      <c r="J44" s="80" t="str">
        <f>IF(I31&gt;0,"above","below")</f>
        <v>above</v>
      </c>
      <c r="K44" s="57" t="str">
        <f>"" &amp;TEXT('Data - Overview'!$C44,"0")&amp;" "</f>
        <v xml:space="preserve">Any kind of liver condition </v>
      </c>
      <c r="L44" s="57" t="str">
        <f>"Index: "&amp;TEXT('Data - Overview'!$G44,"0")&amp;""</f>
        <v>Index: 112</v>
      </c>
      <c r="M44" s="58" t="str">
        <f>'Data - Overview'!$K44&amp;CHAR(10)&amp;'Data - Overview'!$L44</f>
        <v>Any kind of liver condition 
Index: 112</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8.1121495327102829E-3</v>
      </c>
      <c r="E49" s="84">
        <f>INDEX('Data - Knowledge'!$G:$G,MATCH('Data - Overview'!$A49,'Data - Knowledge'!$A:$A,0))</f>
        <v>7.9948280568478153E-3</v>
      </c>
      <c r="F49" s="75">
        <f>INDEX('Data - Knowledge'!$J:$J,MATCH('Data - Overview'!$A49,'Data - Knowledge'!$A:$A,0))</f>
        <v>101.46746715536901</v>
      </c>
    </row>
    <row r="50" spans="1:14">
      <c r="A50" s="1" t="s">
        <v>95</v>
      </c>
      <c r="B50" s="1" t="str">
        <f>INDEX('Data - Knowledge'!$D:$D,MATCH('Data - Overview'!$A50,'Data - Knowledge'!$A:$A,0))</f>
        <v>Type 2 diabetes</v>
      </c>
      <c r="C50" s="1" t="s">
        <v>96</v>
      </c>
      <c r="D50" s="68">
        <f>INDEX('Data - Knowledge'!$E:$E,MATCH('Data - Overview'!$A50,'Data - Knowledge'!$A:$A,0))</f>
        <v>7.3308411214953267E-2</v>
      </c>
      <c r="E50" s="68">
        <f>INDEX('Data - Knowledge'!$G:$G,MATCH('Data - Overview'!$A50,'Data - Knowledge'!$A:$A,0))</f>
        <v>5.8360807647854854E-2</v>
      </c>
      <c r="F50" s="70">
        <f>INDEX('Data - Knowledge'!$J:$J,MATCH('Data - Overview'!$A50,'Data - Knowledge'!$A:$A,0))</f>
        <v>125.61240011840007</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Stroke</v>
      </c>
      <c r="B55" s="95">
        <f>ABS(INDEX('Data - Overview'!$I$40:$I$44,MATCH(1,'Data - Overview'!$H$40:$H$44,0))/100)</f>
        <v>0.27885933032490473</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5.6317757009345784E-2</v>
      </c>
      <c r="E61" s="63">
        <f>RANK('Data - Overview'!$D61,'Data - Overview'!$D$61:$D$65)</f>
        <v>5</v>
      </c>
      <c r="F61" s="62">
        <f>INDEX('Data - Knowledge'!$G:$G,MATCH('Data - Overview'!$A61,'Data - Knowledge'!$A:$A,0))</f>
        <v>4.7773079179226276E-2</v>
      </c>
      <c r="G61" s="64">
        <f>INDEX('Data - Knowledge'!$J:$J,MATCH('Data - Overview'!$A61,'Data - Knowledge'!$A:$A,0))</f>
        <v>117.88596836737936</v>
      </c>
      <c r="H61" s="64">
        <f>RANK('Data - Overview'!$G61,'Data - Overview'!$G$61:$G$65)</f>
        <v>4</v>
      </c>
      <c r="I61" s="64">
        <f>'Data - Overview'!$G61-100</f>
        <v>17.885968367379363</v>
      </c>
      <c r="J61" s="64" t="str">
        <f>IF(I61&gt;0,"above","below")</f>
        <v>above</v>
      </c>
      <c r="K61" s="61" t="str">
        <f>"" &amp;TEXT('Data - Overview'!$C61,"0")&amp;" "</f>
        <v xml:space="preserve">Has Depression </v>
      </c>
      <c r="L61" s="61" t="str">
        <f>"Index: "&amp;TEXT('Data - Overview'!$G61,"0")&amp;""</f>
        <v>Index: 118</v>
      </c>
      <c r="M61" s="61" t="str">
        <f>'Data - Overview'!$K61&amp;CHAR(10)&amp;'Data - Overview'!$L61</f>
        <v>Has Depression 
Index: 118</v>
      </c>
      <c r="N61" s="61">
        <v>1</v>
      </c>
    </row>
    <row r="62" spans="1:14">
      <c r="A62" s="86" t="s">
        <v>104</v>
      </c>
      <c r="B62" s="1" t="str">
        <f>INDEX('Data - Knowledge'!$D:$D,MATCH('Data - Overview'!$A62,'Data - Knowledge'!$A:$A,0))</f>
        <v>Poor general health</v>
      </c>
      <c r="C62" s="48" t="s">
        <v>105</v>
      </c>
      <c r="D62" s="68">
        <f>INDEX('Data - Knowledge'!$E:$E,MATCH('Data - Overview'!$A62,'Data - Knowledge'!$A:$A,0))</f>
        <v>0.2990560747663551</v>
      </c>
      <c r="E62" s="69">
        <f>RANK('Data - Overview'!$D62,'Data - Overview'!$D$61:$D$65)</f>
        <v>1</v>
      </c>
      <c r="F62" s="68">
        <f>INDEX('Data - Knowledge'!$G:$G,MATCH('Data - Overview'!$A62,'Data - Knowledge'!$A:$A,0))</f>
        <v>0.21211815900893838</v>
      </c>
      <c r="G62" s="70">
        <f>INDEX('Data - Knowledge'!$J:$J,MATCH('Data - Overview'!$A62,'Data - Knowledge'!$A:$A,0))</f>
        <v>140.98560734432607</v>
      </c>
      <c r="H62" s="70">
        <f>RANK('Data - Overview'!$G62,'Data - Overview'!$G$61:$G$65)</f>
        <v>2</v>
      </c>
      <c r="I62" s="70">
        <f>'Data - Overview'!$G62-100</f>
        <v>40.98560734432607</v>
      </c>
      <c r="J62" s="70" t="str">
        <f>IF(I62&gt;0,"above","below")</f>
        <v>above</v>
      </c>
      <c r="K62" s="1" t="str">
        <f>"" &amp;TEXT('Data - Overview'!$C62,"0")&amp;" "</f>
        <v xml:space="preserve">Poor general health </v>
      </c>
      <c r="L62" s="1" t="str">
        <f>"Index: "&amp;TEXT('Data - Overview'!$G62,"0")&amp;""</f>
        <v>Index: 141</v>
      </c>
      <c r="M62" s="1" t="str">
        <f>'Data - Overview'!$K62&amp;CHAR(10)&amp;'Data - Overview'!$L62</f>
        <v>Poor general health 
Index: 141</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0.12080373831775705</v>
      </c>
      <c r="E63" s="85">
        <f>RANK('Data - Overview'!$D63,'Data - Overview'!$D$61:$D$65)</f>
        <v>4</v>
      </c>
      <c r="F63" s="84">
        <f>INDEX('Data - Knowledge'!$G:$G,MATCH('Data - Overview'!$A63,'Data - Knowledge'!$A:$A,0))</f>
        <v>8.5511563547238614E-2</v>
      </c>
      <c r="G63" s="75">
        <f>INDEX('Data - Knowledge'!$J:$J,MATCH('Data - Overview'!$A63,'Data - Knowledge'!$A:$A,0))</f>
        <v>141.27181553758189</v>
      </c>
      <c r="H63" s="75">
        <f>RANK('Data - Overview'!$G63,'Data - Overview'!$G$61:$G$65)</f>
        <v>1</v>
      </c>
      <c r="I63" s="75">
        <f>'Data - Overview'!$G63-100</f>
        <v>41.271815537581887</v>
      </c>
      <c r="J63" s="75" t="str">
        <f>IF(I63&gt;0,"above","below")</f>
        <v>above</v>
      </c>
      <c r="K63" s="72" t="str">
        <f>"" &amp;TEXT('Data - Overview'!$C63,"0")&amp;" "</f>
        <v xml:space="preserve">Feels downhearted / depressed in the past 4 weeks </v>
      </c>
      <c r="L63" s="72" t="str">
        <f>"Index: "&amp;TEXT('Data - Overview'!$G63,"0")&amp;""</f>
        <v>Index: 141</v>
      </c>
      <c r="M63" s="72" t="str">
        <f>'Data - Overview'!$K63&amp;CHAR(10)&amp;'Data - Overview'!$L63</f>
        <v>Feels downhearted / depressed in the past 4 weeks 
Index: 141</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0.16952336448598135</v>
      </c>
      <c r="E64" s="69">
        <f>RANK('Data - Overview'!$D64,'Data - Overview'!$D$61:$D$65)</f>
        <v>2</v>
      </c>
      <c r="F64" s="68">
        <f>INDEX('Data - Knowledge'!$G:$G,MATCH('Data - Overview'!$A64,'Data - Knowledge'!$A:$A,0))</f>
        <v>0.14893117337189785</v>
      </c>
      <c r="G64" s="70">
        <f>INDEX('Data - Knowledge'!$J:$J,MATCH('Data - Overview'!$A64,'Data - Knowledge'!$A:$A,0))</f>
        <v>113.82664934940283</v>
      </c>
      <c r="H64" s="70">
        <f>RANK('Data - Overview'!$G64,'Data - Overview'!$G$61:$G$65)</f>
        <v>5</v>
      </c>
      <c r="I64" s="70">
        <f>'Data - Overview'!$G64-100</f>
        <v>13.826649349402828</v>
      </c>
      <c r="J64" s="70" t="str">
        <f>IF(I64&gt;0,"above","below")</f>
        <v>above</v>
      </c>
      <c r="K64" s="1" t="str">
        <f>"" &amp;TEXT('Data - Overview'!$C64,"0")&amp;" "</f>
        <v xml:space="preserve">Does not enjoy general happiness </v>
      </c>
      <c r="L64" s="1" t="str">
        <f>"Index: "&amp;TEXT('Data - Overview'!$G64,"0")&amp;""</f>
        <v>Index: 114</v>
      </c>
      <c r="M64" s="1" t="str">
        <f>'Data - Overview'!$K64&amp;CHAR(10)&amp;'Data - Overview'!$L64</f>
        <v>Does not enjoy general happiness 
Index: 114</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0.1238411214953271</v>
      </c>
      <c r="E65" s="89">
        <f>RANK('Data - Overview'!$D65,'Data - Overview'!$D$61:$D$65)</f>
        <v>3</v>
      </c>
      <c r="F65" s="88">
        <f>INDEX('Data - Knowledge'!$G:$G,MATCH('Data - Overview'!$A65,'Data - Knowledge'!$A:$A,0))</f>
        <v>9.5531618257743381E-2</v>
      </c>
      <c r="G65" s="80">
        <f>INDEX('Data - Knowledge'!$J:$J,MATCH('Data - Overview'!$A65,'Data - Knowledge'!$A:$A,0))</f>
        <v>129.63364774289172</v>
      </c>
      <c r="H65" s="80">
        <f>RANK('Data - Overview'!$G65,'Data - Overview'!$G$61:$G$65)</f>
        <v>3</v>
      </c>
      <c r="I65" s="80">
        <f>'Data - Overview'!$G65-100</f>
        <v>29.633647742891725</v>
      </c>
      <c r="J65" s="80" t="str">
        <f>IF(I65&gt;0,"above","below")</f>
        <v>above</v>
      </c>
      <c r="K65" s="57" t="str">
        <f>"" &amp;TEXT('Data - Overview'!$C65,"0")&amp;" "</f>
        <v xml:space="preserve">Does not feel a sense of self-worth </v>
      </c>
      <c r="L65" s="57" t="str">
        <f>"Index: "&amp;TEXT('Data - Overview'!$G65,"0")&amp;""</f>
        <v>Index: 130</v>
      </c>
      <c r="M65" s="57" t="str">
        <f>'Data - Overview'!$K65&amp;CHAR(10)&amp;'Data - Overview'!$L65</f>
        <v>Does not feel a sense of self-worth 
Index: 130</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0.2990560747663551</v>
      </c>
      <c r="C68" s="102">
        <f>ABS(INDEX('Data - Overview'!$I$61:$I$65,MATCH(1,'Data - Overview'!$H$61:$H$65,0))/100)</f>
        <v>0.41271815537581885</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0.47422429906542063</v>
      </c>
      <c r="E74" s="63">
        <f>RANK('Data - Overview'!$D74,'Data - Overview'!$D$74:$D$83)</f>
        <v>3</v>
      </c>
      <c r="F74" s="62">
        <f>INDEX('Data - Knowledge'!$G:$G,MATCH('Data - Overview'!$A74,'Data - Knowledge'!$A:$A,0))</f>
        <v>0.36675228686425176</v>
      </c>
      <c r="G74" s="64">
        <f>INDEX('Data - Knowledge'!$J:$J,MATCH('Data - Overview'!$A74,'Data - Knowledge'!$A:$A,0))</f>
        <v>129.30370608457804</v>
      </c>
      <c r="H74" s="64">
        <f>RANK('Data - Overview'!$G74,'Data - Overview'!$G$74:$G$83)</f>
        <v>6</v>
      </c>
      <c r="I74" s="64">
        <f>'Data - Overview'!$G74-100</f>
        <v>29.303706084578039</v>
      </c>
      <c r="J74" s="64" t="str">
        <f t="shared" ref="J74:J83" si="0">IF(I74&gt;0,"above","below")</f>
        <v>above</v>
      </c>
      <c r="K74" s="61" t="str">
        <f>"" &amp;TEXT('Data - Overview'!$C74,"0")&amp;" "</f>
        <v xml:space="preserve">Eats fruit 3 or less days per week </v>
      </c>
      <c r="L74" s="61" t="str">
        <f>"Index: "&amp;TEXT('Data - Overview'!$G74,"0")&amp;""</f>
        <v>Index: 129</v>
      </c>
      <c r="M74" s="61" t="str">
        <f>'Data - Overview'!$K74&amp;CHAR(10)&amp;'Data - Overview'!$L74</f>
        <v>Eats fruit 3 or less days per week 
Index: 129</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0.49196261682242992</v>
      </c>
      <c r="E75" s="69">
        <f>RANK('Data - Overview'!$D75,'Data - Overview'!$D$74:$D$83)</f>
        <v>2</v>
      </c>
      <c r="F75" s="68">
        <f>INDEX('Data - Knowledge'!$G:$G,MATCH('Data - Overview'!$A75,'Data - Knowledge'!$A:$A,0))</f>
        <v>0.38215443230591417</v>
      </c>
      <c r="G75" s="70">
        <f>INDEX('Data - Knowledge'!$J:$J,MATCH('Data - Overview'!$A75,'Data - Knowledge'!$A:$A,0))</f>
        <v>128.73398166650452</v>
      </c>
      <c r="H75" s="70">
        <f>RANK('Data - Overview'!$G75,'Data - Overview'!$G$74:$G$83)</f>
        <v>7</v>
      </c>
      <c r="I75" s="70">
        <f>'Data - Overview'!$G75-100</f>
        <v>28.733981666504519</v>
      </c>
      <c r="J75" s="70" t="str">
        <f t="shared" si="0"/>
        <v>above</v>
      </c>
      <c r="K75" s="1" t="str">
        <f>"" &amp;TEXT('Data - Overview'!$C75,"0")&amp;" "</f>
        <v xml:space="preserve">Never does moderate intensity sports </v>
      </c>
      <c r="L75" s="1" t="str">
        <f>"Index: "&amp;TEXT('Data - Overview'!$G75,"0")&amp;""</f>
        <v>Index: 129</v>
      </c>
      <c r="M75" s="1" t="str">
        <f>'Data - Overview'!$K75&amp;CHAR(10)&amp;'Data - Overview'!$L75</f>
        <v>Never does moderate intensity sports 
Index: 129</v>
      </c>
      <c r="N75" s="1">
        <v>2</v>
      </c>
    </row>
    <row r="76" spans="1:14">
      <c r="A76" s="56" t="s">
        <v>118</v>
      </c>
      <c r="B76" s="72" t="str">
        <f>INDEX('Data - Knowledge'!$D:$D,MATCH('Data - Overview'!$A76,'Data - Knowledge'!$A:$A,0))</f>
        <v>Current cigarette smoker</v>
      </c>
      <c r="C76" s="72" t="s">
        <v>119</v>
      </c>
      <c r="D76" s="103">
        <f>INDEX('Data - Knowledge'!$E:$E,MATCH('Data - Overview'!$A76,'Data - Knowledge'!$A:$A,0))</f>
        <v>0.21769158878504666</v>
      </c>
      <c r="E76" s="104">
        <f>RANK('Data - Overview'!$D76,'Data - Overview'!$D$74:$D$83)</f>
        <v>7</v>
      </c>
      <c r="F76" s="84">
        <f>INDEX('Data - Knowledge'!$G:$G,MATCH('Data - Overview'!$A76,'Data - Knowledge'!$A:$A,0))</f>
        <v>0.13318458697053651</v>
      </c>
      <c r="G76" s="75">
        <f>INDEX('Data - Knowledge'!$J:$J,MATCH('Data - Overview'!$A76,'Data - Knowledge'!$A:$A,0))</f>
        <v>163.4510371933691</v>
      </c>
      <c r="H76" s="75">
        <f>RANK('Data - Overview'!$G76,'Data - Overview'!$G$74:$G$83)</f>
        <v>2</v>
      </c>
      <c r="I76" s="75">
        <f>'Data - Overview'!$G76-100</f>
        <v>63.451037193369103</v>
      </c>
      <c r="J76" s="75" t="str">
        <f t="shared" si="0"/>
        <v>above</v>
      </c>
      <c r="K76" s="72" t="str">
        <f>"" &amp;TEXT('Data - Overview'!$C76,"0")&amp;" "</f>
        <v xml:space="preserve">Current cigarette smoker </v>
      </c>
      <c r="L76" s="72" t="str">
        <f>"Index: "&amp;TEXT('Data - Overview'!$G76,"0")&amp;""</f>
        <v>Index: 163</v>
      </c>
      <c r="M76" s="72" t="str">
        <f>'Data - Overview'!$K76&amp;CHAR(10)&amp;'Data - Overview'!$L76</f>
        <v>Current cigarette smoker 
Index: 163</v>
      </c>
      <c r="N76" s="72">
        <v>3</v>
      </c>
    </row>
    <row r="77" spans="1:14">
      <c r="A77" s="86" t="s">
        <v>120</v>
      </c>
      <c r="B77" s="1" t="str">
        <f>INDEX('Data - Knowledge'!$D:$D,MATCH('Data - Overview'!$A77,'Data - Knowledge'!$A:$A,0))</f>
        <v>Never eats fruit</v>
      </c>
      <c r="C77" s="1" t="s">
        <v>121</v>
      </c>
      <c r="D77" s="105">
        <f>INDEX('Data - Knowledge'!$E:$E,MATCH('Data - Overview'!$A77,'Data - Knowledge'!$A:$A,0))</f>
        <v>0.12177570093457943</v>
      </c>
      <c r="E77" s="106">
        <f>RANK('Data - Overview'!$D77,'Data - Overview'!$D$74:$D$83)</f>
        <v>9</v>
      </c>
      <c r="F77" s="68">
        <f>INDEX('Data - Knowledge'!$G:$G,MATCH('Data - Overview'!$A77,'Data - Knowledge'!$A:$A,0))</f>
        <v>7.7028603952863012E-2</v>
      </c>
      <c r="G77" s="70">
        <f>INDEX('Data - Knowledge'!$J:$J,MATCH('Data - Overview'!$A77,'Data - Knowledge'!$A:$A,0))</f>
        <v>158.09153312592684</v>
      </c>
      <c r="H77" s="70">
        <f>RANK('Data - Overview'!$G77,'Data - Overview'!$G$74:$G$83)</f>
        <v>3</v>
      </c>
      <c r="I77" s="70">
        <f>'Data - Overview'!$G77-100</f>
        <v>58.091533125926844</v>
      </c>
      <c r="J77" s="70" t="str">
        <f t="shared" si="0"/>
        <v>above</v>
      </c>
      <c r="K77" s="1" t="str">
        <f>"" &amp;TEXT('Data - Overview'!$C77,"0")&amp;" "</f>
        <v xml:space="preserve">Never eats fruit </v>
      </c>
      <c r="L77" s="1" t="str">
        <f>"Index: "&amp;TEXT('Data - Overview'!$G77,"0")&amp;""</f>
        <v>Index: 158</v>
      </c>
      <c r="M77" s="1" t="str">
        <f>'Data - Overview'!$K77&amp;CHAR(10)&amp;'Data - Overview'!$L77</f>
        <v>Never eats fruit 
Index: 158</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0.18143925233644861</v>
      </c>
      <c r="E78" s="104">
        <f>RANK('Data - Overview'!$D78,'Data - Overview'!$D$74:$D$83)</f>
        <v>8</v>
      </c>
      <c r="F78" s="84">
        <f>INDEX('Data - Knowledge'!$G:$G,MATCH('Data - Overview'!$A78,'Data - Knowledge'!$A:$A,0))</f>
        <v>0.13266256337880927</v>
      </c>
      <c r="G78" s="75">
        <f>INDEX('Data - Knowledge'!$J:$J,MATCH('Data - Overview'!$A78,'Data - Knowledge'!$A:$A,0))</f>
        <v>136.76748565332687</v>
      </c>
      <c r="H78" s="75">
        <f>RANK('Data - Overview'!$G78,'Data - Overview'!$G$74:$G$83)</f>
        <v>4</v>
      </c>
      <c r="I78" s="75">
        <f>'Data - Overview'!$G78-100</f>
        <v>36.767485653326872</v>
      </c>
      <c r="J78" s="75" t="str">
        <f t="shared" si="0"/>
        <v>above</v>
      </c>
      <c r="K78" s="72" t="str">
        <f>"" &amp;TEXT('Data - Overview'!$C78,"0")&amp;" "</f>
        <v xml:space="preserve">Drinks whole fat milk </v>
      </c>
      <c r="L78" s="72" t="str">
        <f>"Index: "&amp;TEXT('Data - Overview'!$G78,"0")&amp;""</f>
        <v>Index: 137</v>
      </c>
      <c r="M78" s="72" t="str">
        <f>'Data - Overview'!$K78&amp;CHAR(10)&amp;'Data - Overview'!$L78</f>
        <v>Drinks whole fat milk 
Index: 137</v>
      </c>
      <c r="N78" s="72">
        <v>5</v>
      </c>
    </row>
    <row r="79" spans="1:14">
      <c r="A79" s="86" t="s">
        <v>124</v>
      </c>
      <c r="B79" s="1" t="str">
        <f>INDEX('Data - Knowledge'!$D:$D,MATCH('Data - Overview'!$A79,'Data - Knowledge'!$A:$A,0))</f>
        <v>Usually eats white bread</v>
      </c>
      <c r="C79" s="1" t="s">
        <v>125</v>
      </c>
      <c r="D79" s="105">
        <f>INDEX('Data - Knowledge'!$E:$E,MATCH('Data - Overview'!$A79,'Data - Knowledge'!$A:$A,0))</f>
        <v>0.38899999999999996</v>
      </c>
      <c r="E79" s="106">
        <f>RANK('Data - Overview'!$D79,'Data - Overview'!$D$74:$D$83)</f>
        <v>5</v>
      </c>
      <c r="F79" s="68">
        <f>INDEX('Data - Knowledge'!$G:$G,MATCH('Data - Overview'!$A79,'Data - Knowledge'!$A:$A,0))</f>
        <v>0.29718134325324225</v>
      </c>
      <c r="G79" s="70">
        <f>INDEX('Data - Knowledge'!$J:$J,MATCH('Data - Overview'!$A79,'Data - Knowledge'!$A:$A,0))</f>
        <v>130.89650774897893</v>
      </c>
      <c r="H79" s="70">
        <f>RANK('Data - Overview'!$G79,'Data - Overview'!$G$74:$G$83)</f>
        <v>5</v>
      </c>
      <c r="I79" s="70">
        <f>'Data - Overview'!$G79-100</f>
        <v>30.896507748978934</v>
      </c>
      <c r="J79" s="70" t="str">
        <f t="shared" si="0"/>
        <v>above</v>
      </c>
      <c r="K79" s="1" t="str">
        <f>"" &amp;TEXT('Data - Overview'!$C79,"0")&amp;" "</f>
        <v xml:space="preserve">Eats white bread </v>
      </c>
      <c r="L79" s="1" t="str">
        <f>"Index: "&amp;TEXT('Data - Overview'!$G79,"0")&amp;""</f>
        <v>Index: 131</v>
      </c>
      <c r="M79" s="1" t="str">
        <f>'Data - Overview'!$K79&amp;CHAR(10)&amp;'Data - Overview'!$L79</f>
        <v>Eats white bread 
Index: 131</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0.51061682242990658</v>
      </c>
      <c r="E80" s="104">
        <f>RANK('Data - Overview'!$D80,'Data - Overview'!$D$74:$D$83)</f>
        <v>1</v>
      </c>
      <c r="F80" s="84">
        <f>INDEX('Data - Knowledge'!$G:$G,MATCH('Data - Overview'!$A80,'Data - Knowledge'!$A:$A,0))</f>
        <v>0.40501082303881425</v>
      </c>
      <c r="G80" s="75">
        <f>INDEX('Data - Knowledge'!$J:$J,MATCH('Data - Overview'!$A80,'Data - Knowledge'!$A:$A,0))</f>
        <v>126.07485859235213</v>
      </c>
      <c r="H80" s="75">
        <f>RANK('Data - Overview'!$G80,'Data - Overview'!$G$74:$G$83)</f>
        <v>8</v>
      </c>
      <c r="I80" s="75">
        <f>'Data - Overview'!$G80-100</f>
        <v>26.074858592352129</v>
      </c>
      <c r="J80" s="75" t="str">
        <f t="shared" si="0"/>
        <v>above</v>
      </c>
      <c r="K80" s="72" t="str">
        <f>"" &amp;TEXT('Data - Overview'!$C80,"0")&amp;" "</f>
        <v xml:space="preserve">Never does mild intensity sports </v>
      </c>
      <c r="L80" s="72" t="str">
        <f>"Index: "&amp;TEXT('Data - Overview'!$G80,"0")&amp;""</f>
        <v>Index: 126</v>
      </c>
      <c r="M80" s="72" t="str">
        <f>'Data - Overview'!$K80&amp;CHAR(10)&amp;'Data - Overview'!$L80</f>
        <v>Never does mild intensity sports 
Index: 126</v>
      </c>
      <c r="N80" s="72">
        <v>7</v>
      </c>
    </row>
    <row r="81" spans="1:14">
      <c r="A81" s="86" t="s">
        <v>128</v>
      </c>
      <c r="B81" s="1" t="str">
        <f>INDEX('Data - Knowledge'!$D:$D,MATCH('Data - Overview'!$A81,'Data - Knowledge'!$A:$A,0))</f>
        <v>Smokes 20+ per day</v>
      </c>
      <c r="C81" s="1" t="s">
        <v>129</v>
      </c>
      <c r="D81" s="105">
        <f>INDEX('Data - Knowledge'!$E:$E,MATCH('Data - Overview'!$A81,'Data - Knowledge'!$A:$A,0))</f>
        <v>5.3242990654205596E-2</v>
      </c>
      <c r="E81" s="106">
        <f>RANK('Data - Overview'!$D81,'Data - Overview'!$D$74:$D$83)</f>
        <v>10</v>
      </c>
      <c r="F81" s="68">
        <f>INDEX('Data - Knowledge'!$G:$G,MATCH('Data - Overview'!$A81,'Data - Knowledge'!$A:$A,0))</f>
        <v>3.0152416961418051E-2</v>
      </c>
      <c r="G81" s="70">
        <f>INDEX('Data - Knowledge'!$J:$J,MATCH('Data - Overview'!$A81,'Data - Knowledge'!$A:$A,0))</f>
        <v>176.57951175964902</v>
      </c>
      <c r="H81" s="70">
        <f>RANK('Data - Overview'!$G81,'Data - Overview'!$G$74:$G$83)</f>
        <v>1</v>
      </c>
      <c r="I81" s="70">
        <f>'Data - Overview'!$G81-100</f>
        <v>76.579511759649023</v>
      </c>
      <c r="J81" s="70" t="str">
        <f t="shared" si="0"/>
        <v>above</v>
      </c>
      <c r="K81" s="1" t="str">
        <f>"" &amp;TEXT('Data - Overview'!$C81,"0")&amp;" "</f>
        <v xml:space="preserve">Smokes 20+ per day </v>
      </c>
      <c r="L81" s="1" t="str">
        <f>"Index: "&amp;TEXT('Data - Overview'!$G81,"0")&amp;""</f>
        <v>Index: 177</v>
      </c>
      <c r="M81" s="1" t="str">
        <f>'Data - Overview'!$K81&amp;CHAR(10)&amp;'Data - Overview'!$L81</f>
        <v>Smokes 20+ per day 
Index: 177</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0.27119626168224298</v>
      </c>
      <c r="E82" s="104">
        <f>RANK('Data - Overview'!$D82,'Data - Overview'!$D$74:$D$83)</f>
        <v>6</v>
      </c>
      <c r="F82" s="84">
        <f>INDEX('Data - Knowledge'!$G:$G,MATCH('Data - Overview'!$A82,'Data - Knowledge'!$A:$A,0))</f>
        <v>0.30211903600322926</v>
      </c>
      <c r="G82" s="75">
        <f>INDEX('Data - Knowledge'!$J:$J,MATCH('Data - Overview'!$A82,'Data - Knowledge'!$A:$A,0))</f>
        <v>89.764705087747018</v>
      </c>
      <c r="H82" s="75">
        <f>RANK('Data - Overview'!$G82,'Data - Overview'!$G$74:$G$83)</f>
        <v>10</v>
      </c>
      <c r="I82" s="75">
        <f>'Data - Overview'!$G82-100</f>
        <v>-10.235294912252982</v>
      </c>
      <c r="J82" s="75" t="str">
        <f t="shared" si="0"/>
        <v>below</v>
      </c>
      <c r="K82" s="72" t="str">
        <f>"" &amp;TEXT('Data - Overview'!$C82,"0")&amp;" "</f>
        <v xml:space="preserve">&gt; 3 units per day (Women) </v>
      </c>
      <c r="L82" s="72" t="str">
        <f>"Index: "&amp;TEXT('Data - Overview'!$G82,"0")&amp;""</f>
        <v>Index: 90</v>
      </c>
      <c r="M82" s="72" t="str">
        <f>'Data - Overview'!$K82&amp;CHAR(10)&amp;'Data - Overview'!$L82</f>
        <v>&gt; 3 units per day (Women) 
Index: 90</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0.41741121495327099</v>
      </c>
      <c r="E83" s="110">
        <f>RANK('Data - Overview'!$D83,'Data - Overview'!$D$74:$D$83)</f>
        <v>4</v>
      </c>
      <c r="F83" s="111">
        <f>INDEX('Data - Knowledge'!$G:$G,MATCH('Data - Overview'!$A83,'Data - Knowledge'!$A:$A,0))</f>
        <v>0.42035953281178312</v>
      </c>
      <c r="G83" s="112">
        <f>INDEX('Data - Knowledge'!$J:$J,MATCH('Data - Overview'!$A83,'Data - Knowledge'!$A:$A,0))</f>
        <v>99.298619960206253</v>
      </c>
      <c r="H83" s="112">
        <f>RANK('Data - Overview'!$G83,'Data - Overview'!$G$74:$G$83)</f>
        <v>9</v>
      </c>
      <c r="I83" s="112">
        <f>'Data - Overview'!$G83-100</f>
        <v>-0.7013800397937473</v>
      </c>
      <c r="J83" s="112" t="str">
        <f t="shared" si="0"/>
        <v>below</v>
      </c>
      <c r="K83" s="108" t="str">
        <f>"" &amp;TEXT('Data - Overview'!$C83,"0")&amp;" "</f>
        <v xml:space="preserve">&gt; 4 units per day (Men) </v>
      </c>
      <c r="L83" s="108" t="str">
        <f>"Index: "&amp;TEXT('Data - Overview'!$G83,"0")&amp;""</f>
        <v>Index: 99</v>
      </c>
      <c r="M83" s="108" t="str">
        <f>'Data - Overview'!$K83&amp;CHAR(10)&amp;'Data - Overview'!$L83</f>
        <v>&gt; 4 units per day (Men) 
Index: 99</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0.47422429906542063</v>
      </c>
      <c r="B89" s="62">
        <f>D75</f>
        <v>0.49196261682242992</v>
      </c>
      <c r="C89" s="62">
        <f>D76</f>
        <v>0.21769158878504666</v>
      </c>
      <c r="D89" s="62">
        <f>D82</f>
        <v>0.27119626168224298</v>
      </c>
      <c r="E89" s="62">
        <f>D83</f>
        <v>0.41741121495327099</v>
      </c>
      <c r="F89" s="68"/>
      <c r="G89" s="69"/>
      <c r="H89" s="68"/>
      <c r="I89" s="70"/>
      <c r="J89" s="70"/>
    </row>
    <row r="90" spans="1:14" ht="15" thickBot="1">
      <c r="A90" s="113">
        <f>1-A89</f>
        <v>0.52577570093457937</v>
      </c>
      <c r="B90" s="113">
        <f>1-B89</f>
        <v>0.50803738317757008</v>
      </c>
      <c r="C90" s="113">
        <f>1-C89</f>
        <v>0.78230841121495331</v>
      </c>
      <c r="D90" s="113">
        <f>1-D89</f>
        <v>0.72880373831775702</v>
      </c>
      <c r="E90" s="113">
        <f>1-E89</f>
        <v>0.58258878504672906</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6.1084112149532716E-2</v>
      </c>
      <c r="F96" s="63">
        <f>RANK('Data - Overview'!$E96,'Data - Overview'!$E$96:$E$103)</f>
        <v>8</v>
      </c>
      <c r="G96" s="62">
        <f>INDEX('Data - Knowledge'!$G:$G,MATCH('Data - Overview'!$A96,'Data - Knowledge'!$A:$A,0))</f>
        <v>5.268175271084162E-2</v>
      </c>
      <c r="H96" s="64">
        <f>INDEX('Data - Knowledge'!$J:$J,MATCH('Data - Overview'!$A96,'Data - Knowledge'!$A:$A,0))</f>
        <v>115.94927846233547</v>
      </c>
      <c r="I96" s="64">
        <f>RANK('Data - Overview'!$H96,'Data - Overview'!$H$96:$H$103)</f>
        <v>2</v>
      </c>
      <c r="J96" s="64">
        <f>'Data - Overview'!$H96-100</f>
        <v>15.949278462335471</v>
      </c>
      <c r="K96" s="61" t="str">
        <f>"" &amp;TEXT('Data - Overview'!$B96,"0")&amp;" "</f>
        <v xml:space="preserve">Age 0-4 </v>
      </c>
      <c r="L96" s="61" t="str">
        <f>"Index: "&amp;TEXT('Data - Overview'!$H96,"0")&amp;""</f>
        <v>Index: 116</v>
      </c>
      <c r="M96" s="61" t="str">
        <f>'Data - Overview'!$K96&amp;CHAR(10)&amp;'Data - Overview'!$L96</f>
        <v>Age 0-4 
Index: 116</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0.16217757009345796</v>
      </c>
      <c r="F97" s="69">
        <f>RANK('Data - Overview'!$E97,'Data - Overview'!$E$96:$E$103)</f>
        <v>3</v>
      </c>
      <c r="G97" s="68">
        <f>INDEX('Data - Knowledge'!$G:$G,MATCH('Data - Overview'!$A97,'Data - Knowledge'!$A:$A,0))</f>
        <v>0.15599186602315032</v>
      </c>
      <c r="H97" s="70">
        <f>INDEX('Data - Knowledge'!$J:$J,MATCH('Data - Overview'!$A97,'Data - Knowledge'!$A:$A,0))</f>
        <v>103.96540167638588</v>
      </c>
      <c r="I97" s="70">
        <f>RANK('Data - Overview'!$H97,'Data - Overview'!$H$96:$H$103)</f>
        <v>4</v>
      </c>
      <c r="J97" s="70">
        <f>'Data - Overview'!$H97-100</f>
        <v>3.9654016763858806</v>
      </c>
      <c r="K97" s="1" t="str">
        <f>"" &amp;TEXT('Data - Overview'!$B97,"0")&amp;" "</f>
        <v xml:space="preserve">Age 5-17 </v>
      </c>
      <c r="L97" s="1" t="str">
        <f>"Index: "&amp;TEXT('Data - Overview'!$H97,"0")&amp;""</f>
        <v>Index: 104</v>
      </c>
      <c r="M97" s="1" t="str">
        <f>'Data - Overview'!$K97&amp;CHAR(10)&amp;'Data - Overview'!$L97</f>
        <v>Age 5-17 
Index: 104</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8.1018691588785038E-2</v>
      </c>
      <c r="F98" s="85">
        <f>RANK('Data - Overview'!$E98,'Data - Overview'!$E$96:$E$103)</f>
        <v>7</v>
      </c>
      <c r="G98" s="84">
        <f>INDEX('Data - Knowledge'!$G:$G,MATCH('Data - Overview'!$A98,'Data - Knowledge'!$A:$A,0))</f>
        <v>7.2341385999454069E-2</v>
      </c>
      <c r="H98" s="75">
        <f>INDEX('Data - Knowledge'!$J:$J,MATCH('Data - Overview'!$A98,'Data - Knowledge'!$A:$A,0))</f>
        <v>111.99493964546996</v>
      </c>
      <c r="I98" s="75">
        <f>RANK('Data - Overview'!$H98,'Data - Overview'!$H$96:$H$103)</f>
        <v>3</v>
      </c>
      <c r="J98" s="75">
        <f>'Data - Overview'!$H98-100</f>
        <v>11.994939645469955</v>
      </c>
      <c r="K98" s="72" t="str">
        <f>"" &amp;TEXT('Data - Overview'!$B98,"0")&amp;" "</f>
        <v xml:space="preserve">Age 18-24 </v>
      </c>
      <c r="L98" s="72" t="str">
        <f>"Index: "&amp;TEXT('Data - Overview'!$H98,"0")&amp;""</f>
        <v>Index: 112</v>
      </c>
      <c r="M98" s="72" t="str">
        <f>'Data - Overview'!$K98&amp;CHAR(10)&amp;'Data - Overview'!$L98</f>
        <v>Age 18-24 
Index: 112</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0.14211214953271029</v>
      </c>
      <c r="F99" s="69">
        <f>RANK('Data - Overview'!$E99,'Data - Overview'!$E$96:$E$103)</f>
        <v>4</v>
      </c>
      <c r="G99" s="68">
        <f>INDEX('Data - Knowledge'!$G:$G,MATCH('Data - Overview'!$A99,'Data - Knowledge'!$A:$A,0))</f>
        <v>0.11770483043809059</v>
      </c>
      <c r="H99" s="70">
        <f>INDEX('Data - Knowledge'!$J:$J,MATCH('Data - Overview'!$A99,'Data - Knowledge'!$A:$A,0))</f>
        <v>120.73603861776705</v>
      </c>
      <c r="I99" s="70">
        <f>RANK('Data - Overview'!$H99,'Data - Overview'!$H$96:$H$103)</f>
        <v>1</v>
      </c>
      <c r="J99" s="70">
        <f>'Data - Overview'!$H99-100</f>
        <v>20.736038617767051</v>
      </c>
      <c r="K99" s="1" t="str">
        <f>"" &amp;TEXT('Data - Overview'!$B99,"0")&amp;" "</f>
        <v xml:space="preserve">Age 25-34 </v>
      </c>
      <c r="L99" s="1" t="str">
        <f>"Index: "&amp;TEXT('Data - Overview'!$H99,"0")&amp;""</f>
        <v>Index: 121</v>
      </c>
      <c r="M99" s="1" t="str">
        <f>'Data - Overview'!$K99&amp;CHAR(10)&amp;'Data - Overview'!$L99</f>
        <v>Age 25-34 
Index: 121</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0.18551401869158879</v>
      </c>
      <c r="F100" s="85">
        <f>RANK('Data - Overview'!$E100,'Data - Overview'!$E$96:$E$103)</f>
        <v>2</v>
      </c>
      <c r="G100" s="84">
        <f>INDEX('Data - Knowledge'!$G:$G,MATCH('Data - Overview'!$A100,'Data - Knowledge'!$A:$A,0))</f>
        <v>0.18513943338037742</v>
      </c>
      <c r="H100" s="75">
        <f>INDEX('Data - Knowledge'!$J:$J,MATCH('Data - Overview'!$A100,'Data - Knowledge'!$A:$A,0))</f>
        <v>100.2023260546778</v>
      </c>
      <c r="I100" s="75">
        <f>RANK('Data - Overview'!$H100,'Data - Overview'!$H$96:$H$103)</f>
        <v>5</v>
      </c>
      <c r="J100" s="75">
        <f>'Data - Overview'!$H100-100</f>
        <v>0.20232605467779763</v>
      </c>
      <c r="K100" s="72" t="str">
        <f>"" &amp;TEXT('Data - Overview'!$B100,"0")&amp;" "</f>
        <v xml:space="preserve">Age 35-49 </v>
      </c>
      <c r="L100" s="72" t="str">
        <f>"Index: "&amp;TEXT('Data - Overview'!$H100,"0")&amp;""</f>
        <v>Index: 100</v>
      </c>
      <c r="M100" s="72" t="str">
        <f>'Data - Overview'!$K100&amp;CHAR(10)&amp;'Data - Overview'!$L100</f>
        <v>Age 35-49 
Index: 100</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0.18851401869158882</v>
      </c>
      <c r="F101" s="69">
        <f>RANK('Data - Overview'!$E101,'Data - Overview'!$E$96:$E$103)</f>
        <v>1</v>
      </c>
      <c r="G101" s="68">
        <f>INDEX('Data - Knowledge'!$G:$G,MATCH('Data - Overview'!$A101,'Data - Knowledge'!$A:$A,0))</f>
        <v>0.20978183169840689</v>
      </c>
      <c r="H101" s="70">
        <f>INDEX('Data - Knowledge'!$J:$J,MATCH('Data - Overview'!$A101,'Data - Knowledge'!$A:$A,0))</f>
        <v>89.861937597439905</v>
      </c>
      <c r="I101" s="70">
        <f>RANK('Data - Overview'!$H101,'Data - Overview'!$H$96:$H$103)</f>
        <v>6</v>
      </c>
      <c r="J101" s="70">
        <f>'Data - Overview'!$H101-100</f>
        <v>-10.138062402560095</v>
      </c>
      <c r="K101" s="1" t="str">
        <f>"" &amp;TEXT('Data - Overview'!$B101,"0")&amp;" "</f>
        <v xml:space="preserve">Age 50-64 </v>
      </c>
      <c r="L101" s="1" t="str">
        <f>"Index: "&amp;TEXT('Data - Overview'!$H101,"0")&amp;""</f>
        <v>Index: 90</v>
      </c>
      <c r="M101" s="1" t="str">
        <f>'Data - Overview'!$K101&amp;CHAR(10)&amp;'Data - Overview'!$L101</f>
        <v>Age 50-64 
Index: 90</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9.5672897196261666E-2</v>
      </c>
      <c r="F102" s="85">
        <f>RANK('Data - Overview'!$E102,'Data - Overview'!$E$96:$E$103)</f>
        <v>5</v>
      </c>
      <c r="G102" s="84">
        <f>INDEX('Data - Knowledge'!$G:$G,MATCH('Data - Overview'!$A102,'Data - Knowledge'!$A:$A,0))</f>
        <v>0.11245917039824832</v>
      </c>
      <c r="H102" s="75">
        <f>INDEX('Data - Knowledge'!$J:$J,MATCH('Data - Overview'!$A102,'Data - Knowledge'!$A:$A,0))</f>
        <v>85.0734509755479</v>
      </c>
      <c r="I102" s="75">
        <f>RANK('Data - Overview'!$H102,'Data - Overview'!$H$96:$H$103)</f>
        <v>8</v>
      </c>
      <c r="J102" s="75">
        <f>'Data - Overview'!$H102-100</f>
        <v>-14.9265490244521</v>
      </c>
      <c r="K102" s="72" t="str">
        <f>"" &amp;TEXT('Data - Overview'!$B102,"0")&amp;" "</f>
        <v xml:space="preserve">Aged 65-74 </v>
      </c>
      <c r="L102" s="72" t="str">
        <f>"Index: "&amp;TEXT('Data - Overview'!$H102,"0")&amp;""</f>
        <v>Index: 85</v>
      </c>
      <c r="M102" s="72" t="str">
        <f>'Data - Overview'!$K102&amp;CHAR(10)&amp;'Data - Overview'!$L102</f>
        <v>Aged 65-74 
Index: 85</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8.3700934579439265E-2</v>
      </c>
      <c r="F103" s="115">
        <f>RANK('Data - Overview'!$E103,'Data - Overview'!$E$96:$E$103)</f>
        <v>6</v>
      </c>
      <c r="G103" s="111">
        <f>INDEX('Data - Knowledge'!$G:$G,MATCH('Data - Overview'!$A103,'Data - Knowledge'!$A:$A,0))</f>
        <v>9.4001954361449411E-2</v>
      </c>
      <c r="H103" s="112">
        <f>INDEX('Data - Knowledge'!$J:$J,MATCH('Data - Overview'!$A103,'Data - Knowledge'!$A:$A,0))</f>
        <v>89.041696151974222</v>
      </c>
      <c r="I103" s="112">
        <f>RANK('Data - Overview'!$H103,'Data - Overview'!$H$96:$H$103)</f>
        <v>7</v>
      </c>
      <c r="J103" s="112">
        <f>'Data - Overview'!$H103-100</f>
        <v>-10.958303848025778</v>
      </c>
      <c r="K103" s="108" t="str">
        <f>"" &amp;TEXT('Data - Overview'!$B103,"0")&amp;" "</f>
        <v xml:space="preserve">Aged 75 plus </v>
      </c>
      <c r="L103" s="108" t="str">
        <f>"Index: "&amp;TEXT('Data - Overview'!$H103,"0")&amp;""</f>
        <v>Index: 89</v>
      </c>
      <c r="M103" s="108" t="str">
        <f>'Data - Overview'!$K103&amp;CHAR(10)&amp;'Data - Overview'!$L103</f>
        <v>Aged 75 plus 
Index: 89</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40.519060747663552</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0.23129906542056078</v>
      </c>
      <c r="E115" s="63">
        <f>RANK('Data - Overview'!$D115,'Data - Overview'!$D$115:$D$119)</f>
        <v>2</v>
      </c>
      <c r="F115" s="62">
        <f>INDEX('Data - Knowledge'!$G:$G,MATCH('Data - Overview'!$A115,'Data - Knowledge'!$A:$A,0))</f>
        <v>0.30298150180916372</v>
      </c>
      <c r="G115" s="64">
        <f>INDEX('Data - Knowledge'!$J:$J,MATCH('Data - Overview'!$A115,'Data - Knowledge'!$A:$A,0))</f>
        <v>76.340985848781969</v>
      </c>
      <c r="H115" s="64">
        <f>RANK('Data - Overview'!$G115,'Data - Overview'!$G$115:$G$119)</f>
        <v>5</v>
      </c>
      <c r="I115" s="64">
        <f>'Data - Overview'!$G115-100</f>
        <v>-23.659014151218031</v>
      </c>
      <c r="J115" s="61" t="str">
        <f>"" &amp;TEXT('Data - Overview'!$B115,"0")&amp;" "</f>
        <v xml:space="preserve">Couple, no children </v>
      </c>
      <c r="K115" s="61" t="str">
        <f>"Index: "&amp;TEXT('Data - Overview'!$G115,"0")&amp;""</f>
        <v>Index: 76</v>
      </c>
      <c r="L115" s="61" t="str">
        <f>'Data - Overview'!$J115&amp;CHAR(10)&amp;'Data - Overview'!$K115</f>
        <v>Couple, no children 
Index: 76</v>
      </c>
      <c r="M115" s="61">
        <v>1</v>
      </c>
    </row>
    <row r="116" spans="1:13">
      <c r="A116" s="86" t="s">
        <v>159</v>
      </c>
      <c r="B116" s="1" t="str">
        <f>INDEX('Data - Knowledge'!$D:$D,MATCH('Data - Overview'!$A116,'Data - Knowledge'!$A:$A,0))</f>
        <v>Couple with children</v>
      </c>
      <c r="C116" s="1" t="s">
        <v>160</v>
      </c>
      <c r="D116" s="68">
        <f>INDEX('Data - Knowledge'!$E:$E,MATCH('Data - Overview'!$A116,'Data - Knowledge'!$A:$A,0))</f>
        <v>0.16849532710280374</v>
      </c>
      <c r="E116" s="69">
        <f>RANK('Data - Overview'!$D116,'Data - Overview'!$D$115:$D$119)</f>
        <v>4</v>
      </c>
      <c r="F116" s="68">
        <f>INDEX('Data - Knowledge'!$G:$G,MATCH('Data - Overview'!$A116,'Data - Knowledge'!$A:$A,0))</f>
        <v>0.18888569744277756</v>
      </c>
      <c r="G116" s="70">
        <f>INDEX('Data - Knowledge'!$J:$J,MATCH('Data - Overview'!$A116,'Data - Knowledge'!$A:$A,0))</f>
        <v>89.204915662737761</v>
      </c>
      <c r="H116" s="70">
        <f>RANK('Data - Overview'!$G116,'Data - Overview'!$G$115:$G$119)</f>
        <v>4</v>
      </c>
      <c r="I116" s="70">
        <f>'Data - Overview'!$G116-100</f>
        <v>-10.795084337262239</v>
      </c>
      <c r="J116" s="1" t="str">
        <f>"" &amp;TEXT('Data - Overview'!$B116,"0")&amp;" "</f>
        <v xml:space="preserve">Couple with children </v>
      </c>
      <c r="K116" s="1" t="str">
        <f>"Index: "&amp;TEXT('Data - Overview'!$G116,"0")&amp;""</f>
        <v>Index: 89</v>
      </c>
      <c r="L116" s="1" t="str">
        <f>'Data - Overview'!$J116&amp;CHAR(10)&amp;'Data - Overview'!$K116</f>
        <v>Couple with children 
Index: 89</v>
      </c>
      <c r="M116" s="1">
        <v>2</v>
      </c>
    </row>
    <row r="117" spans="1:13">
      <c r="A117" s="56" t="s">
        <v>161</v>
      </c>
      <c r="B117" s="72" t="str">
        <f>INDEX('Data - Knowledge'!$D:$D,MATCH('Data - Overview'!$A117,'Data - Knowledge'!$A:$A,0))</f>
        <v>Single parent</v>
      </c>
      <c r="C117" s="72" t="s">
        <v>162</v>
      </c>
      <c r="D117" s="84">
        <f>INDEX('Data - Knowledge'!$E:$E,MATCH('Data - Overview'!$A117,'Data - Knowledge'!$A:$A,0))</f>
        <v>4.6542056074766344E-2</v>
      </c>
      <c r="E117" s="85">
        <f>RANK('Data - Overview'!$D117,'Data - Overview'!$D$115:$D$119)</f>
        <v>5</v>
      </c>
      <c r="F117" s="84">
        <f>INDEX('Data - Knowledge'!$G:$G,MATCH('Data - Overview'!$A117,'Data - Knowledge'!$A:$A,0))</f>
        <v>3.043571225294606E-2</v>
      </c>
      <c r="G117" s="75">
        <f>INDEX('Data - Knowledge'!$J:$J,MATCH('Data - Overview'!$A117,'Data - Knowledge'!$A:$A,0))</f>
        <v>152.91922754415336</v>
      </c>
      <c r="H117" s="75">
        <f>RANK('Data - Overview'!$G117,'Data - Overview'!$G$115:$G$119)</f>
        <v>1</v>
      </c>
      <c r="I117" s="75">
        <f>'Data - Overview'!$G117-100</f>
        <v>52.919227544153358</v>
      </c>
      <c r="J117" s="72" t="str">
        <f>"" &amp;TEXT('Data - Overview'!$B117,"0")&amp;" "</f>
        <v xml:space="preserve">Single parent </v>
      </c>
      <c r="K117" s="72" t="str">
        <f>"Index: "&amp;TEXT('Data - Overview'!$G117,"0")&amp;""</f>
        <v>Index: 153</v>
      </c>
      <c r="L117" s="72" t="str">
        <f>'Data - Overview'!$J117&amp;CHAR(10)&amp;'Data - Overview'!$K117</f>
        <v>Single parent 
Index: 153</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0.22251401869158882</v>
      </c>
      <c r="E118" s="69">
        <f>RANK('Data - Overview'!$D118,'Data - Overview'!$D$115:$D$119)</f>
        <v>3</v>
      </c>
      <c r="F118" s="68">
        <f>INDEX('Data - Knowledge'!$G:$G,MATCH('Data - Overview'!$A118,'Data - Knowledge'!$A:$A,0))</f>
        <v>0.16054127681076091</v>
      </c>
      <c r="G118" s="70">
        <f>INDEX('Data - Knowledge'!$J:$J,MATCH('Data - Overview'!$A118,'Data - Knowledge'!$A:$A,0))</f>
        <v>138.60237261840064</v>
      </c>
      <c r="H118" s="70">
        <f>RANK('Data - Overview'!$G118,'Data - Overview'!$G$115:$G$119)</f>
        <v>2</v>
      </c>
      <c r="I118" s="70">
        <f>'Data - Overview'!$G118-100</f>
        <v>38.602372618400636</v>
      </c>
      <c r="J118" s="1" t="str">
        <f>"" &amp;TEXT('Data - Overview'!$B118,"0")&amp;" "</f>
        <v xml:space="preserve">Single person, no children </v>
      </c>
      <c r="K118" s="1" t="str">
        <f>"Index: "&amp;TEXT('Data - Overview'!$G118,"0")&amp;""</f>
        <v>Index: 139</v>
      </c>
      <c r="L118" s="1" t="str">
        <f>'Data - Overview'!$J118&amp;CHAR(10)&amp;'Data - Overview'!$K118</f>
        <v>Single person, no children 
Index: 139</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0.33142056074766357</v>
      </c>
      <c r="E119" s="89">
        <f>RANK('Data - Overview'!$D119,'Data - Overview'!$D$115:$D$119)</f>
        <v>1</v>
      </c>
      <c r="F119" s="88">
        <f>INDEX('Data - Knowledge'!$G:$G,MATCH('Data - Overview'!$A119,'Data - Knowledge'!$A:$A,0))</f>
        <v>0.31733822940079798</v>
      </c>
      <c r="G119" s="80">
        <f>INDEX('Data - Knowledge'!$J:$J,MATCH('Data - Overview'!$A119,'Data - Knowledge'!$A:$A,0))</f>
        <v>104.43764099064146</v>
      </c>
      <c r="H119" s="80">
        <f>RANK('Data - Overview'!$G119,'Data - Overview'!$G$115:$G$119)</f>
        <v>3</v>
      </c>
      <c r="I119" s="80">
        <f>'Data - Overview'!$G119-100</f>
        <v>4.4376409906414551</v>
      </c>
      <c r="J119" s="57" t="str">
        <f>"" &amp;TEXT('Data - Overview'!$B119,"0")&amp;" "</f>
        <v xml:space="preserve">Other: two or more adults, may include a couple, may have children </v>
      </c>
      <c r="K119" s="57" t="str">
        <f>"Index: "&amp;TEXT('Data - Overview'!$G119,"0")&amp;""</f>
        <v>Index: 104</v>
      </c>
      <c r="L119" s="57" t="str">
        <f>'Data - Overview'!$J119&amp;CHAR(10)&amp;'Data - Overview'!$K119</f>
        <v>Other: two or more adults, may include a couple, may have children 
Index: 104</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52.919227544153358</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0.70094392523364479</v>
      </c>
      <c r="E128" s="63">
        <f>RANK('Data - Overview'!$D128,'Data - Overview'!$D$128:$D$131)</f>
        <v>1</v>
      </c>
      <c r="F128" s="62">
        <f>INDEX('Data - Knowledge'!$G:$G,MATCH('Data - Overview'!$A128,'Data - Knowledge'!$A:$A,0))</f>
        <v>0.72502948385110844</v>
      </c>
      <c r="G128" s="64">
        <f>INDEX('Data - Knowledge'!$J:$J,MATCH('Data - Overview'!$A128,'Data - Knowledge'!$A:$A,0))</f>
        <v>96.677989081281297</v>
      </c>
      <c r="H128" s="64">
        <f>RANK('Data - Overview'!$G128,'Data - Overview'!$G$128:$G$131)</f>
        <v>4</v>
      </c>
      <c r="I128" s="64">
        <f>'Data - Overview'!$G128 - 100</f>
        <v>-3.3220109187187035</v>
      </c>
      <c r="J128" s="61" t="str">
        <f>"" &amp;TEXT('Data - Overview'!$C128,"0")&amp;" "</f>
        <v xml:space="preserve">0 </v>
      </c>
      <c r="K128" s="61" t="str">
        <f>"Index: "&amp;TEXT('Data - Overview'!$G128,"0")&amp;""</f>
        <v>Index: 97</v>
      </c>
      <c r="L128" s="61" t="str">
        <f>'Data - Overview'!$J128&amp;CHAR(10)&amp;'Data - Overview'!$K128</f>
        <v>0 
Index: 97</v>
      </c>
      <c r="M128" s="61">
        <v>1</v>
      </c>
    </row>
    <row r="129" spans="1:13">
      <c r="A129" s="86" t="s">
        <v>170</v>
      </c>
      <c r="B129" s="1" t="str">
        <f>INDEX('Data - Knowledge'!$D:$D,MATCH('Data - Overview'!$A129,'Data - Knowledge'!$A:$A,0))</f>
        <v>Children at home : 1</v>
      </c>
      <c r="C129" s="1">
        <v>1</v>
      </c>
      <c r="D129" s="68">
        <f>INDEX('Data - Knowledge'!$E:$E,MATCH('Data - Overview'!$A129,'Data - Knowledge'!$A:$A,0))</f>
        <v>0.13954205607476636</v>
      </c>
      <c r="E129" s="69">
        <f>RANK('Data - Overview'!$D129,'Data - Overview'!$D$128:$D$131)</f>
        <v>2</v>
      </c>
      <c r="F129" s="68">
        <f>INDEX('Data - Knowledge'!$G:$G,MATCH('Data - Overview'!$A129,'Data - Knowledge'!$A:$A,0))</f>
        <v>0.12684393857555221</v>
      </c>
      <c r="G129" s="70">
        <f>INDEX('Data - Knowledge'!$J:$J,MATCH('Data - Overview'!$A129,'Data - Knowledge'!$A:$A,0))</f>
        <v>110.01081931215086</v>
      </c>
      <c r="H129" s="70">
        <f>RANK('Data - Overview'!$G129,'Data - Overview'!$G$128:$G$131)</f>
        <v>2</v>
      </c>
      <c r="I129" s="70">
        <f>'Data - Overview'!$G129 - 100</f>
        <v>10.010819312150858</v>
      </c>
      <c r="J129" s="1" t="str">
        <f>"" &amp;TEXT('Data - Overview'!$C129,"0")&amp;" "</f>
        <v xml:space="preserve">1 </v>
      </c>
      <c r="K129" s="1" t="str">
        <f>"Index: "&amp;TEXT('Data - Overview'!$G129,"0")&amp;""</f>
        <v>Index: 110</v>
      </c>
      <c r="L129" s="1" t="str">
        <f>'Data - Overview'!$J129&amp;CHAR(10)&amp;'Data - Overview'!$K129</f>
        <v>1 
Index: 110</v>
      </c>
      <c r="M129" s="1">
        <v>2</v>
      </c>
    </row>
    <row r="130" spans="1:13">
      <c r="A130" s="56" t="s">
        <v>171</v>
      </c>
      <c r="B130" s="72" t="str">
        <f>INDEX('Data - Knowledge'!$D:$D,MATCH('Data - Overview'!$A130,'Data - Knowledge'!$A:$A,0))</f>
        <v>Children at home : 2</v>
      </c>
      <c r="C130" s="72">
        <v>2</v>
      </c>
      <c r="D130" s="84">
        <f>INDEX('Data - Knowledge'!$E:$E,MATCH('Data - Overview'!$A130,'Data - Knowledge'!$A:$A,0))</f>
        <v>0.10877570093457943</v>
      </c>
      <c r="E130" s="85">
        <f>RANK('Data - Overview'!$D130,'Data - Overview'!$D$128:$D$131)</f>
        <v>3</v>
      </c>
      <c r="F130" s="84">
        <f>INDEX('Data - Knowledge'!$G:$G,MATCH('Data - Overview'!$A130,'Data - Knowledge'!$A:$A,0))</f>
        <v>0.10787175846067174</v>
      </c>
      <c r="G130" s="75">
        <f>INDEX('Data - Knowledge'!$J:$J,MATCH('Data - Overview'!$A130,'Data - Knowledge'!$A:$A,0))</f>
        <v>100.83797880632237</v>
      </c>
      <c r="H130" s="75">
        <f>RANK('Data - Overview'!$G130,'Data - Overview'!$G$128:$G$131)</f>
        <v>3</v>
      </c>
      <c r="I130" s="75">
        <f>'Data - Overview'!$G130 - 100</f>
        <v>0.83797880632236854</v>
      </c>
      <c r="J130" s="72" t="str">
        <f>"" &amp;TEXT('Data - Overview'!$C130,"0")&amp;" "</f>
        <v xml:space="preserve">2 </v>
      </c>
      <c r="K130" s="72" t="str">
        <f>"Index: "&amp;TEXT('Data - Overview'!$G130,"0")&amp;""</f>
        <v>Index: 101</v>
      </c>
      <c r="L130" s="72" t="str">
        <f>'Data - Overview'!$J130&amp;CHAR(10)&amp;'Data - Overview'!$K130</f>
        <v>2 
Index: 101</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5.1056074766355125E-2</v>
      </c>
      <c r="E131" s="115">
        <f>RANK('Data - Overview'!$D131,'Data - Overview'!$D$128:$D$131)</f>
        <v>4</v>
      </c>
      <c r="F131" s="111">
        <f>INDEX('Data - Knowledge'!$G:$G,MATCH('Data - Overview'!$A131,'Data - Knowledge'!$A:$A,0))</f>
        <v>4.0459208149658213E-2</v>
      </c>
      <c r="G131" s="112">
        <f>INDEX('Data - Knowledge'!$J:$J,MATCH('Data - Overview'!$A131,'Data - Knowledge'!$A:$A,0))</f>
        <v>126.19148298083147</v>
      </c>
      <c r="H131" s="112">
        <f>RANK('Data - Overview'!$G131,'Data - Overview'!$G$128:$G$131)</f>
        <v>1</v>
      </c>
      <c r="I131" s="112">
        <f>'Data - Overview'!$G131 - 100</f>
        <v>26.191482980831466</v>
      </c>
      <c r="J131" s="108" t="str">
        <f>"" &amp;TEXT('Data - Overview'!$C131,"0")&amp;" "</f>
        <v xml:space="preserve">3+ </v>
      </c>
      <c r="K131" s="108" t="str">
        <f>"Index: "&amp;TEXT('Data - Overview'!$G131,"0")&amp;""</f>
        <v>Index: 126</v>
      </c>
      <c r="L131" s="108" t="str">
        <f>'Data - Overview'!$J131&amp;CHAR(10)&amp;'Data - Overview'!$K131</f>
        <v>3+ 
Index: 126</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0.24608411214953271</v>
      </c>
      <c r="E137" s="63">
        <f>RANK('Data - Overview'!$D137,'Data - Overview'!$D$137:$D$140)</f>
        <v>3</v>
      </c>
      <c r="F137" s="62">
        <f>INDEX('Data - Knowledge'!$G:$G,MATCH('Data - Overview'!$A137,'Data - Knowledge'!$A:$A,0))</f>
        <v>0.18364006353852674</v>
      </c>
      <c r="G137" s="64">
        <f>INDEX('Data - Knowledge'!$J:$J,MATCH('Data - Overview'!$A137,'Data - Knowledge'!$A:$A,0))</f>
        <v>134.00349978527726</v>
      </c>
      <c r="H137" s="64">
        <f>RANK('Data - Overview'!$G137,'Data - Overview'!$G$137:$G$140)</f>
        <v>1</v>
      </c>
      <c r="I137" s="61">
        <v>1</v>
      </c>
      <c r="J137" s="61" t="str">
        <f>"" &amp;TEXT('Data - Overview'!$C137,"0")&amp;" "</f>
        <v xml:space="preserve">1 person </v>
      </c>
      <c r="K137" s="61" t="str">
        <f>"Index: "&amp;TEXT('Data - Overview'!$G137,"0")&amp;""</f>
        <v>Index: 134</v>
      </c>
      <c r="L137" s="61" t="str">
        <f>'Data - Overview'!$J137&amp;CHAR(10)&amp;'Data - Overview'!$K137</f>
        <v>1 person 
Index: 134</v>
      </c>
    </row>
    <row r="138" spans="1:13">
      <c r="A138" s="1" t="s">
        <v>177</v>
      </c>
      <c r="B138" s="1" t="str">
        <f>INDEX('Data - Knowledge'!$D:$D,MATCH('Data - Overview'!$A138,'Data - Knowledge'!$A:$A,0))</f>
        <v>Household size : 2 persons</v>
      </c>
      <c r="C138" s="1" t="s">
        <v>178</v>
      </c>
      <c r="D138" s="68">
        <f>INDEX('Data - Knowledge'!$E:$E,MATCH('Data - Overview'!$A138,'Data - Knowledge'!$A:$A,0))</f>
        <v>0.34864485981308402</v>
      </c>
      <c r="E138" s="69">
        <f>RANK('Data - Overview'!$D138,'Data - Overview'!$D$137:$D$140)</f>
        <v>1</v>
      </c>
      <c r="F138" s="68">
        <f>INDEX('Data - Knowledge'!$G:$G,MATCH('Data - Overview'!$A138,'Data - Knowledge'!$A:$A,0))</f>
        <v>0.38787418326276724</v>
      </c>
      <c r="G138" s="70">
        <f>INDEX('Data - Knowledge'!$J:$J,MATCH('Data - Overview'!$A138,'Data - Knowledge'!$A:$A,0))</f>
        <v>89.886069982877132</v>
      </c>
      <c r="H138" s="70">
        <f>RANK('Data - Overview'!$G138,'Data - Overview'!$G$137:$G$140)</f>
        <v>4</v>
      </c>
      <c r="I138" s="1">
        <v>2</v>
      </c>
      <c r="J138" s="1" t="str">
        <f>"" &amp;TEXT('Data - Overview'!$C138,"0")&amp;" "</f>
        <v xml:space="preserve">2 people </v>
      </c>
      <c r="K138" s="1" t="str">
        <f>"Index: "&amp;TEXT('Data - Overview'!$G138,"0")&amp;""</f>
        <v>Index: 90</v>
      </c>
      <c r="L138" s="1" t="str">
        <f>'Data - Overview'!$J138&amp;CHAR(10)&amp;'Data - Overview'!$K138</f>
        <v>2 people 
Index: 90</v>
      </c>
    </row>
    <row r="139" spans="1:13">
      <c r="A139" s="72" t="s">
        <v>179</v>
      </c>
      <c r="B139" s="72" t="str">
        <f>INDEX('Data - Knowledge'!$D:$D,MATCH('Data - Overview'!$A139,'Data - Knowledge'!$A:$A,0))</f>
        <v>Household size : 3-4 persons</v>
      </c>
      <c r="C139" s="72" t="s">
        <v>180</v>
      </c>
      <c r="D139" s="84">
        <f>INDEX('Data - Knowledge'!$E:$E,MATCH('Data - Overview'!$A139,'Data - Knowledge'!$A:$A,0))</f>
        <v>0.32509345794392519</v>
      </c>
      <c r="E139" s="85">
        <f>RANK('Data - Overview'!$D139,'Data - Overview'!$D$137:$D$140)</f>
        <v>2</v>
      </c>
      <c r="F139" s="84">
        <f>INDEX('Data - Knowledge'!$G:$G,MATCH('Data - Overview'!$A139,'Data - Knowledge'!$A:$A,0))</f>
        <v>0.3470210449590253</v>
      </c>
      <c r="G139" s="75">
        <f>INDEX('Data - Knowledge'!$J:$J,MATCH('Data - Overview'!$A139,'Data - Knowledge'!$A:$A,0))</f>
        <v>93.681193883302029</v>
      </c>
      <c r="H139" s="75">
        <f>RANK('Data - Overview'!$G139,'Data - Overview'!$G$137:$G$140)</f>
        <v>3</v>
      </c>
      <c r="I139" s="72">
        <v>3</v>
      </c>
      <c r="J139" s="72" t="str">
        <f>"" &amp;TEXT('Data - Overview'!$C139,"0")&amp;" "</f>
        <v xml:space="preserve">3-4 people </v>
      </c>
      <c r="K139" s="72" t="str">
        <f>"Index: "&amp;TEXT('Data - Overview'!$G139,"0")&amp;""</f>
        <v>Index: 94</v>
      </c>
      <c r="L139" s="72" t="str">
        <f>'Data - Overview'!$J139&amp;CHAR(10)&amp;'Data - Overview'!$K139</f>
        <v>3-4 people 
Index: 94</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8.0485981308411211E-2</v>
      </c>
      <c r="E140" s="115">
        <f>RANK('Data - Overview'!$D140,'Data - Overview'!$D$137:$D$140)</f>
        <v>4</v>
      </c>
      <c r="F140" s="111">
        <f>INDEX('Data - Knowledge'!$G:$G,MATCH('Data - Overview'!$A140,'Data - Knowledge'!$A:$A,0))</f>
        <v>8.1627077053531491E-2</v>
      </c>
      <c r="G140" s="112">
        <f>INDEX('Data - Knowledge'!$J:$J,MATCH('Data - Overview'!$A140,'Data - Knowledge'!$A:$A,0))</f>
        <v>98.602062224558225</v>
      </c>
      <c r="H140" s="112">
        <f>RANK('Data - Overview'!$G140,'Data - Overview'!$G$137:$G$140)</f>
        <v>2</v>
      </c>
      <c r="I140" s="108">
        <v>4</v>
      </c>
      <c r="J140" s="108" t="str">
        <f>"" &amp;TEXT('Data - Overview'!$C140,"0")&amp;" "</f>
        <v xml:space="preserve">5+ people </v>
      </c>
      <c r="K140" s="108" t="str">
        <f>"Index: "&amp;TEXT('Data - Overview'!$G140,"0")&amp;""</f>
        <v>Index: 99</v>
      </c>
      <c r="L140" s="108" t="str">
        <f>'Data - Overview'!$J140&amp;CHAR(10)&amp;'Data - Overview'!$K140</f>
        <v>5+ people 
Index: 99</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0.24652336448598133</v>
      </c>
      <c r="E146" s="63">
        <f>RANK('Data - Overview'!$D146,'Data - Overview'!$D$146:$D$151)</f>
        <v>2</v>
      </c>
      <c r="F146" s="62">
        <f>INDEX('Data - Knowledge'!$G:$G,MATCH('Data - Overview'!$A146,'Data - Knowledge'!$A:$A,0))</f>
        <v>0.16121802891177203</v>
      </c>
      <c r="G146" s="64">
        <f>INDEX('Data - Knowledge'!$J:$J,MATCH('Data - Overview'!$A146,'Data - Knowledge'!$A:$A,0))</f>
        <v>152.91302477149961</v>
      </c>
      <c r="H146" s="64">
        <f>RANK('Data - Overview'!$G146,'Data - Overview'!$G$146:$G$151)</f>
        <v>1</v>
      </c>
      <c r="I146" s="64">
        <f xml:space="preserve"> 'Data - Overview'!$G146 - 100</f>
        <v>52.913024771499607</v>
      </c>
      <c r="J146" s="61" t="str">
        <f>"" &amp;TEXT('Data - Overview'!$C146,"0")&amp;" "</f>
        <v xml:space="preserve">&lt;20k </v>
      </c>
      <c r="K146" s="61" t="str">
        <f>"Index: "&amp;TEXT('Data - Overview'!$G146,"0")&amp;""</f>
        <v>Index: 153</v>
      </c>
      <c r="L146" s="61" t="str">
        <f>'Data - Overview'!$J146&amp;CHAR(10)&amp;'Data - Overview'!$K146</f>
        <v>&lt;20k 
Index: 153</v>
      </c>
      <c r="M146" s="61">
        <v>1</v>
      </c>
    </row>
    <row r="147" spans="1:13">
      <c r="A147" s="86" t="s">
        <v>186</v>
      </c>
      <c r="B147" s="1" t="str">
        <f>INDEX('Data - Knowledge'!$D:$D,MATCH('Data - Overview'!$A147,'Data - Knowledge'!$A:$A,0))</f>
        <v>£20,000-£40,000</v>
      </c>
      <c r="C147" s="1" t="s">
        <v>187</v>
      </c>
      <c r="D147" s="68">
        <f>INDEX('Data - Knowledge'!$E:$E,MATCH('Data - Overview'!$A147,'Data - Knowledge'!$A:$A,0))</f>
        <v>0.365943925233645</v>
      </c>
      <c r="E147" s="69">
        <f>RANK('Data - Overview'!$D147,'Data - Overview'!$D$146:$D$151)</f>
        <v>1</v>
      </c>
      <c r="F147" s="68">
        <f>INDEX('Data - Knowledge'!$G:$G,MATCH('Data - Overview'!$A147,'Data - Knowledge'!$A:$A,0))</f>
        <v>0.31110931065925584</v>
      </c>
      <c r="G147" s="70">
        <f>INDEX('Data - Knowledge'!$J:$J,MATCH('Data - Overview'!$A147,'Data - Knowledge'!$A:$A,0))</f>
        <v>117.62551382926854</v>
      </c>
      <c r="H147" s="70">
        <f>RANK('Data - Overview'!$G147,'Data - Overview'!$G$146:$G$151)</f>
        <v>2</v>
      </c>
      <c r="I147" s="70">
        <f xml:space="preserve"> 'Data - Overview'!$G147 - 100</f>
        <v>17.625513829268542</v>
      </c>
      <c r="J147" s="1" t="str">
        <f>"" &amp;TEXT('Data - Overview'!$C147,"0")&amp;" "</f>
        <v xml:space="preserve">20k - 40k </v>
      </c>
      <c r="K147" s="1" t="str">
        <f>"Index: "&amp;TEXT('Data - Overview'!$G147,"0")&amp;""</f>
        <v>Index: 118</v>
      </c>
      <c r="L147" s="1" t="str">
        <f>'Data - Overview'!$J147&amp;CHAR(10)&amp;'Data - Overview'!$K147</f>
        <v>20k - 40k 
Index: 118</v>
      </c>
      <c r="M147" s="1">
        <v>2</v>
      </c>
    </row>
    <row r="148" spans="1:13">
      <c r="A148" s="56" t="s">
        <v>188</v>
      </c>
      <c r="B148" s="72" t="str">
        <f>INDEX('Data - Knowledge'!$D:$D,MATCH('Data - Overview'!$A148,'Data - Knowledge'!$A:$A,0))</f>
        <v>£40,000-£60,000</v>
      </c>
      <c r="C148" s="72" t="s">
        <v>189</v>
      </c>
      <c r="D148" s="84">
        <f>INDEX('Data - Knowledge'!$E:$E,MATCH('Data - Overview'!$A148,'Data - Knowledge'!$A:$A,0))</f>
        <v>0.20096261682242991</v>
      </c>
      <c r="E148" s="85">
        <f>RANK('Data - Overview'!$D148,'Data - Overview'!$D$146:$D$151)</f>
        <v>3</v>
      </c>
      <c r="F148" s="84">
        <f>INDEX('Data - Knowledge'!$G:$G,MATCH('Data - Overview'!$A148,'Data - Knowledge'!$A:$A,0))</f>
        <v>0.21309835113457506</v>
      </c>
      <c r="G148" s="75">
        <f>INDEX('Data - Knowledge'!$J:$J,MATCH('Data - Overview'!$A148,'Data - Knowledge'!$A:$A,0))</f>
        <v>94.30510173000765</v>
      </c>
      <c r="H148" s="75">
        <f>RANK('Data - Overview'!$G148,'Data - Overview'!$G$146:$G$151)</f>
        <v>3</v>
      </c>
      <c r="I148" s="75">
        <f xml:space="preserve"> 'Data - Overview'!$G148 - 100</f>
        <v>-5.6948982699923505</v>
      </c>
      <c r="J148" s="72" t="str">
        <f>"" &amp;TEXT('Data - Overview'!$C148,"0")&amp;" "</f>
        <v xml:space="preserve">40k - 60k </v>
      </c>
      <c r="K148" s="72" t="str">
        <f>"Index: "&amp;TEXT('Data - Overview'!$G148,"0")&amp;""</f>
        <v>Index: 94</v>
      </c>
      <c r="L148" s="72" t="str">
        <f>'Data - Overview'!$J148&amp;CHAR(10)&amp;'Data - Overview'!$K148</f>
        <v>40k - 60k 
Index: 94</v>
      </c>
      <c r="M148" s="72">
        <v>3</v>
      </c>
    </row>
    <row r="149" spans="1:13">
      <c r="A149" s="86" t="s">
        <v>190</v>
      </c>
      <c r="B149" s="1" t="str">
        <f>INDEX('Data - Knowledge'!$D:$D,MATCH('Data - Overview'!$A149,'Data - Knowledge'!$A:$A,0))</f>
        <v>£60,000-£80,000</v>
      </c>
      <c r="C149" s="1" t="s">
        <v>191</v>
      </c>
      <c r="D149" s="68">
        <f>INDEX('Data - Knowledge'!$E:$E,MATCH('Data - Overview'!$A149,'Data - Knowledge'!$A:$A,0))</f>
        <v>0.1140747663551402</v>
      </c>
      <c r="E149" s="69">
        <f>RANK('Data - Overview'!$D149,'Data - Overview'!$D$146:$D$151)</f>
        <v>4</v>
      </c>
      <c r="F149" s="68">
        <f>INDEX('Data - Knowledge'!$G:$G,MATCH('Data - Overview'!$A149,'Data - Knowledge'!$A:$A,0))</f>
        <v>0.14212792500827628</v>
      </c>
      <c r="G149" s="70">
        <f>INDEX('Data - Knowledge'!$J:$J,MATCH('Data - Overview'!$A149,'Data - Knowledge'!$A:$A,0))</f>
        <v>80.26203601332918</v>
      </c>
      <c r="H149" s="70">
        <f>RANK('Data - Overview'!$G149,'Data - Overview'!$G$146:$G$151)</f>
        <v>4</v>
      </c>
      <c r="I149" s="70">
        <f xml:space="preserve"> 'Data - Overview'!$G149 - 100</f>
        <v>-19.73796398667082</v>
      </c>
      <c r="J149" s="1" t="str">
        <f>"" &amp;TEXT('Data - Overview'!$C149,"0")&amp;" "</f>
        <v xml:space="preserve">60k - 80k </v>
      </c>
      <c r="K149" s="1" t="str">
        <f>"Index: "&amp;TEXT('Data - Overview'!$G149,"0")&amp;""</f>
        <v>Index: 80</v>
      </c>
      <c r="L149" s="1" t="str">
        <f>'Data - Overview'!$J149&amp;CHAR(10)&amp;'Data - Overview'!$K149</f>
        <v>60k - 80k 
Index: 80</v>
      </c>
      <c r="M149" s="1">
        <v>4</v>
      </c>
    </row>
    <row r="150" spans="1:13">
      <c r="A150" s="56" t="s">
        <v>192</v>
      </c>
      <c r="B150" s="72" t="str">
        <f>INDEX('Data - Knowledge'!$D:$D,MATCH('Data - Overview'!$A150,'Data - Knowledge'!$A:$A,0))</f>
        <v>£80,000-£100,000</v>
      </c>
      <c r="C150" s="72" t="s">
        <v>193</v>
      </c>
      <c r="D150" s="84">
        <f>INDEX('Data - Knowledge'!$E:$E,MATCH('Data - Overview'!$A150,'Data - Knowledge'!$A:$A,0))</f>
        <v>3.9887850467289723E-2</v>
      </c>
      <c r="E150" s="85">
        <f>RANK('Data - Overview'!$D150,'Data - Overview'!$D$146:$D$151)</f>
        <v>5</v>
      </c>
      <c r="F150" s="84">
        <f>INDEX('Data - Knowledge'!$G:$G,MATCH('Data - Overview'!$A150,'Data - Knowledge'!$A:$A,0))</f>
        <v>7.5628836850022363E-2</v>
      </c>
      <c r="G150" s="75">
        <f>INDEX('Data - Knowledge'!$J:$J,MATCH('Data - Overview'!$A150,'Data - Knowledge'!$A:$A,0))</f>
        <v>52.741589225271724</v>
      </c>
      <c r="H150" s="75">
        <f>RANK('Data - Overview'!$G150,'Data - Overview'!$G$146:$G$151)</f>
        <v>5</v>
      </c>
      <c r="I150" s="75">
        <f xml:space="preserve"> 'Data - Overview'!$G150 - 100</f>
        <v>-47.258410774728276</v>
      </c>
      <c r="J150" s="72" t="str">
        <f>"" &amp;TEXT('Data - Overview'!$C150,"0")&amp;" "</f>
        <v xml:space="preserve">80k - 100k </v>
      </c>
      <c r="K150" s="72" t="str">
        <f>"Index: "&amp;TEXT('Data - Overview'!$G150,"0")&amp;""</f>
        <v>Index: 53</v>
      </c>
      <c r="L150" s="72" t="str">
        <f>'Data - Overview'!$J150&amp;CHAR(10)&amp;'Data - Overview'!$K150</f>
        <v>80k - 100k 
Index: 53</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3.2485981308411217E-2</v>
      </c>
      <c r="E151" s="115">
        <f>RANK('Data - Overview'!$D151,'Data - Overview'!$D$146:$D$151)</f>
        <v>6</v>
      </c>
      <c r="F151" s="111">
        <f>INDEX('Data - Knowledge'!$G:$G,MATCH('Data - Overview'!$A151,'Data - Knowledge'!$A:$A,0))</f>
        <v>9.6759790682952054E-2</v>
      </c>
      <c r="G151" s="112">
        <f>INDEX('Data - Knowledge'!$J:$J,MATCH('Data - Overview'!$A151,'Data - Knowledge'!$A:$A,0))</f>
        <v>33.573844134136671</v>
      </c>
      <c r="H151" s="112">
        <f>RANK('Data - Overview'!$G151,'Data - Overview'!$G$146:$G$151)</f>
        <v>6</v>
      </c>
      <c r="I151" s="112">
        <f xml:space="preserve"> 'Data - Overview'!$G151 - 100</f>
        <v>-66.426155865863336</v>
      </c>
      <c r="J151" s="108" t="str">
        <f>"" &amp;TEXT('Data - Overview'!$C151,"0")&amp;" "</f>
        <v xml:space="preserve">100k+ </v>
      </c>
      <c r="K151" s="108" t="str">
        <f>"Index: "&amp;TEXT('Data - Overview'!$G151,"0")&amp;""</f>
        <v>Index: 34</v>
      </c>
      <c r="L151" s="108" t="str">
        <f>'Data - Overview'!$J151&amp;CHAR(10)&amp;'Data - Overview'!$K151</f>
        <v>100k+ 
Index: 34</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0.365943925233645</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3DE861-F926-44CA-A42F-B585C3A5118D}">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107</v>
      </c>
      <c r="K2" s="123">
        <f>'Input Sheet'!B8</f>
        <v>4</v>
      </c>
      <c r="L2" s="123">
        <f>'Input Sheet'!B9</f>
        <v>14</v>
      </c>
      <c r="M2" s="123">
        <f>'Input Sheet'!B10</f>
        <v>22</v>
      </c>
      <c r="N2" s="123">
        <f>'Input Sheet'!B11</f>
        <v>3</v>
      </c>
      <c r="O2" s="123">
        <f>'Input Sheet'!B12</f>
        <v>3</v>
      </c>
      <c r="P2" s="123">
        <f>'Input Sheet'!B13</f>
        <v>1</v>
      </c>
      <c r="Q2" s="123">
        <f>'Input Sheet'!B14</f>
        <v>1</v>
      </c>
      <c r="R2" s="123">
        <f>'Input Sheet'!B15</f>
        <v>0</v>
      </c>
      <c r="S2" s="123">
        <f>'Input Sheet'!B16</f>
        <v>10</v>
      </c>
      <c r="T2" s="123">
        <f>'Input Sheet'!B17</f>
        <v>14</v>
      </c>
      <c r="U2" s="123">
        <f>'Input Sheet'!B18</f>
        <v>6</v>
      </c>
      <c r="V2" s="123">
        <f>'Input Sheet'!B19</f>
        <v>8</v>
      </c>
      <c r="W2" s="123">
        <f>'Input Sheet'!B20</f>
        <v>0</v>
      </c>
      <c r="X2" s="123">
        <f>'Input Sheet'!B21</f>
        <v>10</v>
      </c>
      <c r="Y2" s="123">
        <f>'Input Sheet'!B22</f>
        <v>5</v>
      </c>
      <c r="Z2" s="123">
        <f>'Input Sheet'!B23</f>
        <v>4</v>
      </c>
      <c r="AA2" s="123">
        <f>'Input Sheet'!B24</f>
        <v>0</v>
      </c>
      <c r="AB2" s="123">
        <f>'Input Sheet'!B25</f>
        <v>0</v>
      </c>
      <c r="AC2" s="123">
        <f>'Input Sheet'!B26</f>
        <v>0</v>
      </c>
      <c r="AD2" s="123">
        <f>'Input Sheet'!B27</f>
        <v>0</v>
      </c>
      <c r="AE2" s="123">
        <f>'Input Sheet'!B28</f>
        <v>0</v>
      </c>
      <c r="AF2" s="123">
        <f>'Input Sheet'!B29</f>
        <v>0</v>
      </c>
      <c r="AG2" s="123">
        <f>'Input Sheet'!B30</f>
        <v>1</v>
      </c>
      <c r="AH2" s="123">
        <f>'Input Sheet'!B31</f>
        <v>0</v>
      </c>
      <c r="AI2" s="123">
        <f>'Input Sheet'!B32</f>
        <v>1</v>
      </c>
      <c r="AJ2" s="123">
        <f>'Input Sheet'!B32</f>
        <v>1</v>
      </c>
      <c r="AK2" s="123">
        <f>'Input Sheet'!B32</f>
        <v>1</v>
      </c>
      <c r="AL2" s="123">
        <f>'Input Sheet'!B32</f>
        <v>1</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3.7383177570093455E-2</v>
      </c>
      <c r="L4" s="126">
        <f t="shared" si="0"/>
        <v>0.13084112149532709</v>
      </c>
      <c r="M4" s="126">
        <f t="shared" si="0"/>
        <v>0.20560747663551401</v>
      </c>
      <c r="N4" s="126">
        <f t="shared" si="0"/>
        <v>2.8037383177570093E-2</v>
      </c>
      <c r="O4" s="126">
        <f t="shared" si="0"/>
        <v>2.8037383177570093E-2</v>
      </c>
      <c r="P4" s="126">
        <f t="shared" si="0"/>
        <v>9.3457943925233638E-3</v>
      </c>
      <c r="Q4" s="126">
        <f t="shared" si="0"/>
        <v>9.3457943925233638E-3</v>
      </c>
      <c r="R4" s="126">
        <f t="shared" si="0"/>
        <v>0</v>
      </c>
      <c r="S4" s="126">
        <f t="shared" si="0"/>
        <v>9.3457943925233641E-2</v>
      </c>
      <c r="T4" s="126">
        <f t="shared" si="0"/>
        <v>0.13084112149532709</v>
      </c>
      <c r="U4" s="126">
        <f t="shared" si="0"/>
        <v>5.6074766355140186E-2</v>
      </c>
      <c r="V4" s="126">
        <f t="shared" si="0"/>
        <v>7.476635514018691E-2</v>
      </c>
      <c r="W4" s="126">
        <f t="shared" si="0"/>
        <v>0</v>
      </c>
      <c r="X4" s="126">
        <f t="shared" si="0"/>
        <v>9.3457943925233641E-2</v>
      </c>
      <c r="Y4" s="126">
        <f t="shared" si="0"/>
        <v>4.6728971962616821E-2</v>
      </c>
      <c r="Z4" s="126">
        <f t="shared" si="0"/>
        <v>3.7383177570093455E-2</v>
      </c>
      <c r="AA4" s="126">
        <f t="shared" si="0"/>
        <v>0</v>
      </c>
      <c r="AB4" s="126">
        <f t="shared" si="0"/>
        <v>0</v>
      </c>
      <c r="AC4" s="126">
        <f t="shared" si="0"/>
        <v>0</v>
      </c>
      <c r="AD4" s="126">
        <f t="shared" si="0"/>
        <v>0</v>
      </c>
      <c r="AE4" s="126">
        <f t="shared" si="0"/>
        <v>0</v>
      </c>
      <c r="AF4" s="126">
        <f t="shared" si="0"/>
        <v>0</v>
      </c>
      <c r="AG4" s="126">
        <f t="shared" si="0"/>
        <v>9.3457943925233638E-3</v>
      </c>
      <c r="AH4" s="126">
        <f t="shared" si="0"/>
        <v>0</v>
      </c>
      <c r="AI4" s="126">
        <f t="shared" si="0"/>
        <v>9.3457943925233638E-3</v>
      </c>
      <c r="AJ4" s="126">
        <f t="shared" si="0"/>
        <v>9.3457943925233638E-3</v>
      </c>
      <c r="AK4" s="126">
        <f t="shared" si="0"/>
        <v>9.3457943925233638E-3</v>
      </c>
      <c r="AL4" s="126">
        <f t="shared" si="0"/>
        <v>9.3457943925233638E-3</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0.14660747663551402</v>
      </c>
      <c r="F9" s="128">
        <f t="shared" ref="F9:F72" si="2">SUMPRODUCT($K$2:$AI$2,$K9:$AI9)</f>
        <v>15.686999999999999</v>
      </c>
      <c r="G9" s="122">
        <f t="shared" ref="G9:G72" si="3">SUMPRODUCT($K$3:$AI$3,$K9:$AI9)/$J$3</f>
        <v>0.12982592244118041</v>
      </c>
      <c r="H9" s="128">
        <f t="shared" ref="H9:H72" si="4">SUMPRODUCT($K$3:$AI$3,$K9:$AI9)</f>
        <v>44706.595000000001</v>
      </c>
      <c r="I9" s="122">
        <f t="shared" ref="I9:I72" si="5">CORREL($K$4:$AI$4,$K9:$AI9)</f>
        <v>0.52346853694195761</v>
      </c>
      <c r="J9" s="128">
        <f>$E9/$G9*100</f>
        <v>112.92619677086195</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8.8785046728971969E-3</v>
      </c>
      <c r="F10" s="128">
        <f t="shared" si="2"/>
        <v>0.95000000000000007</v>
      </c>
      <c r="G10" s="122">
        <f t="shared" si="3"/>
        <v>7.0691983342916383E-3</v>
      </c>
      <c r="H10" s="128">
        <f t="shared" si="4"/>
        <v>2434.335</v>
      </c>
      <c r="I10" s="122">
        <f t="shared" si="5"/>
        <v>0.33123723602104221</v>
      </c>
      <c r="J10" s="128">
        <f t="shared" ref="J10:J73" si="6">$E10/$G10*100</f>
        <v>125.59422232969304</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2.0915887850467288E-2</v>
      </c>
      <c r="F11" s="128">
        <f t="shared" si="2"/>
        <v>2.238</v>
      </c>
      <c r="G11" s="122">
        <f t="shared" si="3"/>
        <v>1.8556278640252298E-2</v>
      </c>
      <c r="H11" s="128">
        <f t="shared" si="4"/>
        <v>6390.0030000000006</v>
      </c>
      <c r="I11" s="122">
        <f t="shared" si="5"/>
        <v>0.29858395334411036</v>
      </c>
      <c r="J11" s="128">
        <f t="shared" si="6"/>
        <v>112.71596129784625</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2.65981308411215E-2</v>
      </c>
      <c r="F12" s="128">
        <f t="shared" si="2"/>
        <v>2.8460000000000005</v>
      </c>
      <c r="G12" s="122">
        <f t="shared" si="3"/>
        <v>2.0246307621719261E-2</v>
      </c>
      <c r="H12" s="128">
        <f t="shared" si="4"/>
        <v>6971.978000000001</v>
      </c>
      <c r="I12" s="122">
        <f t="shared" si="5"/>
        <v>0.62428799737998619</v>
      </c>
      <c r="J12" s="128">
        <f t="shared" si="6"/>
        <v>131.37274874055706</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2.3046728971962617E-2</v>
      </c>
      <c r="F13" s="128">
        <f t="shared" si="2"/>
        <v>2.4660000000000002</v>
      </c>
      <c r="G13" s="122">
        <f t="shared" si="3"/>
        <v>1.9254357383885378E-2</v>
      </c>
      <c r="H13" s="128">
        <f t="shared" si="4"/>
        <v>6630.3920000000007</v>
      </c>
      <c r="I13" s="122">
        <f t="shared" si="5"/>
        <v>0.62418567650423429</v>
      </c>
      <c r="J13" s="128">
        <f t="shared" si="6"/>
        <v>119.69617324778237</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2.4598130841121498E-2</v>
      </c>
      <c r="F14" s="128">
        <f t="shared" si="2"/>
        <v>2.6320000000000001</v>
      </c>
      <c r="G14" s="122">
        <f t="shared" si="3"/>
        <v>1.9234430447383249E-2</v>
      </c>
      <c r="H14" s="128">
        <f t="shared" si="4"/>
        <v>6623.5300000000007</v>
      </c>
      <c r="I14" s="122">
        <f t="shared" si="5"/>
        <v>0.27748089062218756</v>
      </c>
      <c r="J14" s="128">
        <f t="shared" si="6"/>
        <v>127.88593303249047</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6.8878504672897226E-3</v>
      </c>
      <c r="F15" s="128">
        <f t="shared" si="2"/>
        <v>0.73700000000000032</v>
      </c>
      <c r="G15" s="122">
        <f t="shared" si="3"/>
        <v>5.0529710359567661E-3</v>
      </c>
      <c r="H15" s="128">
        <f t="shared" si="4"/>
        <v>1740.0309999999999</v>
      </c>
      <c r="I15" s="122">
        <f t="shared" si="5"/>
        <v>0.55791141835717306</v>
      </c>
      <c r="J15" s="128">
        <f t="shared" si="6"/>
        <v>136.31288242651735</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3.8383177570093449E-2</v>
      </c>
      <c r="F16" s="128">
        <f t="shared" si="2"/>
        <v>4.1069999999999993</v>
      </c>
      <c r="G16" s="122">
        <f t="shared" si="3"/>
        <v>3.8942423292039098E-2</v>
      </c>
      <c r="H16" s="128">
        <f t="shared" si="4"/>
        <v>13410.135</v>
      </c>
      <c r="I16" s="122">
        <f t="shared" si="5"/>
        <v>-0.12162011611737705</v>
      </c>
      <c r="J16" s="128">
        <f t="shared" si="6"/>
        <v>98.563916483184101</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1.2056074766355139E-2</v>
      </c>
      <c r="F17" s="128">
        <f t="shared" si="2"/>
        <v>1.2899999999999998</v>
      </c>
      <c r="G17" s="122">
        <f t="shared" si="3"/>
        <v>8.80491523356507E-3</v>
      </c>
      <c r="H17" s="128">
        <f t="shared" si="4"/>
        <v>3032.0430000000001</v>
      </c>
      <c r="I17" s="122">
        <f t="shared" si="5"/>
        <v>0.37141485725744605</v>
      </c>
      <c r="J17" s="128">
        <f t="shared" si="6"/>
        <v>136.92437061059235</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1.6E-2</v>
      </c>
      <c r="F18" s="128">
        <f t="shared" si="2"/>
        <v>1.7120000000000002</v>
      </c>
      <c r="G18" s="122">
        <f t="shared" si="3"/>
        <v>1.434271020275411E-2</v>
      </c>
      <c r="H18" s="128">
        <f t="shared" si="4"/>
        <v>4939.027</v>
      </c>
      <c r="I18" s="122">
        <f t="shared" si="5"/>
        <v>3.0890887443401304E-2</v>
      </c>
      <c r="J18" s="128">
        <f t="shared" si="6"/>
        <v>111.55492772159374</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1.290654205607477E-2</v>
      </c>
      <c r="F19" s="128">
        <f t="shared" si="2"/>
        <v>1.3810000000000004</v>
      </c>
      <c r="G19" s="122">
        <f t="shared" si="3"/>
        <v>1.0960927290784593E-2</v>
      </c>
      <c r="H19" s="128">
        <f t="shared" si="4"/>
        <v>3774.4830000000006</v>
      </c>
      <c r="I19" s="122">
        <f t="shared" si="5"/>
        <v>0.5890730029746406</v>
      </c>
      <c r="J19" s="128">
        <f t="shared" si="6"/>
        <v>117.7504577274767</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0.18214953271028039</v>
      </c>
      <c r="F20" s="128">
        <f t="shared" si="2"/>
        <v>19.490000000000002</v>
      </c>
      <c r="G20" s="122">
        <f t="shared" si="3"/>
        <v>0.17472912782627387</v>
      </c>
      <c r="H20" s="128">
        <f t="shared" si="4"/>
        <v>60169.373000000014</v>
      </c>
      <c r="I20" s="122">
        <f t="shared" si="5"/>
        <v>0.18879202395433548</v>
      </c>
      <c r="J20" s="128">
        <f t="shared" si="6"/>
        <v>104.24680474075527</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3.0654205607476641E-3</v>
      </c>
      <c r="F21" s="128">
        <f t="shared" si="2"/>
        <v>0.32800000000000007</v>
      </c>
      <c r="G21" s="122">
        <f t="shared" si="3"/>
        <v>3.046129318906487E-3</v>
      </c>
      <c r="H21" s="128">
        <f t="shared" si="4"/>
        <v>1048.9590000000001</v>
      </c>
      <c r="I21" s="122">
        <f t="shared" si="5"/>
        <v>-4.0735741701576206E-2</v>
      </c>
      <c r="J21" s="128">
        <f t="shared" si="6"/>
        <v>100.63330344255057</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4.1785046728971972E-2</v>
      </c>
      <c r="F22" s="128">
        <f t="shared" si="2"/>
        <v>4.471000000000001</v>
      </c>
      <c r="G22" s="122">
        <f t="shared" si="3"/>
        <v>2.6724092368988091E-2</v>
      </c>
      <c r="H22" s="128">
        <f t="shared" si="4"/>
        <v>9202.6550000000007</v>
      </c>
      <c r="I22" s="122">
        <f t="shared" si="5"/>
        <v>0.54979787906281696</v>
      </c>
      <c r="J22" s="128">
        <f t="shared" si="6"/>
        <v>156.35721562413596</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9.8598130841121498E-2</v>
      </c>
      <c r="F23" s="128">
        <f t="shared" si="2"/>
        <v>10.55</v>
      </c>
      <c r="G23" s="122">
        <f t="shared" si="3"/>
        <v>8.9439841676394932E-2</v>
      </c>
      <c r="H23" s="128">
        <f t="shared" si="4"/>
        <v>30799.325000000004</v>
      </c>
      <c r="I23" s="122">
        <f t="shared" si="5"/>
        <v>0.27320719726403603</v>
      </c>
      <c r="J23" s="128">
        <f t="shared" si="6"/>
        <v>110.23960797902848</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3.0065420560747656E-2</v>
      </c>
      <c r="F24" s="128">
        <f t="shared" si="2"/>
        <v>3.2169999999999992</v>
      </c>
      <c r="G24" s="122">
        <f t="shared" si="3"/>
        <v>2.4920193519534912E-2</v>
      </c>
      <c r="H24" s="128">
        <f t="shared" si="4"/>
        <v>8581.4680000000026</v>
      </c>
      <c r="I24" s="122">
        <f t="shared" si="5"/>
        <v>0.50403252401945953</v>
      </c>
      <c r="J24" s="128">
        <f t="shared" si="6"/>
        <v>120.64681816045852</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1.0691588785046731E-2</v>
      </c>
      <c r="F25" s="128">
        <f t="shared" si="2"/>
        <v>1.1440000000000001</v>
      </c>
      <c r="G25" s="122">
        <f t="shared" si="3"/>
        <v>1.0892370730460744E-2</v>
      </c>
      <c r="H25" s="128">
        <f t="shared" si="4"/>
        <v>3750.8750000000009</v>
      </c>
      <c r="I25" s="122">
        <f t="shared" si="5"/>
        <v>6.776778147650471E-2</v>
      </c>
      <c r="J25" s="128">
        <f t="shared" si="6"/>
        <v>98.156673598590231</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4.6822429906542068E-3</v>
      </c>
      <c r="F26" s="128">
        <f t="shared" si="2"/>
        <v>0.50100000000000011</v>
      </c>
      <c r="G26" s="122">
        <f t="shared" si="3"/>
        <v>5.0388868561206659E-3</v>
      </c>
      <c r="H26" s="128">
        <f t="shared" si="4"/>
        <v>1735.1810000000003</v>
      </c>
      <c r="I26" s="122">
        <f t="shared" si="5"/>
        <v>2.4202471617479262E-2</v>
      </c>
      <c r="J26" s="128">
        <f t="shared" si="6"/>
        <v>92.922169605113297</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1.074766355140187E-3</v>
      </c>
      <c r="F27" s="128">
        <f t="shared" si="2"/>
        <v>0.115</v>
      </c>
      <c r="G27" s="122">
        <f t="shared" si="3"/>
        <v>1.0219945521811604E-3</v>
      </c>
      <c r="H27" s="128">
        <f t="shared" si="4"/>
        <v>351.93200000000002</v>
      </c>
      <c r="I27" s="122">
        <f t="shared" si="5"/>
        <v>-1.0122373455742966E-2</v>
      </c>
      <c r="J27" s="128">
        <f t="shared" si="6"/>
        <v>105.16360902769981</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1.0140186915887851E-2</v>
      </c>
      <c r="F28" s="128">
        <f t="shared" si="2"/>
        <v>1.085</v>
      </c>
      <c r="G28" s="122">
        <f t="shared" si="3"/>
        <v>1.1544662821830769E-2</v>
      </c>
      <c r="H28" s="128">
        <f t="shared" si="4"/>
        <v>3975.4969999999998</v>
      </c>
      <c r="I28" s="122">
        <f t="shared" si="5"/>
        <v>-0.22782263973036732</v>
      </c>
      <c r="J28" s="128">
        <f t="shared" si="6"/>
        <v>87.834413809928876</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6.3457943925233663E-3</v>
      </c>
      <c r="F29" s="128">
        <f t="shared" si="2"/>
        <v>0.67900000000000016</v>
      </c>
      <c r="G29" s="122">
        <f t="shared" si="3"/>
        <v>7.5321816249368399E-3</v>
      </c>
      <c r="H29" s="128">
        <f t="shared" si="4"/>
        <v>2593.7670000000003</v>
      </c>
      <c r="I29" s="122">
        <f t="shared" si="5"/>
        <v>-0.28445053246100716</v>
      </c>
      <c r="J29" s="128">
        <f t="shared" si="6"/>
        <v>84.249088889655894</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3.738317757009346E-5</v>
      </c>
      <c r="F30" s="128">
        <f t="shared" si="2"/>
        <v>4.0000000000000001E-3</v>
      </c>
      <c r="G30" s="122">
        <f t="shared" si="3"/>
        <v>1.0997276090580152E-5</v>
      </c>
      <c r="H30" s="128">
        <f t="shared" si="4"/>
        <v>3.7869999999999999</v>
      </c>
      <c r="I30" s="122">
        <f t="shared" si="5"/>
        <v>-1.012237345574298E-2</v>
      </c>
      <c r="J30" s="128">
        <f t="shared" si="6"/>
        <v>339.93124535733415</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8.8411214953271044E-3</v>
      </c>
      <c r="F31" s="128">
        <f t="shared" si="2"/>
        <v>0.94600000000000017</v>
      </c>
      <c r="G31" s="122">
        <f t="shared" si="3"/>
        <v>9.5585117813438338E-3</v>
      </c>
      <c r="H31" s="128">
        <f t="shared" si="4"/>
        <v>3291.55</v>
      </c>
      <c r="I31" s="122">
        <f t="shared" si="5"/>
        <v>3.0067469509329606E-2</v>
      </c>
      <c r="J31" s="128">
        <f t="shared" si="6"/>
        <v>92.494749157322573</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1.5392523364485983E-2</v>
      </c>
      <c r="F32" s="128">
        <f t="shared" si="2"/>
        <v>1.6470000000000002</v>
      </c>
      <c r="G32" s="122">
        <f t="shared" si="3"/>
        <v>1.6170046869827332E-2</v>
      </c>
      <c r="H32" s="128">
        <f t="shared" si="4"/>
        <v>5568.2849999999999</v>
      </c>
      <c r="I32" s="122">
        <f t="shared" si="5"/>
        <v>-1.6415106086265206E-2</v>
      </c>
      <c r="J32" s="128">
        <f t="shared" si="6"/>
        <v>95.191581622486339</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8.1121495327102829E-3</v>
      </c>
      <c r="F33" s="128">
        <f t="shared" si="2"/>
        <v>0.86800000000000022</v>
      </c>
      <c r="G33" s="122">
        <f t="shared" si="3"/>
        <v>7.9948280568478153E-3</v>
      </c>
      <c r="H33" s="128">
        <f t="shared" si="4"/>
        <v>2753.0830000000001</v>
      </c>
      <c r="I33" s="122">
        <f t="shared" si="5"/>
        <v>8.6763201049225566E-2</v>
      </c>
      <c r="J33" s="128">
        <f t="shared" si="6"/>
        <v>101.46746715536901</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7.3308411214953267E-2</v>
      </c>
      <c r="F34" s="128">
        <f t="shared" si="2"/>
        <v>7.8439999999999994</v>
      </c>
      <c r="G34" s="122">
        <f t="shared" si="3"/>
        <v>5.8360807647854854E-2</v>
      </c>
      <c r="H34" s="128">
        <f t="shared" si="4"/>
        <v>20097.011000000002</v>
      </c>
      <c r="I34" s="122">
        <f t="shared" si="5"/>
        <v>0.56222425970355672</v>
      </c>
      <c r="J34" s="128">
        <f t="shared" si="6"/>
        <v>125.61240011840007</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1.046728971962617E-3</v>
      </c>
      <c r="F35" s="128">
        <f t="shared" si="2"/>
        <v>0.11200000000000002</v>
      </c>
      <c r="G35" s="122">
        <f t="shared" si="3"/>
        <v>1.0438990817695538E-3</v>
      </c>
      <c r="H35" s="128">
        <f t="shared" si="4"/>
        <v>359.47500000000002</v>
      </c>
      <c r="I35" s="122">
        <f t="shared" si="5"/>
        <v>2.6028960314767688E-2</v>
      </c>
      <c r="J35" s="128">
        <f t="shared" si="6"/>
        <v>100.27108848378965</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0.10700000000000003</v>
      </c>
      <c r="G36" s="122">
        <f t="shared" si="3"/>
        <v>1E-3</v>
      </c>
      <c r="H36" s="128">
        <f t="shared" si="4"/>
        <v>344.358</v>
      </c>
      <c r="I36" s="122">
        <f t="shared" si="5"/>
        <v>-0.15472770853778589</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5.2766355140186912E-2</v>
      </c>
      <c r="F37" s="128">
        <f t="shared" si="2"/>
        <v>5.6459999999999999</v>
      </c>
      <c r="G37" s="122">
        <f t="shared" si="3"/>
        <v>4.4351785060895925E-2</v>
      </c>
      <c r="H37" s="128">
        <f t="shared" si="4"/>
        <v>15272.892</v>
      </c>
      <c r="I37" s="122">
        <f t="shared" si="5"/>
        <v>0.54956044850146946</v>
      </c>
      <c r="J37" s="128">
        <f t="shared" si="6"/>
        <v>118.97233689182431</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5.6317757009345784E-2</v>
      </c>
      <c r="F38" s="128">
        <f t="shared" si="2"/>
        <v>6.0259999999999989</v>
      </c>
      <c r="G38" s="122">
        <f t="shared" si="3"/>
        <v>4.7773079179226276E-2</v>
      </c>
      <c r="H38" s="128">
        <f t="shared" si="4"/>
        <v>16451.042000000001</v>
      </c>
      <c r="I38" s="122">
        <f t="shared" si="5"/>
        <v>0.38209221159444839</v>
      </c>
      <c r="J38" s="128">
        <f t="shared" si="6"/>
        <v>117.88596836737936</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3.9439252336448604E-3</v>
      </c>
      <c r="F39" s="128">
        <f t="shared" si="2"/>
        <v>0.42200000000000004</v>
      </c>
      <c r="G39" s="122">
        <f t="shared" si="3"/>
        <v>2.5975786826500325E-3</v>
      </c>
      <c r="H39" s="128">
        <f t="shared" si="4"/>
        <v>894.49699999999996</v>
      </c>
      <c r="I39" s="122">
        <f t="shared" si="5"/>
        <v>0.22604152424003557</v>
      </c>
      <c r="J39" s="128">
        <f t="shared" si="6"/>
        <v>151.83082845526334</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3.7943925233644873E-3</v>
      </c>
      <c r="F40" s="128">
        <f t="shared" si="2"/>
        <v>0.40600000000000014</v>
      </c>
      <c r="G40" s="122">
        <f t="shared" si="3"/>
        <v>2.8797152962904888E-3</v>
      </c>
      <c r="H40" s="128">
        <f t="shared" si="4"/>
        <v>991.65300000000013</v>
      </c>
      <c r="I40" s="122">
        <f t="shared" si="5"/>
        <v>0.24337897226028626</v>
      </c>
      <c r="J40" s="128">
        <f t="shared" si="6"/>
        <v>131.76276586273102</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3.0654205607476641E-3</v>
      </c>
      <c r="F41" s="128">
        <f t="shared" si="2"/>
        <v>0.32800000000000007</v>
      </c>
      <c r="G41" s="122">
        <f t="shared" si="3"/>
        <v>3.0277008229807351E-3</v>
      </c>
      <c r="H41" s="128">
        <f t="shared" si="4"/>
        <v>1042.6130000000001</v>
      </c>
      <c r="I41" s="122">
        <f t="shared" si="5"/>
        <v>5.5999350488808781E-2</v>
      </c>
      <c r="J41" s="128">
        <f t="shared" si="6"/>
        <v>101.24582116834762</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8.4953271028037382E-3</v>
      </c>
      <c r="F42" s="128">
        <f t="shared" si="2"/>
        <v>0.90900000000000003</v>
      </c>
      <c r="G42" s="122">
        <f t="shared" si="3"/>
        <v>6.3439850388258738E-3</v>
      </c>
      <c r="H42" s="128">
        <f t="shared" si="4"/>
        <v>2184.6020000000003</v>
      </c>
      <c r="I42" s="122">
        <f t="shared" si="5"/>
        <v>0.47119834803993393</v>
      </c>
      <c r="J42" s="128">
        <f t="shared" si="6"/>
        <v>133.91152486664799</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6.000000000000001E-3</v>
      </c>
      <c r="F43" s="128">
        <f t="shared" si="2"/>
        <v>0.64200000000000013</v>
      </c>
      <c r="G43" s="122">
        <f t="shared" si="3"/>
        <v>5.7393962097584501E-3</v>
      </c>
      <c r="H43" s="128">
        <f t="shared" si="4"/>
        <v>1976.4070000000004</v>
      </c>
      <c r="I43" s="122">
        <f t="shared" si="5"/>
        <v>0.31089810749343433</v>
      </c>
      <c r="J43" s="128">
        <f t="shared" si="6"/>
        <v>104.54061334532815</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0.30214953271028033</v>
      </c>
      <c r="F44" s="128">
        <f t="shared" si="2"/>
        <v>32.33</v>
      </c>
      <c r="G44" s="122">
        <f t="shared" si="3"/>
        <v>0.18653765557936797</v>
      </c>
      <c r="H44" s="128">
        <f t="shared" si="4"/>
        <v>64235.733999999997</v>
      </c>
      <c r="I44" s="122">
        <f t="shared" si="5"/>
        <v>0.54704465807477287</v>
      </c>
      <c r="J44" s="128">
        <f t="shared" si="6"/>
        <v>161.97776892383098</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0.25651401869158874</v>
      </c>
      <c r="F45" s="128">
        <f t="shared" si="2"/>
        <v>27.446999999999996</v>
      </c>
      <c r="G45" s="122">
        <f t="shared" si="3"/>
        <v>0.2151952735234843</v>
      </c>
      <c r="H45" s="128">
        <f t="shared" si="4"/>
        <v>74104.214000000007</v>
      </c>
      <c r="I45" s="122">
        <f t="shared" si="5"/>
        <v>0.33258391734181281</v>
      </c>
      <c r="J45" s="128">
        <f t="shared" si="6"/>
        <v>119.20058209995736</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0.25297196261682237</v>
      </c>
      <c r="F46" s="128">
        <f t="shared" si="2"/>
        <v>27.067999999999994</v>
      </c>
      <c r="G46" s="122">
        <f t="shared" si="3"/>
        <v>0.27938740787204014</v>
      </c>
      <c r="H46" s="128">
        <f t="shared" si="4"/>
        <v>96209.28899999999</v>
      </c>
      <c r="I46" s="122">
        <f t="shared" si="5"/>
        <v>-0.20969871981254737</v>
      </c>
      <c r="J46" s="128">
        <f t="shared" si="6"/>
        <v>90.545226981984783</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0.27119626168224298</v>
      </c>
      <c r="F47" s="128">
        <f t="shared" si="2"/>
        <v>29.018000000000001</v>
      </c>
      <c r="G47" s="122">
        <f t="shared" si="3"/>
        <v>0.30211903600322926</v>
      </c>
      <c r="H47" s="128">
        <f t="shared" si="4"/>
        <v>104037.10700000002</v>
      </c>
      <c r="I47" s="122">
        <f t="shared" si="5"/>
        <v>-7.858220534112359E-2</v>
      </c>
      <c r="J47" s="128">
        <f t="shared" si="6"/>
        <v>89.764705087747018</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0.41741121495327099</v>
      </c>
      <c r="F48" s="128">
        <f t="shared" si="2"/>
        <v>44.662999999999997</v>
      </c>
      <c r="G48" s="122">
        <f t="shared" si="3"/>
        <v>0.42035953281178312</v>
      </c>
      <c r="H48" s="128">
        <f t="shared" si="4"/>
        <v>144754.16800000001</v>
      </c>
      <c r="I48" s="122">
        <f t="shared" si="5"/>
        <v>7.55154957987271E-2</v>
      </c>
      <c r="J48" s="128">
        <f t="shared" si="6"/>
        <v>99.298619960206253</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4.9710280373831794E-2</v>
      </c>
      <c r="F49" s="128">
        <f t="shared" si="2"/>
        <v>5.3190000000000017</v>
      </c>
      <c r="G49" s="122">
        <f t="shared" si="3"/>
        <v>3.8788836036915075E-2</v>
      </c>
      <c r="H49" s="128">
        <f t="shared" si="4"/>
        <v>13357.246000000001</v>
      </c>
      <c r="I49" s="122">
        <f t="shared" si="5"/>
        <v>0.27667542791842192</v>
      </c>
      <c r="J49" s="128">
        <f t="shared" si="6"/>
        <v>128.15615381323343</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2.010280373831776E-2</v>
      </c>
      <c r="F50" s="128">
        <f t="shared" si="2"/>
        <v>2.1510000000000002</v>
      </c>
      <c r="G50" s="122">
        <f t="shared" si="3"/>
        <v>1.4211495013909942E-2</v>
      </c>
      <c r="H50" s="128">
        <f t="shared" si="4"/>
        <v>4893.8419999999996</v>
      </c>
      <c r="I50" s="122">
        <f t="shared" si="5"/>
        <v>0.43372741950897531</v>
      </c>
      <c r="J50" s="128">
        <f t="shared" si="6"/>
        <v>141.45453183244632</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0.21713084112149533</v>
      </c>
      <c r="F51" s="128">
        <f t="shared" si="2"/>
        <v>23.233000000000001</v>
      </c>
      <c r="G51" s="122">
        <f t="shared" si="3"/>
        <v>0.20031148107492786</v>
      </c>
      <c r="H51" s="128">
        <f t="shared" si="4"/>
        <v>68978.861000000004</v>
      </c>
      <c r="I51" s="122">
        <f t="shared" si="5"/>
        <v>0.20282265505878774</v>
      </c>
      <c r="J51" s="128">
        <f t="shared" si="6"/>
        <v>108.3966031084739</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0.19405607476635517</v>
      </c>
      <c r="F52" s="128">
        <f t="shared" si="2"/>
        <v>20.764000000000003</v>
      </c>
      <c r="G52" s="122">
        <f t="shared" si="3"/>
        <v>0.16209498254723281</v>
      </c>
      <c r="H52" s="128">
        <f t="shared" si="4"/>
        <v>55818.703999999998</v>
      </c>
      <c r="I52" s="122">
        <f t="shared" si="5"/>
        <v>0.42820465444034062</v>
      </c>
      <c r="J52" s="128">
        <f t="shared" si="6"/>
        <v>119.71750865873298</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8.8037383177570108E-2</v>
      </c>
      <c r="F53" s="128">
        <f t="shared" si="2"/>
        <v>9.4200000000000017</v>
      </c>
      <c r="G53" s="122">
        <f t="shared" si="3"/>
        <v>6.8823645740769782E-2</v>
      </c>
      <c r="H53" s="128">
        <f t="shared" si="4"/>
        <v>23699.972999999998</v>
      </c>
      <c r="I53" s="122">
        <f t="shared" si="5"/>
        <v>0.29795826822373517</v>
      </c>
      <c r="J53" s="128">
        <f t="shared" si="6"/>
        <v>127.91734908837951</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5.4000000000000006E-2</v>
      </c>
      <c r="F54" s="128">
        <f t="shared" si="2"/>
        <v>5.7780000000000005</v>
      </c>
      <c r="G54" s="122">
        <f t="shared" si="3"/>
        <v>3.3393201261477885E-2</v>
      </c>
      <c r="H54" s="128">
        <f t="shared" si="4"/>
        <v>11499.216000000002</v>
      </c>
      <c r="I54" s="122">
        <f t="shared" si="5"/>
        <v>0.31029225963026791</v>
      </c>
      <c r="J54" s="128">
        <f t="shared" si="6"/>
        <v>161.70956350415543</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0.19337383177570092</v>
      </c>
      <c r="F55" s="128">
        <f t="shared" si="2"/>
        <v>20.690999999999999</v>
      </c>
      <c r="G55" s="122">
        <f t="shared" si="3"/>
        <v>0.17084342457558702</v>
      </c>
      <c r="H55" s="128">
        <f t="shared" si="4"/>
        <v>58831.299999999996</v>
      </c>
      <c r="I55" s="122">
        <f t="shared" si="5"/>
        <v>0.30796441307656336</v>
      </c>
      <c r="J55" s="128">
        <f t="shared" si="6"/>
        <v>113.18775203440485</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0.2990560747663551</v>
      </c>
      <c r="F56" s="128">
        <f t="shared" si="2"/>
        <v>31.998999999999995</v>
      </c>
      <c r="G56" s="122">
        <f t="shared" si="3"/>
        <v>0.21211815900893838</v>
      </c>
      <c r="H56" s="128">
        <f t="shared" si="4"/>
        <v>73044.585000000006</v>
      </c>
      <c r="I56" s="122">
        <f t="shared" si="5"/>
        <v>0.56740723245586766</v>
      </c>
      <c r="J56" s="128">
        <f t="shared" si="6"/>
        <v>140.98560734432607</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0.33390654205607478</v>
      </c>
      <c r="F57" s="128">
        <f t="shared" si="2"/>
        <v>35.728000000000002</v>
      </c>
      <c r="G57" s="122">
        <f t="shared" si="3"/>
        <v>0.25784976100453599</v>
      </c>
      <c r="H57" s="128">
        <f t="shared" si="4"/>
        <v>88792.627999999997</v>
      </c>
      <c r="I57" s="122">
        <f t="shared" si="5"/>
        <v>0.481134379396226</v>
      </c>
      <c r="J57" s="128">
        <f t="shared" si="6"/>
        <v>129.49654898078452</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0.38107476635514009</v>
      </c>
      <c r="F58" s="128">
        <f t="shared" si="2"/>
        <v>40.774999999999991</v>
      </c>
      <c r="G58" s="122">
        <f t="shared" si="3"/>
        <v>0.29780462774205912</v>
      </c>
      <c r="H58" s="128">
        <f t="shared" si="4"/>
        <v>102551.406</v>
      </c>
      <c r="I58" s="122">
        <f t="shared" si="5"/>
        <v>0.48727457897348403</v>
      </c>
      <c r="J58" s="128">
        <f t="shared" si="6"/>
        <v>127.96133130785485</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0.1620373831775701</v>
      </c>
      <c r="F59" s="128">
        <f t="shared" si="2"/>
        <v>17.338000000000001</v>
      </c>
      <c r="G59" s="122">
        <f t="shared" si="3"/>
        <v>0.11472561404120134</v>
      </c>
      <c r="H59" s="128">
        <f t="shared" si="4"/>
        <v>39506.683000000012</v>
      </c>
      <c r="I59" s="122">
        <f t="shared" si="5"/>
        <v>0.43982746327773642</v>
      </c>
      <c r="J59" s="128">
        <f t="shared" si="6"/>
        <v>141.23906377121477</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0.15309345794392523</v>
      </c>
      <c r="F60" s="128">
        <f t="shared" si="2"/>
        <v>16.381</v>
      </c>
      <c r="G60" s="122">
        <f t="shared" si="3"/>
        <v>9.9069352243885744E-2</v>
      </c>
      <c r="H60" s="128">
        <f t="shared" si="4"/>
        <v>34115.324000000008</v>
      </c>
      <c r="I60" s="122">
        <f t="shared" si="5"/>
        <v>0.48400867110800055</v>
      </c>
      <c r="J60" s="128">
        <f t="shared" si="6"/>
        <v>154.53160283822658</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0.13039252336448595</v>
      </c>
      <c r="F61" s="128">
        <f t="shared" si="2"/>
        <v>13.951999999999998</v>
      </c>
      <c r="G61" s="122">
        <f t="shared" si="3"/>
        <v>8.4653052927476644E-2</v>
      </c>
      <c r="H61" s="128">
        <f t="shared" si="4"/>
        <v>29150.956000000002</v>
      </c>
      <c r="I61" s="122">
        <f t="shared" si="5"/>
        <v>0.66292615569390878</v>
      </c>
      <c r="J61" s="128">
        <f t="shared" si="6"/>
        <v>154.03168445229599</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9.3700934579439246E-2</v>
      </c>
      <c r="F62" s="128">
        <f t="shared" si="2"/>
        <v>10.026</v>
      </c>
      <c r="G62" s="122">
        <f t="shared" si="3"/>
        <v>5.8125680251366316E-2</v>
      </c>
      <c r="H62" s="128">
        <f t="shared" si="4"/>
        <v>20016.043000000001</v>
      </c>
      <c r="I62" s="122">
        <f t="shared" si="5"/>
        <v>0.63573486845493232</v>
      </c>
      <c r="J62" s="128">
        <f t="shared" si="6"/>
        <v>161.20402234301022</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0.15228971962616822</v>
      </c>
      <c r="F63" s="128">
        <f t="shared" si="2"/>
        <v>16.294999999999998</v>
      </c>
      <c r="G63" s="122">
        <f t="shared" si="3"/>
        <v>0.10038879886629613</v>
      </c>
      <c r="H63" s="128">
        <f t="shared" si="4"/>
        <v>34569.686000000002</v>
      </c>
      <c r="I63" s="122">
        <f t="shared" si="5"/>
        <v>0.62044543098206395</v>
      </c>
      <c r="J63" s="128">
        <f t="shared" si="6"/>
        <v>151.69991208779862</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0.2007663551401869</v>
      </c>
      <c r="F64" s="128">
        <f t="shared" si="2"/>
        <v>21.481999999999999</v>
      </c>
      <c r="G64" s="122">
        <f t="shared" si="3"/>
        <v>0.16148858455444623</v>
      </c>
      <c r="H64" s="128">
        <f t="shared" si="4"/>
        <v>55609.885999999991</v>
      </c>
      <c r="I64" s="122">
        <f t="shared" si="5"/>
        <v>0.70177521540929599</v>
      </c>
      <c r="J64" s="128">
        <f t="shared" si="6"/>
        <v>124.32232017768294</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0.30024299065420557</v>
      </c>
      <c r="F65" s="128">
        <f t="shared" si="2"/>
        <v>32.125999999999998</v>
      </c>
      <c r="G65" s="122">
        <f t="shared" si="3"/>
        <v>0.23452032187432845</v>
      </c>
      <c r="H65" s="128">
        <f t="shared" si="4"/>
        <v>80758.948999999993</v>
      </c>
      <c r="I65" s="122">
        <f t="shared" si="5"/>
        <v>0.58691933254233641</v>
      </c>
      <c r="J65" s="128">
        <f t="shared" si="6"/>
        <v>128.0242958284424</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0.12080373831775705</v>
      </c>
      <c r="F66" s="128">
        <f t="shared" si="2"/>
        <v>12.926000000000004</v>
      </c>
      <c r="G66" s="122">
        <f t="shared" si="3"/>
        <v>8.5511563547238614E-2</v>
      </c>
      <c r="H66" s="128">
        <f t="shared" si="4"/>
        <v>29446.590999999997</v>
      </c>
      <c r="I66" s="122">
        <f t="shared" si="5"/>
        <v>0.64308819578082144</v>
      </c>
      <c r="J66" s="128">
        <f t="shared" si="6"/>
        <v>141.27181553758189</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0.13114018691588786</v>
      </c>
      <c r="F67" s="128">
        <f t="shared" si="2"/>
        <v>14.032</v>
      </c>
      <c r="G67" s="122">
        <f t="shared" si="3"/>
        <v>8.3262000592406737E-2</v>
      </c>
      <c r="H67" s="128">
        <f t="shared" si="4"/>
        <v>28671.936000000002</v>
      </c>
      <c r="I67" s="122">
        <f t="shared" si="5"/>
        <v>0.60421599640557355</v>
      </c>
      <c r="J67" s="128">
        <f t="shared" si="6"/>
        <v>157.50304578658836</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0.18128971962616824</v>
      </c>
      <c r="F68" s="128">
        <f t="shared" si="2"/>
        <v>19.398000000000003</v>
      </c>
      <c r="G68" s="122">
        <f t="shared" si="3"/>
        <v>0.12921515399671274</v>
      </c>
      <c r="H68" s="128">
        <f t="shared" si="4"/>
        <v>44496.272000000004</v>
      </c>
      <c r="I68" s="122">
        <f t="shared" si="5"/>
        <v>0.43690413157781588</v>
      </c>
      <c r="J68" s="128">
        <f t="shared" si="6"/>
        <v>140.30066444898583</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0.18159813084112147</v>
      </c>
      <c r="F69" s="128">
        <f t="shared" si="2"/>
        <v>19.430999999999997</v>
      </c>
      <c r="G69" s="122">
        <f t="shared" si="3"/>
        <v>0.13210650543910699</v>
      </c>
      <c r="H69" s="128">
        <f t="shared" si="4"/>
        <v>45491.932000000001</v>
      </c>
      <c r="I69" s="122">
        <f t="shared" si="5"/>
        <v>0.41378346252176201</v>
      </c>
      <c r="J69" s="128">
        <f t="shared" si="6"/>
        <v>137.46342788911866</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7.7542056074766358E-2</v>
      </c>
      <c r="F70" s="128">
        <f t="shared" si="2"/>
        <v>8.2970000000000006</v>
      </c>
      <c r="G70" s="122">
        <f t="shared" si="3"/>
        <v>5.6606615789381975E-2</v>
      </c>
      <c r="H70" s="128">
        <f t="shared" si="4"/>
        <v>19492.940999999999</v>
      </c>
      <c r="I70" s="122">
        <f t="shared" si="5"/>
        <v>0.41014240736655505</v>
      </c>
      <c r="J70" s="128">
        <f t="shared" si="6"/>
        <v>136.98408744885853</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5.7915887850467279E-2</v>
      </c>
      <c r="F71" s="128">
        <f t="shared" si="2"/>
        <v>6.1969999999999992</v>
      </c>
      <c r="G71" s="122">
        <f t="shared" si="3"/>
        <v>4.5053894493521277E-2</v>
      </c>
      <c r="H71" s="128">
        <f t="shared" si="4"/>
        <v>15514.669</v>
      </c>
      <c r="I71" s="122">
        <f t="shared" si="5"/>
        <v>0.38647513712513698</v>
      </c>
      <c r="J71" s="128">
        <f t="shared" si="6"/>
        <v>128.54801677310169</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4.067289719626168E-2</v>
      </c>
      <c r="F72" s="128">
        <f t="shared" si="2"/>
        <v>4.3519999999999994</v>
      </c>
      <c r="G72" s="122">
        <f t="shared" si="3"/>
        <v>3.2582242898379021E-2</v>
      </c>
      <c r="H72" s="128">
        <f t="shared" si="4"/>
        <v>11219.956000000002</v>
      </c>
      <c r="I72" s="122">
        <f t="shared" si="5"/>
        <v>0.35176150127343808</v>
      </c>
      <c r="J72" s="128">
        <f t="shared" si="6"/>
        <v>124.83148358790601</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3.9401869158878507E-2</v>
      </c>
      <c r="F73" s="128">
        <f t="shared" ref="F73:F136" si="8">SUMPRODUCT($K$2:$AI$2,$K73:$AI73)</f>
        <v>4.2160000000000002</v>
      </c>
      <c r="G73" s="122">
        <f t="shared" ref="G73:G136" si="9">SUMPRODUCT($K$3:$AI$3,$K73:$AI73)/$J$3</f>
        <v>3.1478400385645179E-2</v>
      </c>
      <c r="H73" s="128">
        <f t="shared" ref="H73:H136" si="10">SUMPRODUCT($K$3:$AI$3,$K73:$AI73)</f>
        <v>10839.839000000002</v>
      </c>
      <c r="I73" s="122">
        <f t="shared" ref="I73:I136" si="11">CORREL($K$4:$AI$4,$K73:$AI73)</f>
        <v>0.34808491538053632</v>
      </c>
      <c r="J73" s="128">
        <f t="shared" si="6"/>
        <v>125.17112901596677</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2.0850467289719624E-2</v>
      </c>
      <c r="F74" s="128">
        <f t="shared" si="8"/>
        <v>2.2309999999999999</v>
      </c>
      <c r="G74" s="122">
        <f t="shared" si="9"/>
        <v>1.5219260188524732E-2</v>
      </c>
      <c r="H74" s="128">
        <f t="shared" si="10"/>
        <v>5240.8739999999998</v>
      </c>
      <c r="I74" s="122">
        <f t="shared" si="11"/>
        <v>0.53343947607905629</v>
      </c>
      <c r="J74" s="128">
        <f t="shared" ref="J74:J137" si="12">$E74/$G74*100</f>
        <v>137.00053111281193</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7.9000000000000015E-2</v>
      </c>
      <c r="F75" s="128">
        <f t="shared" si="8"/>
        <v>8.4530000000000012</v>
      </c>
      <c r="G75" s="122">
        <f t="shared" si="9"/>
        <v>5.433733498277956E-2</v>
      </c>
      <c r="H75" s="128">
        <f t="shared" si="10"/>
        <v>18711.496000000003</v>
      </c>
      <c r="I75" s="122">
        <f t="shared" si="11"/>
        <v>0.45498993424290107</v>
      </c>
      <c r="J75" s="128">
        <f t="shared" si="12"/>
        <v>145.38806517661655</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1.3953271028037383E-2</v>
      </c>
      <c r="F76" s="128">
        <f t="shared" si="8"/>
        <v>1.4929999999999999</v>
      </c>
      <c r="G76" s="122">
        <f t="shared" si="9"/>
        <v>9.8013840247649243E-3</v>
      </c>
      <c r="H76" s="128">
        <f t="shared" si="10"/>
        <v>3375.1849999999999</v>
      </c>
      <c r="I76" s="122">
        <f t="shared" si="11"/>
        <v>0.58221793640661135</v>
      </c>
      <c r="J76" s="128">
        <f t="shared" si="12"/>
        <v>142.3602115046404</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7.5794392523364479E-2</v>
      </c>
      <c r="F77" s="128">
        <f t="shared" si="8"/>
        <v>8.11</v>
      </c>
      <c r="G77" s="122">
        <f t="shared" si="9"/>
        <v>5.1606203427828012E-2</v>
      </c>
      <c r="H77" s="128">
        <f t="shared" si="10"/>
        <v>17771.008999999998</v>
      </c>
      <c r="I77" s="122">
        <f t="shared" si="11"/>
        <v>0.32243734296655613</v>
      </c>
      <c r="J77" s="128">
        <f t="shared" si="12"/>
        <v>146.87070059196273</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5.5710280373831779E-2</v>
      </c>
      <c r="F78" s="128">
        <f t="shared" si="8"/>
        <v>5.9610000000000003</v>
      </c>
      <c r="G78" s="122">
        <f t="shared" si="9"/>
        <v>3.6574315102306319E-2</v>
      </c>
      <c r="H78" s="128">
        <f t="shared" si="10"/>
        <v>12594.657999999999</v>
      </c>
      <c r="I78" s="122">
        <f t="shared" si="11"/>
        <v>0.51668824424959081</v>
      </c>
      <c r="J78" s="128">
        <f t="shared" si="12"/>
        <v>152.32077543488646</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0.1114485981308411</v>
      </c>
      <c r="F79" s="128">
        <f t="shared" si="8"/>
        <v>11.924999999999997</v>
      </c>
      <c r="G79" s="122">
        <f t="shared" si="9"/>
        <v>8.3982207470132825E-2</v>
      </c>
      <c r="H79" s="128">
        <f t="shared" si="10"/>
        <v>28919.945</v>
      </c>
      <c r="I79" s="122">
        <f t="shared" si="11"/>
        <v>0.57336352096215903</v>
      </c>
      <c r="J79" s="128">
        <f t="shared" si="12"/>
        <v>132.70501155911666</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0.12177570093457943</v>
      </c>
      <c r="F80" s="128">
        <f t="shared" si="8"/>
        <v>13.03</v>
      </c>
      <c r="G80" s="122">
        <f t="shared" si="9"/>
        <v>7.7028603952863012E-2</v>
      </c>
      <c r="H80" s="128">
        <f t="shared" si="10"/>
        <v>26525.416000000001</v>
      </c>
      <c r="I80" s="122">
        <f t="shared" si="11"/>
        <v>0.7118298992381602</v>
      </c>
      <c r="J80" s="128">
        <f t="shared" si="12"/>
        <v>158.09153312592684</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0.47422429906542063</v>
      </c>
      <c r="F81" s="128">
        <f t="shared" si="8"/>
        <v>50.742000000000004</v>
      </c>
      <c r="G81" s="122">
        <f t="shared" si="9"/>
        <v>0.36675228686425176</v>
      </c>
      <c r="H81" s="128">
        <f t="shared" si="10"/>
        <v>126294.084</v>
      </c>
      <c r="I81" s="122">
        <f t="shared" si="11"/>
        <v>0.60392162118321568</v>
      </c>
      <c r="J81" s="128">
        <f t="shared" si="12"/>
        <v>129.30370608457804</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0.3404579439252336</v>
      </c>
      <c r="F82" s="128">
        <f t="shared" si="8"/>
        <v>36.428999999999995</v>
      </c>
      <c r="G82" s="122">
        <f t="shared" si="9"/>
        <v>0.229505386835793</v>
      </c>
      <c r="H82" s="128">
        <f t="shared" si="10"/>
        <v>79032.016000000003</v>
      </c>
      <c r="I82" s="122">
        <f t="shared" si="11"/>
        <v>0.62165316863745834</v>
      </c>
      <c r="J82" s="128">
        <f t="shared" si="12"/>
        <v>148.34420604202427</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0.21769158878504666</v>
      </c>
      <c r="F83" s="128">
        <f t="shared" si="8"/>
        <v>23.292999999999992</v>
      </c>
      <c r="G83" s="122">
        <f t="shared" si="9"/>
        <v>0.13318458697053651</v>
      </c>
      <c r="H83" s="128">
        <f t="shared" si="10"/>
        <v>45863.178000000014</v>
      </c>
      <c r="I83" s="122">
        <f t="shared" si="11"/>
        <v>0.697849142784286</v>
      </c>
      <c r="J83" s="128">
        <f t="shared" si="12"/>
        <v>163.4510371933691</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5.3242990654205596E-2</v>
      </c>
      <c r="F84" s="128">
        <f t="shared" si="8"/>
        <v>5.6969999999999992</v>
      </c>
      <c r="G84" s="122">
        <f t="shared" si="9"/>
        <v>3.0152416961418051E-2</v>
      </c>
      <c r="H84" s="128">
        <f t="shared" si="10"/>
        <v>10383.225999999997</v>
      </c>
      <c r="I84" s="122">
        <f t="shared" si="11"/>
        <v>0.7181903019426702</v>
      </c>
      <c r="J84" s="128">
        <f t="shared" si="12"/>
        <v>176.57951175964902</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0.18143925233644861</v>
      </c>
      <c r="F85" s="128">
        <f t="shared" si="8"/>
        <v>19.414000000000001</v>
      </c>
      <c r="G85" s="122">
        <f t="shared" si="9"/>
        <v>0.13266256337880927</v>
      </c>
      <c r="H85" s="128">
        <f t="shared" si="10"/>
        <v>45683.415000000001</v>
      </c>
      <c r="I85" s="122">
        <f t="shared" si="11"/>
        <v>0.44818771113178113</v>
      </c>
      <c r="J85" s="128">
        <f t="shared" si="12"/>
        <v>136.76748565332687</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0.38899999999999996</v>
      </c>
      <c r="F86" s="128">
        <f t="shared" si="8"/>
        <v>41.622999999999998</v>
      </c>
      <c r="G86" s="122">
        <f t="shared" si="9"/>
        <v>0.29718134325324225</v>
      </c>
      <c r="H86" s="128">
        <f t="shared" si="10"/>
        <v>102336.773</v>
      </c>
      <c r="I86" s="122">
        <f t="shared" si="11"/>
        <v>0.65981459444881352</v>
      </c>
      <c r="J86" s="128">
        <f t="shared" si="12"/>
        <v>130.89650774897893</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0.49196261682242992</v>
      </c>
      <c r="F87" s="128">
        <f t="shared" si="8"/>
        <v>52.64</v>
      </c>
      <c r="G87" s="122">
        <f t="shared" si="9"/>
        <v>0.38215443230591417</v>
      </c>
      <c r="H87" s="128">
        <f t="shared" si="10"/>
        <v>131597.93599999999</v>
      </c>
      <c r="I87" s="122">
        <f t="shared" si="11"/>
        <v>0.57290653853023621</v>
      </c>
      <c r="J87" s="128">
        <f t="shared" si="12"/>
        <v>128.73398166650452</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0.51061682242990658</v>
      </c>
      <c r="F88" s="128">
        <f t="shared" si="8"/>
        <v>54.63600000000001</v>
      </c>
      <c r="G88" s="122">
        <f t="shared" si="9"/>
        <v>0.40501082303881425</v>
      </c>
      <c r="H88" s="128">
        <f t="shared" si="10"/>
        <v>139468.717</v>
      </c>
      <c r="I88" s="122">
        <f t="shared" si="11"/>
        <v>0.52165571125412802</v>
      </c>
      <c r="J88" s="128">
        <f t="shared" si="12"/>
        <v>126.07485859235213</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3.5327102803738328E-3</v>
      </c>
      <c r="F89" s="128">
        <f t="shared" si="8"/>
        <v>0.37800000000000011</v>
      </c>
      <c r="G89" s="122">
        <f t="shared" si="9"/>
        <v>4.0021344066349558E-3</v>
      </c>
      <c r="H89" s="128">
        <f t="shared" si="10"/>
        <v>1378.1670000000001</v>
      </c>
      <c r="I89" s="122">
        <f t="shared" si="11"/>
        <v>-0.19995603942898524</v>
      </c>
      <c r="J89" s="128">
        <f t="shared" si="12"/>
        <v>88.270655641077767</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2.1177570093457949E-2</v>
      </c>
      <c r="F90" s="128">
        <f t="shared" si="8"/>
        <v>2.2660000000000005</v>
      </c>
      <c r="G90" s="122">
        <f t="shared" si="9"/>
        <v>2.3858075026571182E-2</v>
      </c>
      <c r="H90" s="128">
        <f t="shared" si="10"/>
        <v>8215.7189999999991</v>
      </c>
      <c r="I90" s="122">
        <f t="shared" si="11"/>
        <v>-0.33253840450536859</v>
      </c>
      <c r="J90" s="128">
        <f t="shared" si="12"/>
        <v>88.764789572805412</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2.5766355140186922E-2</v>
      </c>
      <c r="F91" s="128">
        <f t="shared" si="8"/>
        <v>2.7570000000000006</v>
      </c>
      <c r="G91" s="122">
        <f t="shared" si="9"/>
        <v>2.5000415265508572E-2</v>
      </c>
      <c r="H91" s="128">
        <f t="shared" si="10"/>
        <v>8609.0930000000008</v>
      </c>
      <c r="I91" s="122">
        <f t="shared" si="11"/>
        <v>0.11977425372093965</v>
      </c>
      <c r="J91" s="128">
        <f t="shared" si="12"/>
        <v>103.06370860861287</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1.3654205607476636E-2</v>
      </c>
      <c r="F92" s="128">
        <f t="shared" si="8"/>
        <v>1.4610000000000001</v>
      </c>
      <c r="G92" s="122">
        <f t="shared" si="9"/>
        <v>1.3118565562583128E-2</v>
      </c>
      <c r="H92" s="128">
        <f t="shared" si="10"/>
        <v>4517.4830000000011</v>
      </c>
      <c r="I92" s="122">
        <f t="shared" si="11"/>
        <v>5.8204098092664469E-2</v>
      </c>
      <c r="J92" s="128">
        <f t="shared" si="12"/>
        <v>104.08306870395391</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0.93648598130841121</v>
      </c>
      <c r="F93" s="128">
        <f t="shared" si="8"/>
        <v>100.20399999999999</v>
      </c>
      <c r="G93" s="122">
        <f t="shared" si="9"/>
        <v>0.93446235313249582</v>
      </c>
      <c r="H93" s="128">
        <f t="shared" si="10"/>
        <v>321789.587</v>
      </c>
      <c r="I93" s="122">
        <f t="shared" si="11"/>
        <v>6.3182739652138317E-2</v>
      </c>
      <c r="J93" s="128">
        <f t="shared" si="12"/>
        <v>100.21655534534182</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0.95373831775700946</v>
      </c>
      <c r="F94" s="128">
        <f t="shared" si="8"/>
        <v>102.05000000000001</v>
      </c>
      <c r="G94" s="122">
        <f t="shared" si="9"/>
        <v>0.95247506664575809</v>
      </c>
      <c r="H94" s="128">
        <f t="shared" si="10"/>
        <v>327992.40899999999</v>
      </c>
      <c r="I94" s="122">
        <f t="shared" si="11"/>
        <v>0.12572310384208296</v>
      </c>
      <c r="J94" s="128">
        <f t="shared" si="12"/>
        <v>100.13262826035962</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1.5551401869158881E-2</v>
      </c>
      <c r="F95" s="128">
        <f t="shared" si="8"/>
        <v>1.6640000000000004</v>
      </c>
      <c r="G95" s="122">
        <f t="shared" si="9"/>
        <v>1.553200157975131E-2</v>
      </c>
      <c r="H95" s="128">
        <f t="shared" si="10"/>
        <v>5348.5690000000013</v>
      </c>
      <c r="I95" s="122">
        <f t="shared" si="11"/>
        <v>6.272299153779208E-2</v>
      </c>
      <c r="J95" s="128">
        <f t="shared" si="12"/>
        <v>100.12490527578149</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1.4149532710280376E-2</v>
      </c>
      <c r="F96" s="128">
        <f t="shared" si="8"/>
        <v>1.5140000000000002</v>
      </c>
      <c r="G96" s="122">
        <f t="shared" si="9"/>
        <v>1.4419287485698023E-2</v>
      </c>
      <c r="H96" s="128">
        <f t="shared" si="10"/>
        <v>4965.3969999999999</v>
      </c>
      <c r="I96" s="122">
        <f t="shared" si="11"/>
        <v>-7.8563044944858565E-2</v>
      </c>
      <c r="J96" s="128">
        <f t="shared" si="12"/>
        <v>98.129208702682376</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1.146728971962617E-2</v>
      </c>
      <c r="F97" s="128">
        <f t="shared" si="8"/>
        <v>1.2270000000000001</v>
      </c>
      <c r="G97" s="122">
        <f t="shared" si="9"/>
        <v>1.208347127117709E-2</v>
      </c>
      <c r="H97" s="128">
        <f t="shared" si="10"/>
        <v>4161.04</v>
      </c>
      <c r="I97" s="122">
        <f t="shared" si="11"/>
        <v>-0.13487179605419891</v>
      </c>
      <c r="J97" s="128">
        <f t="shared" si="12"/>
        <v>94.900624682075346</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3.6261682242990662E-3</v>
      </c>
      <c r="F98" s="128">
        <f t="shared" si="8"/>
        <v>0.38800000000000007</v>
      </c>
      <c r="G98" s="122">
        <f t="shared" si="9"/>
        <v>4.0144645978894061E-3</v>
      </c>
      <c r="H98" s="128">
        <f t="shared" si="10"/>
        <v>1382.413</v>
      </c>
      <c r="I98" s="122">
        <f t="shared" si="11"/>
        <v>-0.3514543239293586</v>
      </c>
      <c r="J98" s="128">
        <f t="shared" si="12"/>
        <v>90.327567621483425</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1.9065420560747668E-3</v>
      </c>
      <c r="F99" s="128">
        <f t="shared" si="8"/>
        <v>0.20400000000000004</v>
      </c>
      <c r="G99" s="122">
        <f t="shared" si="9"/>
        <v>1.8106911992751729E-3</v>
      </c>
      <c r="H99" s="128">
        <f t="shared" si="10"/>
        <v>623.52599999999995</v>
      </c>
      <c r="I99" s="122">
        <f t="shared" si="11"/>
        <v>-3.760222310914723E-2</v>
      </c>
      <c r="J99" s="128">
        <f t="shared" si="12"/>
        <v>105.29360593556557</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0.96949532710280373</v>
      </c>
      <c r="F100" s="128">
        <f t="shared" si="8"/>
        <v>103.736</v>
      </c>
      <c r="G100" s="122">
        <f t="shared" si="9"/>
        <v>0.96633059200018601</v>
      </c>
      <c r="H100" s="128">
        <f t="shared" si="10"/>
        <v>332763.67000000004</v>
      </c>
      <c r="I100" s="122">
        <f t="shared" si="11"/>
        <v>0.39315650712364958</v>
      </c>
      <c r="J100" s="128">
        <f t="shared" si="12"/>
        <v>100.32750024979207</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2.2504672897196265E-2</v>
      </c>
      <c r="F101" s="128">
        <f t="shared" si="8"/>
        <v>2.4080000000000004</v>
      </c>
      <c r="G101" s="122">
        <f t="shared" si="9"/>
        <v>2.451231857543603E-2</v>
      </c>
      <c r="H101" s="128">
        <f t="shared" si="10"/>
        <v>8441.0130000000008</v>
      </c>
      <c r="I101" s="122">
        <f t="shared" si="11"/>
        <v>-0.29032200891753712</v>
      </c>
      <c r="J101" s="128">
        <f t="shared" si="12"/>
        <v>91.809645945726075</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5.0000000000000001E-3</v>
      </c>
      <c r="F102" s="128">
        <f t="shared" si="8"/>
        <v>0.53500000000000003</v>
      </c>
      <c r="G102" s="122">
        <f t="shared" si="9"/>
        <v>5.9528136416171556E-3</v>
      </c>
      <c r="H102" s="128">
        <f t="shared" si="10"/>
        <v>2049.8990000000003</v>
      </c>
      <c r="I102" s="122">
        <f t="shared" si="11"/>
        <v>-0.47791511227093647</v>
      </c>
      <c r="J102" s="128">
        <f t="shared" si="12"/>
        <v>83.993894333330559</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1.5700934579439252E-3</v>
      </c>
      <c r="F103" s="128">
        <f t="shared" si="8"/>
        <v>0.16800000000000001</v>
      </c>
      <c r="G103" s="122">
        <f t="shared" si="9"/>
        <v>1.8306123278680911E-3</v>
      </c>
      <c r="H103" s="128">
        <f t="shared" si="10"/>
        <v>630.38600000000008</v>
      </c>
      <c r="I103" s="122">
        <f t="shared" si="11"/>
        <v>-0.43567742059328074</v>
      </c>
      <c r="J103" s="128">
        <f t="shared" si="12"/>
        <v>85.768758029311272</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0.10700000000000003</v>
      </c>
      <c r="G104" s="122">
        <f t="shared" si="9"/>
        <v>1.0003078191881704E-3</v>
      </c>
      <c r="H104" s="128">
        <f t="shared" si="10"/>
        <v>344.464</v>
      </c>
      <c r="I104" s="122">
        <f t="shared" si="11"/>
        <v>-0.1547277085377857</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0.204196261682243</v>
      </c>
      <c r="F107" s="128">
        <f t="shared" si="8"/>
        <v>21.849</v>
      </c>
      <c r="G107" s="122">
        <f t="shared" si="9"/>
        <v>0.17124168742994203</v>
      </c>
      <c r="H107" s="128">
        <f t="shared" si="10"/>
        <v>58968.444999999978</v>
      </c>
      <c r="I107" s="122">
        <f t="shared" si="11"/>
        <v>0.59935805062127745</v>
      </c>
      <c r="J107" s="128">
        <f t="shared" si="12"/>
        <v>119.24448114644004</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0.17286915887850463</v>
      </c>
      <c r="F108" s="128">
        <f t="shared" si="8"/>
        <v>18.496999999999996</v>
      </c>
      <c r="G108" s="122">
        <f t="shared" si="9"/>
        <v>0.14742097468332377</v>
      </c>
      <c r="H108" s="128">
        <f t="shared" si="10"/>
        <v>50765.592000000004</v>
      </c>
      <c r="I108" s="122">
        <f t="shared" si="11"/>
        <v>0.61912729670955402</v>
      </c>
      <c r="J108" s="128">
        <f t="shared" si="12"/>
        <v>117.26225474349651</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0.18042990654205601</v>
      </c>
      <c r="F109" s="128">
        <f t="shared" si="8"/>
        <v>19.305999999999994</v>
      </c>
      <c r="G109" s="122">
        <f t="shared" si="9"/>
        <v>0.14819008125264987</v>
      </c>
      <c r="H109" s="128">
        <f t="shared" si="10"/>
        <v>51030.44</v>
      </c>
      <c r="I109" s="122">
        <f t="shared" si="11"/>
        <v>0.60486355163625971</v>
      </c>
      <c r="J109" s="128">
        <f t="shared" si="12"/>
        <v>121.75572414623372</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0.11600934579439254</v>
      </c>
      <c r="F110" s="128">
        <f t="shared" si="8"/>
        <v>12.413000000000002</v>
      </c>
      <c r="G110" s="122">
        <f t="shared" si="9"/>
        <v>9.978320236498063E-2</v>
      </c>
      <c r="H110" s="128">
        <f t="shared" si="10"/>
        <v>34361.144</v>
      </c>
      <c r="I110" s="122">
        <f t="shared" si="11"/>
        <v>0.44358710536193091</v>
      </c>
      <c r="J110" s="128">
        <f t="shared" si="12"/>
        <v>116.2613977551662</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0.23356074766355142</v>
      </c>
      <c r="F111" s="128">
        <f t="shared" si="8"/>
        <v>24.991000000000003</v>
      </c>
      <c r="G111" s="122">
        <f t="shared" si="9"/>
        <v>0.21484821319673128</v>
      </c>
      <c r="H111" s="128">
        <f t="shared" si="10"/>
        <v>73984.700999999986</v>
      </c>
      <c r="I111" s="122">
        <f t="shared" si="11"/>
        <v>0.58555813404072143</v>
      </c>
      <c r="J111" s="128">
        <f t="shared" si="12"/>
        <v>108.70965328889449</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0.16637383177570092</v>
      </c>
      <c r="F112" s="128">
        <f t="shared" si="8"/>
        <v>17.802</v>
      </c>
      <c r="G112" s="122">
        <f t="shared" si="9"/>
        <v>0.1405233303712996</v>
      </c>
      <c r="H112" s="128">
        <f t="shared" si="10"/>
        <v>48390.332999999991</v>
      </c>
      <c r="I112" s="122">
        <f t="shared" si="11"/>
        <v>0.67875987351228484</v>
      </c>
      <c r="J112" s="128">
        <f t="shared" si="12"/>
        <v>118.39587870291537</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0.20233644859813077</v>
      </c>
      <c r="F113" s="128">
        <f t="shared" si="8"/>
        <v>21.649999999999991</v>
      </c>
      <c r="G113" s="122">
        <f t="shared" si="9"/>
        <v>0.1724004321084453</v>
      </c>
      <c r="H113" s="128">
        <f t="shared" si="10"/>
        <v>59367.468000000008</v>
      </c>
      <c r="I113" s="122">
        <f t="shared" si="11"/>
        <v>0.58815099941839311</v>
      </c>
      <c r="J113" s="128">
        <f t="shared" si="12"/>
        <v>117.36423518408282</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0.13570093457943924</v>
      </c>
      <c r="F114" s="128">
        <f t="shared" si="8"/>
        <v>14.519999999999998</v>
      </c>
      <c r="G114" s="122">
        <f t="shared" si="9"/>
        <v>0.10936453632556818</v>
      </c>
      <c r="H114" s="128">
        <f t="shared" si="10"/>
        <v>37660.553000000007</v>
      </c>
      <c r="I114" s="122">
        <f t="shared" si="11"/>
        <v>0.66403186160549776</v>
      </c>
      <c r="J114" s="128">
        <f t="shared" si="12"/>
        <v>124.08129649584947</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0.22726168224299065</v>
      </c>
      <c r="F115" s="128">
        <f t="shared" si="8"/>
        <v>24.317</v>
      </c>
      <c r="G115" s="122">
        <f t="shared" si="9"/>
        <v>0.2003905818944238</v>
      </c>
      <c r="H115" s="128">
        <f t="shared" si="10"/>
        <v>69006.099999999991</v>
      </c>
      <c r="I115" s="122">
        <f t="shared" si="11"/>
        <v>0.62952548625961324</v>
      </c>
      <c r="J115" s="128">
        <f t="shared" si="12"/>
        <v>113.40936290245614</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0.19785046728971964</v>
      </c>
      <c r="F116" s="128">
        <f t="shared" si="8"/>
        <v>21.17</v>
      </c>
      <c r="G116" s="122">
        <f t="shared" si="9"/>
        <v>0.16949908235034469</v>
      </c>
      <c r="H116" s="128">
        <f t="shared" si="10"/>
        <v>58368.364999999998</v>
      </c>
      <c r="I116" s="122">
        <f t="shared" si="11"/>
        <v>0.66211986031263681</v>
      </c>
      <c r="J116" s="128">
        <f t="shared" si="12"/>
        <v>116.72657134554527</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0.1238411214953271</v>
      </c>
      <c r="F117" s="128">
        <f t="shared" si="8"/>
        <v>13.250999999999999</v>
      </c>
      <c r="G117" s="122">
        <f t="shared" si="9"/>
        <v>9.5531618257743381E-2</v>
      </c>
      <c r="H117" s="128">
        <f t="shared" si="10"/>
        <v>32897.076999999997</v>
      </c>
      <c r="I117" s="122">
        <f t="shared" si="11"/>
        <v>0.63549904002650737</v>
      </c>
      <c r="J117" s="128">
        <f t="shared" si="12"/>
        <v>129.63364774289172</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0.16952336448598135</v>
      </c>
      <c r="F118" s="128">
        <f t="shared" si="8"/>
        <v>18.139000000000003</v>
      </c>
      <c r="G118" s="122">
        <f t="shared" si="9"/>
        <v>0.14893117337189785</v>
      </c>
      <c r="H118" s="128">
        <f t="shared" si="10"/>
        <v>51285.640999999996</v>
      </c>
      <c r="I118" s="122">
        <f t="shared" si="11"/>
        <v>0.66393833561423066</v>
      </c>
      <c r="J118" s="128">
        <f t="shared" si="12"/>
        <v>113.82664934940283</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0.10051401869158877</v>
      </c>
      <c r="F119" s="128">
        <f t="shared" si="8"/>
        <v>10.754999999999999</v>
      </c>
      <c r="G119" s="122">
        <f t="shared" si="9"/>
        <v>8.0028391964176826E-2</v>
      </c>
      <c r="H119" s="128">
        <f t="shared" si="10"/>
        <v>27558.417000000001</v>
      </c>
      <c r="I119" s="122">
        <f t="shared" si="11"/>
        <v>0.47468149475681021</v>
      </c>
      <c r="J119" s="128">
        <f t="shared" si="12"/>
        <v>125.59794870873068</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0.41585046728971953</v>
      </c>
      <c r="F120" s="128">
        <f t="shared" si="8"/>
        <v>44.495999999999988</v>
      </c>
      <c r="G120" s="122">
        <f t="shared" si="9"/>
        <v>0.36476834282926485</v>
      </c>
      <c r="H120" s="128">
        <f t="shared" si="10"/>
        <v>125610.89699999998</v>
      </c>
      <c r="I120" s="122">
        <f t="shared" si="11"/>
        <v>0.42944321006168318</v>
      </c>
      <c r="J120" s="128">
        <f t="shared" si="12"/>
        <v>114.00399060517279</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0.1662523364485981</v>
      </c>
      <c r="F121" s="128">
        <f t="shared" si="8"/>
        <v>17.788999999999998</v>
      </c>
      <c r="G121" s="122">
        <f t="shared" si="9"/>
        <v>0.14830481069119927</v>
      </c>
      <c r="H121" s="128">
        <f t="shared" si="10"/>
        <v>51069.948000000004</v>
      </c>
      <c r="I121" s="122">
        <f t="shared" si="11"/>
        <v>7.2013013219695401E-2</v>
      </c>
      <c r="J121" s="128">
        <f t="shared" si="12"/>
        <v>112.10178258800332</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0.29300934579439258</v>
      </c>
      <c r="F122" s="128">
        <f t="shared" si="8"/>
        <v>31.352000000000004</v>
      </c>
      <c r="G122" s="122">
        <f t="shared" si="9"/>
        <v>0.2643738957712613</v>
      </c>
      <c r="H122" s="128">
        <f t="shared" si="10"/>
        <v>91039.266000000003</v>
      </c>
      <c r="I122" s="122">
        <f t="shared" si="11"/>
        <v>0.21008747099612235</v>
      </c>
      <c r="J122" s="128">
        <f t="shared" si="12"/>
        <v>110.83142113543121</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0.57811214953271017</v>
      </c>
      <c r="F123" s="128">
        <f t="shared" si="8"/>
        <v>61.85799999999999</v>
      </c>
      <c r="G123" s="122">
        <f t="shared" si="9"/>
        <v>0.63960772219608653</v>
      </c>
      <c r="H123" s="128">
        <f t="shared" si="10"/>
        <v>220254.03599999996</v>
      </c>
      <c r="I123" s="122">
        <f t="shared" si="11"/>
        <v>-0.45256172317439819</v>
      </c>
      <c r="J123" s="128">
        <f t="shared" si="12"/>
        <v>90.385423669959465</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0.34371028037383178</v>
      </c>
      <c r="F124" s="128">
        <f t="shared" si="8"/>
        <v>36.777000000000001</v>
      </c>
      <c r="G124" s="122">
        <f t="shared" si="9"/>
        <v>0.39689604713699123</v>
      </c>
      <c r="H124" s="128">
        <f t="shared" si="10"/>
        <v>136674.32900000003</v>
      </c>
      <c r="I124" s="122">
        <f t="shared" si="11"/>
        <v>-0.45862682717638426</v>
      </c>
      <c r="J124" s="128">
        <f t="shared" si="12"/>
        <v>86.599572571504595</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0.61193457943925234</v>
      </c>
      <c r="F125" s="128">
        <f t="shared" si="8"/>
        <v>65.477000000000004</v>
      </c>
      <c r="G125" s="122">
        <f t="shared" si="9"/>
        <v>0.64514814814814814</v>
      </c>
      <c r="H125" s="128">
        <f t="shared" si="10"/>
        <v>222161.92599999998</v>
      </c>
      <c r="I125" s="122">
        <f t="shared" si="11"/>
        <v>-0.13283849121028221</v>
      </c>
      <c r="J125" s="128">
        <f t="shared" si="12"/>
        <v>94.851791979217026</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0.44280373831775688</v>
      </c>
      <c r="F126" s="128">
        <f t="shared" si="8"/>
        <v>47.379999999999988</v>
      </c>
      <c r="G126" s="122">
        <f t="shared" si="9"/>
        <v>0.48599894005656907</v>
      </c>
      <c r="H126" s="128">
        <f t="shared" si="10"/>
        <v>167357.62300000002</v>
      </c>
      <c r="I126" s="122">
        <f t="shared" si="11"/>
        <v>-0.31790723213187078</v>
      </c>
      <c r="J126" s="128">
        <f t="shared" si="12"/>
        <v>91.112079023508912</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5.7598130841121496E-2</v>
      </c>
      <c r="F127" s="128">
        <f t="shared" si="8"/>
        <v>6.1630000000000003</v>
      </c>
      <c r="G127" s="122">
        <f t="shared" si="9"/>
        <v>6.5118896613408139E-2</v>
      </c>
      <c r="H127" s="128">
        <f t="shared" si="10"/>
        <v>22424.213</v>
      </c>
      <c r="I127" s="122">
        <f t="shared" si="11"/>
        <v>-0.28505504018924877</v>
      </c>
      <c r="J127" s="128">
        <f t="shared" si="12"/>
        <v>88.45071682197684</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3.1794392523364488E-2</v>
      </c>
      <c r="F128" s="128">
        <f t="shared" si="8"/>
        <v>3.4020000000000001</v>
      </c>
      <c r="G128" s="122">
        <f t="shared" si="9"/>
        <v>4.3823480215357265E-2</v>
      </c>
      <c r="H128" s="128">
        <f t="shared" si="10"/>
        <v>15090.965999999997</v>
      </c>
      <c r="I128" s="122">
        <f t="shared" si="11"/>
        <v>-0.52801270027454694</v>
      </c>
      <c r="J128" s="128">
        <f t="shared" si="12"/>
        <v>72.55104425098267</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5.0261682242990664E-2</v>
      </c>
      <c r="F129" s="128">
        <f t="shared" si="8"/>
        <v>5.378000000000001</v>
      </c>
      <c r="G129" s="122">
        <f t="shared" si="9"/>
        <v>6.3866467455380743E-2</v>
      </c>
      <c r="H129" s="128">
        <f t="shared" si="10"/>
        <v>21992.929</v>
      </c>
      <c r="I129" s="122">
        <f t="shared" si="11"/>
        <v>-0.43713344984100144</v>
      </c>
      <c r="J129" s="128">
        <f t="shared" si="12"/>
        <v>78.698077795057571</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0.14811214953271026</v>
      </c>
      <c r="F130" s="128">
        <f t="shared" si="8"/>
        <v>15.847999999999999</v>
      </c>
      <c r="G130" s="122">
        <f t="shared" si="9"/>
        <v>0.10414213986606963</v>
      </c>
      <c r="H130" s="128">
        <f t="shared" si="10"/>
        <v>35862.179000000004</v>
      </c>
      <c r="I130" s="122">
        <f t="shared" si="11"/>
        <v>0.52406572555349074</v>
      </c>
      <c r="J130" s="128">
        <f t="shared" si="12"/>
        <v>142.22115055748574</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9.9149532710280375E-2</v>
      </c>
      <c r="F131" s="128">
        <f t="shared" si="8"/>
        <v>10.609</v>
      </c>
      <c r="G131" s="122">
        <f t="shared" si="9"/>
        <v>0.10852411443904308</v>
      </c>
      <c r="H131" s="128">
        <f t="shared" si="10"/>
        <v>37371.146999999997</v>
      </c>
      <c r="I131" s="122">
        <f t="shared" si="11"/>
        <v>-0.51787001193345095</v>
      </c>
      <c r="J131" s="128">
        <f t="shared" si="12"/>
        <v>91.36175238358814</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0.94256074766355158</v>
      </c>
      <c r="F132" s="128">
        <f t="shared" si="8"/>
        <v>100.85400000000001</v>
      </c>
      <c r="G132" s="122">
        <f t="shared" si="9"/>
        <v>0.93486268650648452</v>
      </c>
      <c r="H132" s="128">
        <f t="shared" si="10"/>
        <v>321927.44500000001</v>
      </c>
      <c r="I132" s="122">
        <f t="shared" si="11"/>
        <v>0.28623703772005438</v>
      </c>
      <c r="J132" s="128">
        <f t="shared" si="12"/>
        <v>100.82344297918597</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0.9682149532710278</v>
      </c>
      <c r="F133" s="128">
        <f t="shared" si="8"/>
        <v>103.59899999999998</v>
      </c>
      <c r="G133" s="122">
        <f t="shared" si="9"/>
        <v>0.95618627707211667</v>
      </c>
      <c r="H133" s="128">
        <f t="shared" si="10"/>
        <v>329270.39399999997</v>
      </c>
      <c r="I133" s="122">
        <f t="shared" si="11"/>
        <v>0.52300318251706113</v>
      </c>
      <c r="J133" s="128">
        <f t="shared" si="12"/>
        <v>101.25798460899726</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0.95015887850467295</v>
      </c>
      <c r="F134" s="128">
        <f t="shared" si="8"/>
        <v>101.667</v>
      </c>
      <c r="G134" s="122">
        <f t="shared" si="9"/>
        <v>0.93580660533514548</v>
      </c>
      <c r="H134" s="128">
        <f t="shared" si="10"/>
        <v>322252.49100000004</v>
      </c>
      <c r="I134" s="122">
        <f t="shared" si="11"/>
        <v>0.44498993887968502</v>
      </c>
      <c r="J134" s="128">
        <f t="shared" si="12"/>
        <v>101.53367940423838</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0.85113084112149529</v>
      </c>
      <c r="F135" s="128">
        <f t="shared" si="8"/>
        <v>91.070999999999998</v>
      </c>
      <c r="G135" s="122">
        <f t="shared" si="9"/>
        <v>0.89577962178895221</v>
      </c>
      <c r="H135" s="128">
        <f t="shared" si="10"/>
        <v>308468.87900000002</v>
      </c>
      <c r="I135" s="122">
        <f t="shared" si="11"/>
        <v>-0.5247017567214326</v>
      </c>
      <c r="J135" s="128">
        <f t="shared" si="12"/>
        <v>95.015651218065301</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0.90085046728971951</v>
      </c>
      <c r="F136" s="128">
        <f t="shared" si="8"/>
        <v>96.390999999999991</v>
      </c>
      <c r="G136" s="122">
        <f t="shared" si="9"/>
        <v>0.89147557774176867</v>
      </c>
      <c r="H136" s="128">
        <f t="shared" si="10"/>
        <v>306986.74699999997</v>
      </c>
      <c r="I136" s="122">
        <f t="shared" si="11"/>
        <v>0.51504738120213645</v>
      </c>
      <c r="J136" s="128">
        <f t="shared" si="12"/>
        <v>101.05161484868701</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0.25243925233644854</v>
      </c>
      <c r="F137" s="128">
        <f t="shared" ref="F137:F200" si="14">SUMPRODUCT($K$2:$AI$2,$K137:$AI137)</f>
        <v>27.010999999999996</v>
      </c>
      <c r="G137" s="122">
        <f t="shared" ref="G137:G200" si="15">SUMPRODUCT($K$3:$AI$3,$K137:$AI137)/$J$3</f>
        <v>0.18608291661584747</v>
      </c>
      <c r="H137" s="128">
        <f t="shared" ref="H137:H200" si="16">SUMPRODUCT($K$3:$AI$3,$K137:$AI137)</f>
        <v>64079.141000000003</v>
      </c>
      <c r="I137" s="122">
        <f t="shared" ref="I137:I200" si="17">CORREL($K$4:$AI$4,$K137:$AI137)</f>
        <v>0.32424135698473278</v>
      </c>
      <c r="J137" s="128">
        <f t="shared" si="12"/>
        <v>135.65955270229784</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0.10172897196261683</v>
      </c>
      <c r="F138" s="128">
        <f t="shared" si="14"/>
        <v>10.885000000000002</v>
      </c>
      <c r="G138" s="122">
        <f t="shared" si="15"/>
        <v>0.10810204786878774</v>
      </c>
      <c r="H138" s="128">
        <f t="shared" si="16"/>
        <v>37225.805000000008</v>
      </c>
      <c r="I138" s="122">
        <f t="shared" si="17"/>
        <v>-0.36040006560211335</v>
      </c>
      <c r="J138" s="128">
        <f t="shared" ref="J138:J201" si="18">$E138/$G138*100</f>
        <v>94.104574305653827</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0.12094392523364486</v>
      </c>
      <c r="F139" s="128">
        <f t="shared" si="14"/>
        <v>12.941000000000001</v>
      </c>
      <c r="G139" s="122">
        <f t="shared" si="15"/>
        <v>0.1136869275579484</v>
      </c>
      <c r="H139" s="128">
        <f t="shared" si="16"/>
        <v>39149.002999999997</v>
      </c>
      <c r="I139" s="122">
        <f t="shared" si="17"/>
        <v>-0.2193127472064621</v>
      </c>
      <c r="J139" s="128">
        <f t="shared" si="18"/>
        <v>106.38331761758397</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0.11177570093457946</v>
      </c>
      <c r="F140" s="128">
        <f t="shared" si="14"/>
        <v>11.960000000000003</v>
      </c>
      <c r="G140" s="122">
        <f t="shared" si="15"/>
        <v>6.2180007434123781E-2</v>
      </c>
      <c r="H140" s="128">
        <f t="shared" si="16"/>
        <v>21412.182999999997</v>
      </c>
      <c r="I140" s="122">
        <f t="shared" si="17"/>
        <v>0.4893009933753375</v>
      </c>
      <c r="J140" s="128">
        <f t="shared" si="18"/>
        <v>179.7614788853146</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0.74761682242990646</v>
      </c>
      <c r="F141" s="128">
        <f t="shared" si="14"/>
        <v>79.99499999999999</v>
      </c>
      <c r="G141" s="122">
        <f t="shared" si="15"/>
        <v>0.81393719617374949</v>
      </c>
      <c r="H141" s="128">
        <f t="shared" si="16"/>
        <v>280285.78500000003</v>
      </c>
      <c r="I141" s="122">
        <f t="shared" si="17"/>
        <v>-0.32432641605215845</v>
      </c>
      <c r="J141" s="128">
        <f t="shared" si="18"/>
        <v>91.851905275295252</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0.89827102803738357</v>
      </c>
      <c r="F142" s="128">
        <f t="shared" si="14"/>
        <v>96.115000000000038</v>
      </c>
      <c r="G142" s="122">
        <f t="shared" si="15"/>
        <v>0.8918982599504004</v>
      </c>
      <c r="H142" s="128">
        <f t="shared" si="16"/>
        <v>307132.30099999998</v>
      </c>
      <c r="I142" s="122">
        <f t="shared" si="17"/>
        <v>0.36195289861262858</v>
      </c>
      <c r="J142" s="128">
        <f t="shared" si="18"/>
        <v>100.71451738086556</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0.87881308411214976</v>
      </c>
      <c r="F143" s="128">
        <f t="shared" si="14"/>
        <v>94.03300000000003</v>
      </c>
      <c r="G143" s="122">
        <f t="shared" si="15"/>
        <v>0.88632339309671904</v>
      </c>
      <c r="H143" s="128">
        <f t="shared" si="16"/>
        <v>305212.55099999998</v>
      </c>
      <c r="I143" s="122">
        <f t="shared" si="17"/>
        <v>0.21773840949779244</v>
      </c>
      <c r="J143" s="128">
        <f t="shared" si="18"/>
        <v>99.152644616731934</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0.88783177570093463</v>
      </c>
      <c r="F144" s="128">
        <f t="shared" si="14"/>
        <v>94.998000000000005</v>
      </c>
      <c r="G144" s="122">
        <f t="shared" si="15"/>
        <v>0.93792488050226797</v>
      </c>
      <c r="H144" s="128">
        <f t="shared" si="16"/>
        <v>322981.93599999999</v>
      </c>
      <c r="I144" s="122">
        <f t="shared" si="17"/>
        <v>-0.49112819999266177</v>
      </c>
      <c r="J144" s="128">
        <f t="shared" si="18"/>
        <v>94.659155989709106</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8.9495327102803737E-2</v>
      </c>
      <c r="F145" s="128">
        <f t="shared" si="14"/>
        <v>9.5760000000000005</v>
      </c>
      <c r="G145" s="122">
        <f t="shared" si="15"/>
        <v>6.4293035155274458E-2</v>
      </c>
      <c r="H145" s="128">
        <f t="shared" si="16"/>
        <v>22139.821</v>
      </c>
      <c r="I145" s="122">
        <f t="shared" si="17"/>
        <v>0.69567801416974007</v>
      </c>
      <c r="J145" s="128">
        <f t="shared" si="18"/>
        <v>139.19910125049017</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0.13800000000000001</v>
      </c>
      <c r="F146" s="128">
        <f t="shared" si="14"/>
        <v>14.766000000000002</v>
      </c>
      <c r="G146" s="122">
        <f t="shared" si="15"/>
        <v>0.1048782226636233</v>
      </c>
      <c r="H146" s="128">
        <f t="shared" si="16"/>
        <v>36115.654999999992</v>
      </c>
      <c r="I146" s="122">
        <f t="shared" si="17"/>
        <v>0.67723737208298929</v>
      </c>
      <c r="J146" s="128">
        <f t="shared" si="18"/>
        <v>131.58117719310368</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0.1289252336448598</v>
      </c>
      <c r="F147" s="128">
        <f t="shared" si="14"/>
        <v>13.795</v>
      </c>
      <c r="G147" s="122">
        <f t="shared" si="15"/>
        <v>9.7278898704255434E-2</v>
      </c>
      <c r="H147" s="128">
        <f t="shared" si="16"/>
        <v>33498.766999999993</v>
      </c>
      <c r="I147" s="122">
        <f t="shared" si="17"/>
        <v>0.55317404772567191</v>
      </c>
      <c r="J147" s="128">
        <f t="shared" si="18"/>
        <v>132.5315514074791</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4.6448598130841109E-2</v>
      </c>
      <c r="F148" s="128">
        <f t="shared" si="14"/>
        <v>4.9699999999999989</v>
      </c>
      <c r="G148" s="122">
        <f t="shared" si="15"/>
        <v>4.264172169660644E-2</v>
      </c>
      <c r="H148" s="128">
        <f t="shared" si="16"/>
        <v>14684.018</v>
      </c>
      <c r="I148" s="122">
        <f t="shared" si="17"/>
        <v>0.317908384384535</v>
      </c>
      <c r="J148" s="128">
        <f t="shared" si="18"/>
        <v>108.92758613575782</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0.10192523364485982</v>
      </c>
      <c r="F149" s="128">
        <f t="shared" si="14"/>
        <v>10.906000000000001</v>
      </c>
      <c r="G149" s="122">
        <f t="shared" si="15"/>
        <v>8.4415721429442619E-2</v>
      </c>
      <c r="H149" s="128">
        <f t="shared" si="16"/>
        <v>29069.229000000003</v>
      </c>
      <c r="I149" s="122">
        <f t="shared" si="17"/>
        <v>0.66036989884725172</v>
      </c>
      <c r="J149" s="128">
        <f t="shared" si="18"/>
        <v>120.74200388141232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0.44500934579439261</v>
      </c>
      <c r="F150" s="128">
        <f t="shared" si="14"/>
        <v>47.616000000000007</v>
      </c>
      <c r="G150" s="122">
        <f t="shared" si="15"/>
        <v>0.38498194901817295</v>
      </c>
      <c r="H150" s="128">
        <f t="shared" si="16"/>
        <v>132571.614</v>
      </c>
      <c r="I150" s="122">
        <f t="shared" si="17"/>
        <v>0.53640917134291022</v>
      </c>
      <c r="J150" s="128">
        <f t="shared" si="18"/>
        <v>115.59226268382419</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0.45017757009345782</v>
      </c>
      <c r="F151" s="128">
        <f t="shared" si="14"/>
        <v>48.16899999999999</v>
      </c>
      <c r="G151" s="122">
        <f t="shared" si="15"/>
        <v>0.40192443910116799</v>
      </c>
      <c r="H151" s="128">
        <f t="shared" si="16"/>
        <v>138405.89600000001</v>
      </c>
      <c r="I151" s="122">
        <f t="shared" si="17"/>
        <v>0.57235565123062837</v>
      </c>
      <c r="J151" s="128">
        <f t="shared" si="18"/>
        <v>112.00552300332851</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0.5183177570093459</v>
      </c>
      <c r="F152" s="128">
        <f t="shared" si="14"/>
        <v>55.460000000000008</v>
      </c>
      <c r="G152" s="122">
        <f t="shared" si="15"/>
        <v>0.44306829230045469</v>
      </c>
      <c r="H152" s="128">
        <f t="shared" si="16"/>
        <v>152574.11099999998</v>
      </c>
      <c r="I152" s="122">
        <f t="shared" si="17"/>
        <v>0.58095286397027612</v>
      </c>
      <c r="J152" s="128">
        <f t="shared" si="18"/>
        <v>116.98371696114576</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0.38777570093457941</v>
      </c>
      <c r="F153" s="128">
        <f t="shared" si="14"/>
        <v>41.491999999999997</v>
      </c>
      <c r="G153" s="122">
        <f t="shared" si="15"/>
        <v>0.37604821145435852</v>
      </c>
      <c r="H153" s="128">
        <f t="shared" si="16"/>
        <v>129495.20999999999</v>
      </c>
      <c r="I153" s="122">
        <f t="shared" si="17"/>
        <v>0.16129514208328649</v>
      </c>
      <c r="J153" s="128">
        <f t="shared" si="18"/>
        <v>103.11861328494692</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0.51557943925233651</v>
      </c>
      <c r="F154" s="128">
        <f t="shared" si="14"/>
        <v>55.167000000000002</v>
      </c>
      <c r="G154" s="122">
        <f t="shared" si="15"/>
        <v>0.46382709854279563</v>
      </c>
      <c r="H154" s="128">
        <f t="shared" si="16"/>
        <v>159722.57200000001</v>
      </c>
      <c r="I154" s="122">
        <f t="shared" si="17"/>
        <v>0.44804373695005606</v>
      </c>
      <c r="J154" s="128">
        <f t="shared" si="18"/>
        <v>111.15767941807002</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0.46576635514018688</v>
      </c>
      <c r="F155" s="128">
        <f t="shared" si="14"/>
        <v>49.836999999999996</v>
      </c>
      <c r="G155" s="122">
        <f t="shared" si="15"/>
        <v>0.5511633677742348</v>
      </c>
      <c r="H155" s="128">
        <f t="shared" si="16"/>
        <v>189797.51499999996</v>
      </c>
      <c r="I155" s="122">
        <f t="shared" si="17"/>
        <v>-0.60465183908070974</v>
      </c>
      <c r="J155" s="128">
        <f t="shared" si="18"/>
        <v>84.506043466040381</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0.4119719626168224</v>
      </c>
      <c r="F156" s="128">
        <f t="shared" si="14"/>
        <v>44.080999999999996</v>
      </c>
      <c r="G156" s="122">
        <f t="shared" si="15"/>
        <v>0.49322110710365374</v>
      </c>
      <c r="H156" s="128">
        <f t="shared" si="16"/>
        <v>169844.63399999999</v>
      </c>
      <c r="I156" s="122">
        <f t="shared" si="17"/>
        <v>-0.63577409419006814</v>
      </c>
      <c r="J156" s="128">
        <f t="shared" si="18"/>
        <v>83.526831411585093</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0.35260747663551401</v>
      </c>
      <c r="F157" s="128">
        <f t="shared" si="14"/>
        <v>37.728999999999999</v>
      </c>
      <c r="G157" s="122">
        <f t="shared" si="15"/>
        <v>0.45963988639729592</v>
      </c>
      <c r="H157" s="128">
        <f t="shared" si="16"/>
        <v>158280.67200000002</v>
      </c>
      <c r="I157" s="122">
        <f t="shared" si="17"/>
        <v>-0.59330395311083528</v>
      </c>
      <c r="J157" s="128">
        <f t="shared" si="18"/>
        <v>76.713855144140595</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0.56586915887850464</v>
      </c>
      <c r="F158" s="128">
        <f t="shared" si="14"/>
        <v>60.548000000000002</v>
      </c>
      <c r="G158" s="122">
        <f t="shared" si="15"/>
        <v>0.58125503400530854</v>
      </c>
      <c r="H158" s="128">
        <f t="shared" si="16"/>
        <v>200159.82100000003</v>
      </c>
      <c r="I158" s="122">
        <f t="shared" si="17"/>
        <v>-0.22672409583719755</v>
      </c>
      <c r="J158" s="128">
        <f t="shared" si="18"/>
        <v>97.352990644952698</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0.38242990654205611</v>
      </c>
      <c r="F159" s="128">
        <f t="shared" si="14"/>
        <v>40.92</v>
      </c>
      <c r="G159" s="122">
        <f t="shared" si="15"/>
        <v>0.45169437620151126</v>
      </c>
      <c r="H159" s="128">
        <f t="shared" si="16"/>
        <v>155544.57200000001</v>
      </c>
      <c r="I159" s="122">
        <f t="shared" si="17"/>
        <v>-0.5066478347208071</v>
      </c>
      <c r="J159" s="128">
        <f t="shared" si="18"/>
        <v>84.665633820387725</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6.1084112149532716E-2</v>
      </c>
      <c r="F160" s="128">
        <f t="shared" si="14"/>
        <v>6.5360000000000005</v>
      </c>
      <c r="G160" s="122">
        <f t="shared" si="15"/>
        <v>5.268175271084162E-2</v>
      </c>
      <c r="H160" s="128">
        <f t="shared" si="16"/>
        <v>18141.382999999998</v>
      </c>
      <c r="I160" s="122">
        <f t="shared" si="17"/>
        <v>0.26875249133732038</v>
      </c>
      <c r="J160" s="128">
        <f t="shared" si="18"/>
        <v>115.94927846233547</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0.16217757009345796</v>
      </c>
      <c r="F161" s="128">
        <f t="shared" si="14"/>
        <v>17.353000000000002</v>
      </c>
      <c r="G161" s="122">
        <f t="shared" si="15"/>
        <v>0.15599186602315032</v>
      </c>
      <c r="H161" s="128">
        <f t="shared" si="16"/>
        <v>53717.046999999999</v>
      </c>
      <c r="I161" s="122">
        <f t="shared" si="17"/>
        <v>0.12194122278647326</v>
      </c>
      <c r="J161" s="128">
        <f t="shared" si="18"/>
        <v>103.96540167638588</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8.1018691588785038E-2</v>
      </c>
      <c r="F162" s="128">
        <f t="shared" si="14"/>
        <v>8.6689999999999987</v>
      </c>
      <c r="G162" s="122">
        <f t="shared" si="15"/>
        <v>7.2341385999454069E-2</v>
      </c>
      <c r="H162" s="128">
        <f t="shared" si="16"/>
        <v>24911.335000000006</v>
      </c>
      <c r="I162" s="122">
        <f t="shared" si="17"/>
        <v>1.9204205434211814E-2</v>
      </c>
      <c r="J162" s="128">
        <f t="shared" si="18"/>
        <v>111.99493964546996</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0.14211214953271029</v>
      </c>
      <c r="F163" s="128">
        <f t="shared" si="14"/>
        <v>15.206000000000001</v>
      </c>
      <c r="G163" s="122">
        <f t="shared" si="15"/>
        <v>0.11770483043809059</v>
      </c>
      <c r="H163" s="128">
        <f t="shared" si="16"/>
        <v>40532.6</v>
      </c>
      <c r="I163" s="122">
        <f t="shared" si="17"/>
        <v>6.0421254680854249E-2</v>
      </c>
      <c r="J163" s="128">
        <f t="shared" si="18"/>
        <v>120.73603861776705</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0.18551401869158879</v>
      </c>
      <c r="F164" s="128">
        <f t="shared" si="14"/>
        <v>19.850000000000001</v>
      </c>
      <c r="G164" s="122">
        <f t="shared" si="15"/>
        <v>0.18513943338037742</v>
      </c>
      <c r="H164" s="128">
        <f t="shared" si="16"/>
        <v>63754.24500000001</v>
      </c>
      <c r="I164" s="122">
        <f t="shared" si="17"/>
        <v>-0.18453607650918225</v>
      </c>
      <c r="J164" s="128">
        <f t="shared" si="18"/>
        <v>100.2023260546778</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0.18851401869158882</v>
      </c>
      <c r="F165" s="128">
        <f t="shared" si="14"/>
        <v>20.171000000000003</v>
      </c>
      <c r="G165" s="122">
        <f t="shared" si="15"/>
        <v>0.20978183169840689</v>
      </c>
      <c r="H165" s="128">
        <f t="shared" si="16"/>
        <v>72240.051999999996</v>
      </c>
      <c r="I165" s="122">
        <f t="shared" si="17"/>
        <v>-7.7173025227357167E-2</v>
      </c>
      <c r="J165" s="128">
        <f t="shared" si="18"/>
        <v>89.861937597439905</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9.5672897196261666E-2</v>
      </c>
      <c r="F166" s="128">
        <f t="shared" si="14"/>
        <v>10.236999999999998</v>
      </c>
      <c r="G166" s="122">
        <f t="shared" si="15"/>
        <v>0.11245917039824832</v>
      </c>
      <c r="H166" s="128">
        <f t="shared" si="16"/>
        <v>38726.214999999997</v>
      </c>
      <c r="I166" s="122">
        <f t="shared" si="17"/>
        <v>-7.543807667067863E-2</v>
      </c>
      <c r="J166" s="128">
        <f t="shared" si="18"/>
        <v>85.0734509755479</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8.3700934579439265E-2</v>
      </c>
      <c r="F167" s="128">
        <f t="shared" si="14"/>
        <v>8.9560000000000013</v>
      </c>
      <c r="G167" s="122">
        <f t="shared" si="15"/>
        <v>9.4001954361449411E-2</v>
      </c>
      <c r="H167" s="128">
        <f t="shared" si="16"/>
        <v>32370.324999999997</v>
      </c>
      <c r="I167" s="122">
        <f t="shared" si="17"/>
        <v>-3.6905430418415389E-2</v>
      </c>
      <c r="J167" s="128">
        <f t="shared" si="18"/>
        <v>89.041696151974222</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0.81573831775700945</v>
      </c>
      <c r="F168" s="128">
        <f t="shared" si="14"/>
        <v>87.284000000000006</v>
      </c>
      <c r="G168" s="122">
        <f t="shared" si="15"/>
        <v>0.83938482335244124</v>
      </c>
      <c r="H168" s="128">
        <f t="shared" si="16"/>
        <v>289048.87899999996</v>
      </c>
      <c r="I168" s="122">
        <f t="shared" si="17"/>
        <v>-0.5245030810742608</v>
      </c>
      <c r="J168" s="128">
        <f t="shared" si="18"/>
        <v>97.182876680925759</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5.1887850467289713E-2</v>
      </c>
      <c r="F169" s="128">
        <f t="shared" si="14"/>
        <v>5.5519999999999996</v>
      </c>
      <c r="G169" s="122">
        <f t="shared" si="15"/>
        <v>4.9000816011244112E-2</v>
      </c>
      <c r="H169" s="128">
        <f t="shared" si="16"/>
        <v>16873.823</v>
      </c>
      <c r="I169" s="122">
        <f t="shared" si="17"/>
        <v>0.17806940187102399</v>
      </c>
      <c r="J169" s="128">
        <f t="shared" si="18"/>
        <v>105.89180893514735</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0.10497196261682246</v>
      </c>
      <c r="F170" s="128">
        <f t="shared" si="14"/>
        <v>11.232000000000003</v>
      </c>
      <c r="G170" s="122">
        <f t="shared" si="15"/>
        <v>8.3300428623699754E-2</v>
      </c>
      <c r="H170" s="128">
        <f t="shared" si="16"/>
        <v>28685.168999999998</v>
      </c>
      <c r="I170" s="122">
        <f t="shared" si="17"/>
        <v>0.54476493548349869</v>
      </c>
      <c r="J170" s="128">
        <f t="shared" si="18"/>
        <v>126.01611342364323</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2.7757009345794389E-2</v>
      </c>
      <c r="F171" s="128">
        <f t="shared" si="14"/>
        <v>2.9699999999999998</v>
      </c>
      <c r="G171" s="122">
        <f t="shared" si="15"/>
        <v>2.8529173127965664E-2</v>
      </c>
      <c r="H171" s="128">
        <f t="shared" si="16"/>
        <v>9824.2489999999998</v>
      </c>
      <c r="I171" s="122">
        <f t="shared" si="17"/>
        <v>0.16646918235159991</v>
      </c>
      <c r="J171" s="128">
        <f t="shared" si="18"/>
        <v>97.29342389732858</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0.93100934579439265</v>
      </c>
      <c r="F172" s="128">
        <f t="shared" si="14"/>
        <v>99.618000000000009</v>
      </c>
      <c r="G172" s="122">
        <f t="shared" si="15"/>
        <v>0.93777282943913021</v>
      </c>
      <c r="H172" s="128">
        <f t="shared" si="16"/>
        <v>322929.576</v>
      </c>
      <c r="I172" s="122">
        <f t="shared" si="17"/>
        <v>0.20474656122115703</v>
      </c>
      <c r="J172" s="128">
        <f t="shared" si="18"/>
        <v>99.278771635046979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1.2E-2</v>
      </c>
      <c r="F173" s="128">
        <f t="shared" si="14"/>
        <v>1.284</v>
      </c>
      <c r="G173" s="122">
        <f t="shared" si="15"/>
        <v>1.179429547157319E-2</v>
      </c>
      <c r="H173" s="128">
        <f t="shared" si="16"/>
        <v>4061.4600000000005</v>
      </c>
      <c r="I173" s="122">
        <f t="shared" si="17"/>
        <v>-0.2242004040432132</v>
      </c>
      <c r="J173" s="128">
        <f t="shared" si="18"/>
        <v>101.74410187469529</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3.307476635514018E-2</v>
      </c>
      <c r="F174" s="128">
        <f t="shared" si="14"/>
        <v>3.5389999999999993</v>
      </c>
      <c r="G174" s="122">
        <f t="shared" si="15"/>
        <v>3.2582733666707324E-2</v>
      </c>
      <c r="H174" s="128">
        <f t="shared" si="16"/>
        <v>11220.125</v>
      </c>
      <c r="I174" s="122">
        <f t="shared" si="17"/>
        <v>-0.24574039323110955</v>
      </c>
      <c r="J174" s="128">
        <f t="shared" si="18"/>
        <v>101.51010253917279</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1.839252336448598E-2</v>
      </c>
      <c r="F175" s="128">
        <f t="shared" si="14"/>
        <v>1.9679999999999997</v>
      </c>
      <c r="G175" s="122">
        <f t="shared" si="15"/>
        <v>1.2716873137839107E-2</v>
      </c>
      <c r="H175" s="128">
        <f t="shared" si="16"/>
        <v>4379.1569999999992</v>
      </c>
      <c r="I175" s="122">
        <f t="shared" si="17"/>
        <v>-9.6323025320945138E-2</v>
      </c>
      <c r="J175" s="128">
        <f t="shared" si="18"/>
        <v>144.63086298910187</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4.9532710280373836E-3</v>
      </c>
      <c r="F176" s="128">
        <f t="shared" si="14"/>
        <v>0.53</v>
      </c>
      <c r="G176" s="122">
        <f t="shared" si="15"/>
        <v>4.8937936682173777E-3</v>
      </c>
      <c r="H176" s="128">
        <f t="shared" si="16"/>
        <v>1685.2169999999999</v>
      </c>
      <c r="I176" s="122">
        <f t="shared" si="17"/>
        <v>-0.19573271897132871</v>
      </c>
      <c r="J176" s="128">
        <f t="shared" si="18"/>
        <v>101.21536304659267</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0.91177570093457949</v>
      </c>
      <c r="F177" s="128">
        <f t="shared" si="14"/>
        <v>97.56</v>
      </c>
      <c r="G177" s="122">
        <f t="shared" si="15"/>
        <v>0.91786566886786447</v>
      </c>
      <c r="H177" s="128">
        <f t="shared" si="16"/>
        <v>316074.38600000006</v>
      </c>
      <c r="I177" s="122">
        <f t="shared" si="17"/>
        <v>0.20573531994011235</v>
      </c>
      <c r="J177" s="128">
        <f t="shared" si="18"/>
        <v>99.336507711330285</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1.8439252336448598E-2</v>
      </c>
      <c r="F178" s="128">
        <f t="shared" si="14"/>
        <v>1.9730000000000001</v>
      </c>
      <c r="G178" s="122">
        <f t="shared" si="15"/>
        <v>1.6008598609586536E-2</v>
      </c>
      <c r="H178" s="128">
        <f t="shared" si="16"/>
        <v>5512.6890000000003</v>
      </c>
      <c r="I178" s="122">
        <f t="shared" si="17"/>
        <v>0.13886046300573326</v>
      </c>
      <c r="J178" s="128">
        <f t="shared" si="18"/>
        <v>115.18342602085416</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1.5514018691588785E-3</v>
      </c>
      <c r="F179" s="128">
        <f t="shared" si="14"/>
        <v>0.16600000000000001</v>
      </c>
      <c r="G179" s="122">
        <f t="shared" si="15"/>
        <v>2.2442254862671987E-3</v>
      </c>
      <c r="H179" s="128">
        <f t="shared" si="16"/>
        <v>772.81700000000001</v>
      </c>
      <c r="I179" s="122">
        <f t="shared" si="17"/>
        <v>-0.43444646346019816</v>
      </c>
      <c r="J179" s="128">
        <f t="shared" si="18"/>
        <v>69.12860934216161</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3.7570093457943926E-3</v>
      </c>
      <c r="F180" s="128">
        <f t="shared" si="14"/>
        <v>0.40200000000000002</v>
      </c>
      <c r="G180" s="122">
        <f t="shared" si="15"/>
        <v>4.2483665255344727E-3</v>
      </c>
      <c r="H180" s="128">
        <f t="shared" si="16"/>
        <v>1462.9590000000001</v>
      </c>
      <c r="I180" s="122">
        <f t="shared" si="17"/>
        <v>-0.37542508277053233</v>
      </c>
      <c r="J180" s="128">
        <f t="shared" si="18"/>
        <v>88.434209318174027</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1.9E-2</v>
      </c>
      <c r="F181" s="128">
        <f t="shared" si="14"/>
        <v>2.0329999999999999</v>
      </c>
      <c r="G181" s="122">
        <f t="shared" si="15"/>
        <v>1.8297391087182528E-2</v>
      </c>
      <c r="H181" s="128">
        <f t="shared" si="16"/>
        <v>6300.853000000001</v>
      </c>
      <c r="I181" s="122">
        <f t="shared" si="17"/>
        <v>-0.22918633455806064</v>
      </c>
      <c r="J181" s="128">
        <f t="shared" si="18"/>
        <v>103.8399404017202</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9.0093457943925259E-3</v>
      </c>
      <c r="F182" s="128">
        <f t="shared" si="14"/>
        <v>0.96400000000000019</v>
      </c>
      <c r="G182" s="122">
        <f t="shared" si="15"/>
        <v>8.2434094750230853E-3</v>
      </c>
      <c r="H182" s="128">
        <f t="shared" si="16"/>
        <v>2838.6839999999997</v>
      </c>
      <c r="I182" s="122">
        <f t="shared" si="17"/>
        <v>-0.12672329509538754</v>
      </c>
      <c r="J182" s="128">
        <f t="shared" si="18"/>
        <v>109.29149912654674</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3.6542056074766349E-2</v>
      </c>
      <c r="F183" s="128">
        <f t="shared" si="14"/>
        <v>3.9099999999999993</v>
      </c>
      <c r="G183" s="122">
        <f t="shared" si="15"/>
        <v>3.3192413128197977E-2</v>
      </c>
      <c r="H183" s="128">
        <f t="shared" si="16"/>
        <v>11430.072999999999</v>
      </c>
      <c r="I183" s="122">
        <f t="shared" si="17"/>
        <v>-0.18817985257699049</v>
      </c>
      <c r="J183" s="128">
        <f t="shared" si="18"/>
        <v>110.09159211664171</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0.38712149532710272</v>
      </c>
      <c r="F184" s="128">
        <f t="shared" si="14"/>
        <v>41.42199999999999</v>
      </c>
      <c r="G184" s="122">
        <f t="shared" si="15"/>
        <v>0.4366581145203538</v>
      </c>
      <c r="H184" s="128">
        <f t="shared" si="16"/>
        <v>150366.715</v>
      </c>
      <c r="I184" s="122">
        <f t="shared" si="17"/>
        <v>-0.29295081160450126</v>
      </c>
      <c r="J184" s="128">
        <f t="shared" si="18"/>
        <v>88.65551388008339</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2.4112149532710282E-3</v>
      </c>
      <c r="F185" s="128">
        <f t="shared" si="14"/>
        <v>0.25800000000000001</v>
      </c>
      <c r="G185" s="122">
        <f t="shared" si="15"/>
        <v>4.0487864373704103E-3</v>
      </c>
      <c r="H185" s="128">
        <f t="shared" si="16"/>
        <v>1394.2319999999997</v>
      </c>
      <c r="I185" s="122">
        <f t="shared" si="17"/>
        <v>-0.38997740482559162</v>
      </c>
      <c r="J185" s="128">
        <f t="shared" si="18"/>
        <v>59.554016754636599</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3.3738317757009357E-3</v>
      </c>
      <c r="F186" s="128">
        <f t="shared" si="14"/>
        <v>0.3610000000000001</v>
      </c>
      <c r="G186" s="122">
        <f t="shared" si="15"/>
        <v>3.3570905859599594E-3</v>
      </c>
      <c r="H186" s="128">
        <f t="shared" si="16"/>
        <v>1156.0409999999997</v>
      </c>
      <c r="I186" s="122">
        <f t="shared" si="17"/>
        <v>-0.10663094990530637</v>
      </c>
      <c r="J186" s="128">
        <f t="shared" si="18"/>
        <v>100.49868150150583</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2.0560747663551402E-2</v>
      </c>
      <c r="F187" s="128">
        <f t="shared" si="14"/>
        <v>2.2000000000000002</v>
      </c>
      <c r="G187" s="122">
        <f t="shared" si="15"/>
        <v>1.6552404764808716E-2</v>
      </c>
      <c r="H187" s="128">
        <f t="shared" si="16"/>
        <v>5699.9530000000004</v>
      </c>
      <c r="I187" s="122">
        <f t="shared" si="17"/>
        <v>-0.19861096920326343</v>
      </c>
      <c r="J187" s="128">
        <f t="shared" si="18"/>
        <v>124.21607588562982</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7.1588785046728977E-3</v>
      </c>
      <c r="F188" s="128">
        <f t="shared" si="14"/>
        <v>0.76600000000000001</v>
      </c>
      <c r="G188" s="122">
        <f t="shared" si="15"/>
        <v>9.6218818787424717E-3</v>
      </c>
      <c r="H188" s="128">
        <f t="shared" si="16"/>
        <v>3313.3719999999998</v>
      </c>
      <c r="I188" s="122">
        <f t="shared" si="17"/>
        <v>-0.36722859669538788</v>
      </c>
      <c r="J188" s="128">
        <f t="shared" si="18"/>
        <v>74.40206183042983</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2.4392523364485984E-3</v>
      </c>
      <c r="F189" s="128">
        <f t="shared" si="14"/>
        <v>0.26100000000000001</v>
      </c>
      <c r="G189" s="122">
        <f t="shared" si="15"/>
        <v>3.2523275196162131E-3</v>
      </c>
      <c r="H189" s="128">
        <f t="shared" si="16"/>
        <v>1119.9649999999999</v>
      </c>
      <c r="I189" s="122">
        <f t="shared" si="17"/>
        <v>-0.34872596663507105</v>
      </c>
      <c r="J189" s="128">
        <f t="shared" si="18"/>
        <v>75.000205905967292</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1.1672897196261686E-2</v>
      </c>
      <c r="F190" s="128">
        <f t="shared" si="14"/>
        <v>1.2490000000000003</v>
      </c>
      <c r="G190" s="122">
        <f t="shared" si="15"/>
        <v>9.6768943947868214E-3</v>
      </c>
      <c r="H190" s="128">
        <f t="shared" si="16"/>
        <v>3332.3160000000003</v>
      </c>
      <c r="I190" s="122">
        <f t="shared" si="17"/>
        <v>0.40183900660738858</v>
      </c>
      <c r="J190" s="128">
        <f t="shared" si="18"/>
        <v>120.62648118336561</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0.56523364485981298</v>
      </c>
      <c r="F191" s="128">
        <f t="shared" si="14"/>
        <v>60.47999999999999</v>
      </c>
      <c r="G191" s="122">
        <f t="shared" si="15"/>
        <v>0.51704123905935095</v>
      </c>
      <c r="H191" s="128">
        <f t="shared" si="16"/>
        <v>178047.28699999998</v>
      </c>
      <c r="I191" s="122">
        <f t="shared" si="17"/>
        <v>0.51716601067216972</v>
      </c>
      <c r="J191" s="128">
        <f t="shared" si="18"/>
        <v>109.32080502672052</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7.6196261682242999E-2</v>
      </c>
      <c r="F192" s="128">
        <f t="shared" si="14"/>
        <v>8.1530000000000005</v>
      </c>
      <c r="G192" s="122">
        <f t="shared" si="15"/>
        <v>0.29350770999947728</v>
      </c>
      <c r="H192" s="128">
        <f t="shared" si="16"/>
        <v>101071.728</v>
      </c>
      <c r="I192" s="122">
        <f t="shared" si="17"/>
        <v>-0.39298810936908868</v>
      </c>
      <c r="J192" s="128">
        <f t="shared" si="18"/>
        <v>25.960565629563426</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0.22247663551401867</v>
      </c>
      <c r="F193" s="128">
        <f t="shared" si="14"/>
        <v>23.804999999999996</v>
      </c>
      <c r="G193" s="122">
        <f t="shared" si="15"/>
        <v>0.13181830827220509</v>
      </c>
      <c r="H193" s="128">
        <f t="shared" si="16"/>
        <v>45392.688999999998</v>
      </c>
      <c r="I193" s="122">
        <f t="shared" si="17"/>
        <v>-1.5495109029414646E-2</v>
      </c>
      <c r="J193" s="128">
        <f t="shared" si="18"/>
        <v>168.77521675866447</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0.34877570093457949</v>
      </c>
      <c r="F194" s="128">
        <f t="shared" si="14"/>
        <v>37.319000000000003</v>
      </c>
      <c r="G194" s="122">
        <f t="shared" si="15"/>
        <v>0.35478123929166738</v>
      </c>
      <c r="H194" s="128">
        <f t="shared" si="16"/>
        <v>122171.758</v>
      </c>
      <c r="I194" s="122">
        <f t="shared" si="17"/>
        <v>0.13816570671229814</v>
      </c>
      <c r="J194" s="128">
        <f t="shared" si="18"/>
        <v>98.307255939158978</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0.35300934579439258</v>
      </c>
      <c r="F195" s="128">
        <f t="shared" si="14"/>
        <v>37.772000000000006</v>
      </c>
      <c r="G195" s="122">
        <f t="shared" si="15"/>
        <v>0.22008117133912963</v>
      </c>
      <c r="H195" s="128">
        <f t="shared" si="16"/>
        <v>75786.712</v>
      </c>
      <c r="I195" s="122">
        <f t="shared" si="17"/>
        <v>0.33535707464067005</v>
      </c>
      <c r="J195" s="128">
        <f t="shared" si="18"/>
        <v>160.39961240047654</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0.25287850467289719</v>
      </c>
      <c r="F196" s="128">
        <f t="shared" si="14"/>
        <v>27.057999999999996</v>
      </c>
      <c r="G196" s="122">
        <f t="shared" si="15"/>
        <v>0.38643580517949344</v>
      </c>
      <c r="H196" s="128">
        <f t="shared" si="16"/>
        <v>133072.261</v>
      </c>
      <c r="I196" s="122">
        <f t="shared" si="17"/>
        <v>-0.3095701241331722</v>
      </c>
      <c r="J196" s="128">
        <f t="shared" si="18"/>
        <v>65.438683808152575</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0.20295327102803737</v>
      </c>
      <c r="F197" s="128">
        <f t="shared" si="14"/>
        <v>21.715999999999998</v>
      </c>
      <c r="G197" s="122">
        <f t="shared" si="15"/>
        <v>0.27757508465027669</v>
      </c>
      <c r="H197" s="128">
        <f t="shared" si="16"/>
        <v>95585.200999999986</v>
      </c>
      <c r="I197" s="122">
        <f t="shared" si="17"/>
        <v>-0.30798548757946592</v>
      </c>
      <c r="J197" s="128">
        <f t="shared" si="18"/>
        <v>73.116530355648791</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7.9626168224299076E-3</v>
      </c>
      <c r="F198" s="128">
        <f t="shared" si="14"/>
        <v>0.85200000000000009</v>
      </c>
      <c r="G198" s="122">
        <f t="shared" si="15"/>
        <v>7.6805708013172351E-3</v>
      </c>
      <c r="H198" s="128">
        <f t="shared" si="16"/>
        <v>2644.8660000000004</v>
      </c>
      <c r="I198" s="122">
        <f t="shared" si="17"/>
        <v>-0.15392003476983629</v>
      </c>
      <c r="J198" s="128">
        <f t="shared" si="18"/>
        <v>103.6722013038966</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0.16742056074766354</v>
      </c>
      <c r="F199" s="128">
        <f t="shared" si="14"/>
        <v>17.913999999999998</v>
      </c>
      <c r="G199" s="122">
        <f t="shared" si="15"/>
        <v>0.16752396633735822</v>
      </c>
      <c r="H199" s="128">
        <f t="shared" si="16"/>
        <v>57688.218000000001</v>
      </c>
      <c r="I199" s="122">
        <f t="shared" si="17"/>
        <v>-0.23247808830226369</v>
      </c>
      <c r="J199" s="128">
        <f t="shared" si="18"/>
        <v>99.93827415148084</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0.36853271028037382</v>
      </c>
      <c r="F200" s="128">
        <f t="shared" si="14"/>
        <v>39.433</v>
      </c>
      <c r="G200" s="122">
        <f t="shared" si="15"/>
        <v>0.16080312639752808</v>
      </c>
      <c r="H200" s="128">
        <f t="shared" si="16"/>
        <v>55373.842999999972</v>
      </c>
      <c r="I200" s="122">
        <f t="shared" si="17"/>
        <v>0.44131155991864696</v>
      </c>
      <c r="J200" s="128">
        <f t="shared" si="18"/>
        <v>229.18255293700497</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0.12166355140186913</v>
      </c>
      <c r="F201" s="128">
        <f t="shared" ref="F201:F264" si="20">SUMPRODUCT($K$2:$AI$2,$K201:$AI201)</f>
        <v>13.017999999999997</v>
      </c>
      <c r="G201" s="122">
        <f t="shared" ref="G201:G264" si="21">SUMPRODUCT($K$3:$AI$3,$K201:$AI201)/$J$3</f>
        <v>6.5015161546994701E-2</v>
      </c>
      <c r="H201" s="128">
        <f t="shared" ref="H201:H264" si="22">SUMPRODUCT($K$3:$AI$3,$K201:$AI201)</f>
        <v>22388.491000000002</v>
      </c>
      <c r="I201" s="122">
        <f t="shared" ref="I201:I264" si="23">CORREL($K$4:$AI$4,$K201:$AI201)</f>
        <v>0.16600459098725409</v>
      </c>
      <c r="J201" s="128">
        <f t="shared" si="18"/>
        <v>187.13104529306977</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0.32968224299065418</v>
      </c>
      <c r="F202" s="128">
        <f t="shared" si="20"/>
        <v>35.275999999999996</v>
      </c>
      <c r="G202" s="122">
        <f t="shared" si="21"/>
        <v>0.23300681558145886</v>
      </c>
      <c r="H202" s="128">
        <f t="shared" si="22"/>
        <v>80237.761000000013</v>
      </c>
      <c r="I202" s="122">
        <f t="shared" si="23"/>
        <v>0.31969785517636218</v>
      </c>
      <c r="J202" s="128">
        <f t="shared" ref="J202:J265" si="24">$E202/$G202*100</f>
        <v>141.49038609361955</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0.45669158878504679</v>
      </c>
      <c r="F203" s="128">
        <f t="shared" si="20"/>
        <v>48.866000000000007</v>
      </c>
      <c r="G203" s="122">
        <f t="shared" si="21"/>
        <v>0.44726367907816866</v>
      </c>
      <c r="H203" s="128">
        <f t="shared" si="22"/>
        <v>154018.826</v>
      </c>
      <c r="I203" s="122">
        <f t="shared" si="23"/>
        <v>0.14411276651063454</v>
      </c>
      <c r="J203" s="128">
        <f t="shared" si="24"/>
        <v>102.1079086337414</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7.3813084112149541E-2</v>
      </c>
      <c r="F204" s="128">
        <f t="shared" si="20"/>
        <v>7.8980000000000006</v>
      </c>
      <c r="G204" s="122">
        <f t="shared" si="21"/>
        <v>0.19577649422984222</v>
      </c>
      <c r="H204" s="128">
        <f t="shared" si="22"/>
        <v>67417.202000000005</v>
      </c>
      <c r="I204" s="122">
        <f t="shared" si="23"/>
        <v>-0.44552215219979618</v>
      </c>
      <c r="J204" s="128">
        <f t="shared" si="24"/>
        <v>37.702730556352051</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1.8158878504672897E-2</v>
      </c>
      <c r="F205" s="128">
        <f t="shared" si="20"/>
        <v>1.9430000000000001</v>
      </c>
      <c r="G205" s="122">
        <f t="shared" si="21"/>
        <v>5.854904198537568E-2</v>
      </c>
      <c r="H205" s="128">
        <f t="shared" si="22"/>
        <v>20161.830999999998</v>
      </c>
      <c r="I205" s="122">
        <f t="shared" si="23"/>
        <v>-0.44019028694141804</v>
      </c>
      <c r="J205" s="128">
        <f t="shared" si="24"/>
        <v>31.014817474227169</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0.26703738317757014</v>
      </c>
      <c r="F206" s="128">
        <f t="shared" si="20"/>
        <v>28.573000000000004</v>
      </c>
      <c r="G206" s="122">
        <f t="shared" si="21"/>
        <v>0.1032161123017325</v>
      </c>
      <c r="H206" s="128">
        <f t="shared" si="22"/>
        <v>35543.294000000002</v>
      </c>
      <c r="I206" s="122">
        <f t="shared" si="23"/>
        <v>0.52998990179862193</v>
      </c>
      <c r="J206" s="128">
        <f t="shared" si="24"/>
        <v>258.71676158169726</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0.25427102803738316</v>
      </c>
      <c r="F207" s="128">
        <f t="shared" si="20"/>
        <v>27.206999999999997</v>
      </c>
      <c r="G207" s="122">
        <f t="shared" si="21"/>
        <v>0.13243182676168405</v>
      </c>
      <c r="H207" s="128">
        <f t="shared" si="22"/>
        <v>45603.958999999995</v>
      </c>
      <c r="I207" s="122">
        <f t="shared" si="23"/>
        <v>0.68022123749939167</v>
      </c>
      <c r="J207" s="128">
        <f t="shared" si="24"/>
        <v>192.00145029710512</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0.28010280373831775</v>
      </c>
      <c r="F208" s="128">
        <f t="shared" si="20"/>
        <v>29.970999999999997</v>
      </c>
      <c r="G208" s="122">
        <f t="shared" si="21"/>
        <v>0.2541451425551316</v>
      </c>
      <c r="H208" s="128">
        <f t="shared" si="22"/>
        <v>87516.913000000015</v>
      </c>
      <c r="I208" s="122">
        <f t="shared" si="23"/>
        <v>0.21732964590718576</v>
      </c>
      <c r="J208" s="128">
        <f t="shared" si="24"/>
        <v>110.2137152503535</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0.17177570093457939</v>
      </c>
      <c r="F209" s="128">
        <f t="shared" si="20"/>
        <v>18.379999999999995</v>
      </c>
      <c r="G209" s="122">
        <f t="shared" si="21"/>
        <v>0.33113147364080403</v>
      </c>
      <c r="H209" s="128">
        <f t="shared" si="22"/>
        <v>114027.772</v>
      </c>
      <c r="I209" s="122">
        <f t="shared" si="23"/>
        <v>-0.54932541586028849</v>
      </c>
      <c r="J209" s="128">
        <f t="shared" si="24"/>
        <v>51.875377186559334</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2.1037383177570097E-2</v>
      </c>
      <c r="F210" s="128">
        <f t="shared" si="20"/>
        <v>2.2510000000000003</v>
      </c>
      <c r="G210" s="122">
        <f t="shared" si="21"/>
        <v>0.10414279035190122</v>
      </c>
      <c r="H210" s="128">
        <f t="shared" si="22"/>
        <v>35862.402999999998</v>
      </c>
      <c r="I210" s="122">
        <f t="shared" si="23"/>
        <v>-0.56001437215805638</v>
      </c>
      <c r="J210" s="128">
        <f t="shared" si="24"/>
        <v>20.200518064173455</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3.8598130841121492E-3</v>
      </c>
      <c r="F211" s="128">
        <f t="shared" si="20"/>
        <v>0.41299999999999998</v>
      </c>
      <c r="G211" s="122">
        <f t="shared" si="21"/>
        <v>3.8617874421387047E-2</v>
      </c>
      <c r="H211" s="128">
        <f t="shared" si="22"/>
        <v>13298.374</v>
      </c>
      <c r="I211" s="122">
        <f t="shared" si="23"/>
        <v>-0.44985837036137671</v>
      </c>
      <c r="J211" s="128">
        <f t="shared" si="24"/>
        <v>9.9948874502904754</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1.7383177570093455E-3</v>
      </c>
      <c r="F212" s="128">
        <f t="shared" si="20"/>
        <v>0.18599999999999997</v>
      </c>
      <c r="G212" s="122">
        <f t="shared" si="21"/>
        <v>3.6489534147602198E-2</v>
      </c>
      <c r="H212" s="128">
        <f t="shared" si="22"/>
        <v>12565.462999999998</v>
      </c>
      <c r="I212" s="122">
        <f t="shared" si="23"/>
        <v>-0.29321713593712639</v>
      </c>
      <c r="J212" s="128">
        <f t="shared" si="24"/>
        <v>4.7638803772548952</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0.16275700934579437</v>
      </c>
      <c r="F213" s="128">
        <f t="shared" si="20"/>
        <v>17.414999999999999</v>
      </c>
      <c r="G213" s="122">
        <f t="shared" si="21"/>
        <v>0.15845168400327569</v>
      </c>
      <c r="H213" s="128">
        <f t="shared" si="22"/>
        <v>54564.10500000001</v>
      </c>
      <c r="I213" s="122">
        <f t="shared" si="23"/>
        <v>-0.1482684710087652</v>
      </c>
      <c r="J213" s="128">
        <f t="shared" si="24"/>
        <v>102.71712185932319</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0.22251401869158882</v>
      </c>
      <c r="F214" s="128">
        <f t="shared" si="20"/>
        <v>23.809000000000005</v>
      </c>
      <c r="G214" s="122">
        <f t="shared" si="21"/>
        <v>0.16054127681076091</v>
      </c>
      <c r="H214" s="128">
        <f t="shared" si="22"/>
        <v>55283.673000000003</v>
      </c>
      <c r="I214" s="122">
        <f t="shared" si="23"/>
        <v>0.22792673727395277</v>
      </c>
      <c r="J214" s="128">
        <f t="shared" si="24"/>
        <v>138.60237261840064</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4.6542056074766344E-2</v>
      </c>
      <c r="F215" s="128">
        <f t="shared" si="20"/>
        <v>4.9799999999999986</v>
      </c>
      <c r="G215" s="122">
        <f t="shared" si="21"/>
        <v>3.043571225294606E-2</v>
      </c>
      <c r="H215" s="128">
        <f t="shared" si="22"/>
        <v>10480.780999999999</v>
      </c>
      <c r="I215" s="122">
        <f t="shared" si="23"/>
        <v>0.49492847881386065</v>
      </c>
      <c r="J215" s="128">
        <f t="shared" si="24"/>
        <v>152.91922754415336</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0.23129906542056078</v>
      </c>
      <c r="F216" s="128">
        <f t="shared" si="20"/>
        <v>24.749000000000002</v>
      </c>
      <c r="G216" s="122">
        <f t="shared" si="21"/>
        <v>0.30298150180916372</v>
      </c>
      <c r="H216" s="128">
        <f t="shared" si="22"/>
        <v>104334.10400000001</v>
      </c>
      <c r="I216" s="122">
        <f t="shared" si="23"/>
        <v>-0.32011163262505543</v>
      </c>
      <c r="J216" s="128">
        <f t="shared" si="24"/>
        <v>76.340985848781969</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0.16849532710280374</v>
      </c>
      <c r="F217" s="128">
        <f t="shared" si="20"/>
        <v>18.029</v>
      </c>
      <c r="G217" s="122">
        <f t="shared" si="21"/>
        <v>0.18888569744277756</v>
      </c>
      <c r="H217" s="128">
        <f t="shared" si="22"/>
        <v>65044.300999999992</v>
      </c>
      <c r="I217" s="122">
        <f t="shared" si="23"/>
        <v>-0.1647148078088258</v>
      </c>
      <c r="J217" s="128">
        <f t="shared" si="24"/>
        <v>89.204915662737761</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0.33142056074766357</v>
      </c>
      <c r="F218" s="128">
        <f t="shared" si="20"/>
        <v>35.462000000000003</v>
      </c>
      <c r="G218" s="122">
        <f t="shared" si="21"/>
        <v>0.31733822940079798</v>
      </c>
      <c r="H218" s="128">
        <f t="shared" si="22"/>
        <v>109277.958</v>
      </c>
      <c r="I218" s="122">
        <f t="shared" si="23"/>
        <v>3.6505835859136179E-2</v>
      </c>
      <c r="J218" s="128">
        <f t="shared" si="24"/>
        <v>104.43764099064146</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0.88444859813084109</v>
      </c>
      <c r="F219" s="128">
        <f t="shared" si="20"/>
        <v>94.635999999999996</v>
      </c>
      <c r="G219" s="122">
        <f t="shared" si="21"/>
        <v>0.90004425626818607</v>
      </c>
      <c r="H219" s="128">
        <f t="shared" si="22"/>
        <v>309937.44</v>
      </c>
      <c r="I219" s="122">
        <f t="shared" si="23"/>
        <v>-0.27994928972272681</v>
      </c>
      <c r="J219" s="128">
        <f t="shared" si="24"/>
        <v>98.26723430223214</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8.898130841121496E-2</v>
      </c>
      <c r="F220" s="128">
        <f t="shared" si="20"/>
        <v>9.5210000000000008</v>
      </c>
      <c r="G220" s="122">
        <f t="shared" si="21"/>
        <v>7.416665214689365E-2</v>
      </c>
      <c r="H220" s="128">
        <f t="shared" si="22"/>
        <v>25539.880000000005</v>
      </c>
      <c r="I220" s="122">
        <f t="shared" si="23"/>
        <v>0.29625635029183695</v>
      </c>
      <c r="J220" s="128">
        <f t="shared" si="24"/>
        <v>119.9748213455551</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2.6728971962616824E-2</v>
      </c>
      <c r="F221" s="128">
        <f t="shared" si="20"/>
        <v>2.8600000000000003</v>
      </c>
      <c r="G221" s="122">
        <f t="shared" si="21"/>
        <v>2.5704426788400448E-2</v>
      </c>
      <c r="H221" s="128">
        <f t="shared" si="22"/>
        <v>8851.5250000000015</v>
      </c>
      <c r="I221" s="122">
        <f t="shared" si="23"/>
        <v>0.12146942661218739</v>
      </c>
      <c r="J221" s="128">
        <f t="shared" si="24"/>
        <v>103.98587053759441</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0.7783271028037384</v>
      </c>
      <c r="F222" s="128">
        <f t="shared" si="20"/>
        <v>83.281000000000006</v>
      </c>
      <c r="G222" s="122">
        <f t="shared" si="21"/>
        <v>0.78385046376155032</v>
      </c>
      <c r="H222" s="128">
        <f t="shared" si="22"/>
        <v>269925.17799999996</v>
      </c>
      <c r="I222" s="122">
        <f t="shared" si="23"/>
        <v>-4.7947570191037236E-2</v>
      </c>
      <c r="J222" s="128">
        <f t="shared" si="24"/>
        <v>99.295355273337933</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0.12815887850467289</v>
      </c>
      <c r="F223" s="128">
        <f t="shared" si="20"/>
        <v>13.712999999999999</v>
      </c>
      <c r="G223" s="122">
        <f t="shared" si="21"/>
        <v>0.1229460358115682</v>
      </c>
      <c r="H223" s="128">
        <f t="shared" si="22"/>
        <v>42337.451000000001</v>
      </c>
      <c r="I223" s="122">
        <f t="shared" si="23"/>
        <v>0.11445603638922182</v>
      </c>
      <c r="J223" s="128">
        <f t="shared" si="24"/>
        <v>104.23994369456051</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9.3757009345794423E-2</v>
      </c>
      <c r="F224" s="128">
        <f t="shared" si="20"/>
        <v>10.032000000000004</v>
      </c>
      <c r="G224" s="122">
        <f t="shared" si="21"/>
        <v>9.3375937251348892E-2</v>
      </c>
      <c r="H224" s="128">
        <f t="shared" si="22"/>
        <v>32154.751</v>
      </c>
      <c r="I224" s="122">
        <f t="shared" si="23"/>
        <v>-1.5405384063438559E-2</v>
      </c>
      <c r="J224" s="128">
        <f t="shared" si="24"/>
        <v>100.40810524173884</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0.70094392523364479</v>
      </c>
      <c r="F225" s="128">
        <f t="shared" si="20"/>
        <v>75.000999999999991</v>
      </c>
      <c r="G225" s="122">
        <f t="shared" si="21"/>
        <v>0.72502948385110844</v>
      </c>
      <c r="H225" s="128">
        <f t="shared" si="22"/>
        <v>249669.70300000001</v>
      </c>
      <c r="I225" s="122">
        <f t="shared" si="23"/>
        <v>-0.12687616379800559</v>
      </c>
      <c r="J225" s="128">
        <f t="shared" si="24"/>
        <v>96.677989081281297</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0.13954205607476636</v>
      </c>
      <c r="F226" s="128">
        <f t="shared" si="20"/>
        <v>14.931000000000001</v>
      </c>
      <c r="G226" s="122">
        <f t="shared" si="21"/>
        <v>0.12684393857555221</v>
      </c>
      <c r="H226" s="128">
        <f t="shared" si="22"/>
        <v>43679.725000000006</v>
      </c>
      <c r="I226" s="122">
        <f t="shared" si="23"/>
        <v>0.26334046252197268</v>
      </c>
      <c r="J226" s="128">
        <f t="shared" si="24"/>
        <v>110.01081931215086</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0.10877570093457943</v>
      </c>
      <c r="F227" s="128">
        <f t="shared" si="20"/>
        <v>11.638999999999999</v>
      </c>
      <c r="G227" s="122">
        <f t="shared" si="21"/>
        <v>0.10787175846067174</v>
      </c>
      <c r="H227" s="128">
        <f t="shared" si="22"/>
        <v>37146.502999999997</v>
      </c>
      <c r="I227" s="122">
        <f t="shared" si="23"/>
        <v>-2.1081607744214494E-2</v>
      </c>
      <c r="J227" s="128">
        <f t="shared" si="24"/>
        <v>100.83797880632237</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5.1056074766355125E-2</v>
      </c>
      <c r="F228" s="128">
        <f t="shared" si="20"/>
        <v>5.4629999999999983</v>
      </c>
      <c r="G228" s="122">
        <f t="shared" si="21"/>
        <v>4.0459208149658213E-2</v>
      </c>
      <c r="H228" s="128">
        <f t="shared" si="22"/>
        <v>13932.452000000003</v>
      </c>
      <c r="I228" s="122">
        <f t="shared" si="23"/>
        <v>0.12837683494748378</v>
      </c>
      <c r="J228" s="128">
        <f t="shared" si="24"/>
        <v>126.19148298083147</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0.24608411214953271</v>
      </c>
      <c r="F229" s="128">
        <f t="shared" si="20"/>
        <v>26.331</v>
      </c>
      <c r="G229" s="122">
        <f t="shared" si="21"/>
        <v>0.18364006353852674</v>
      </c>
      <c r="H229" s="128">
        <f t="shared" si="22"/>
        <v>63237.924999999996</v>
      </c>
      <c r="I229" s="122">
        <f t="shared" si="23"/>
        <v>0.36858442010100112</v>
      </c>
      <c r="J229" s="128">
        <f t="shared" si="24"/>
        <v>134.00349978527726</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0.34864485981308402</v>
      </c>
      <c r="F230" s="128">
        <f t="shared" si="20"/>
        <v>37.304999999999993</v>
      </c>
      <c r="G230" s="122">
        <f t="shared" si="21"/>
        <v>0.38787418326276724</v>
      </c>
      <c r="H230" s="128">
        <f t="shared" si="22"/>
        <v>133567.57800000001</v>
      </c>
      <c r="I230" s="122">
        <f t="shared" si="23"/>
        <v>-0.17789799470237905</v>
      </c>
      <c r="J230" s="128">
        <f t="shared" si="24"/>
        <v>89.886069982877132</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0.32509345794392519</v>
      </c>
      <c r="F231" s="128">
        <f t="shared" si="20"/>
        <v>34.784999999999997</v>
      </c>
      <c r="G231" s="122">
        <f t="shared" si="21"/>
        <v>0.3470210449590253</v>
      </c>
      <c r="H231" s="128">
        <f t="shared" si="22"/>
        <v>119499.47300000003</v>
      </c>
      <c r="I231" s="122">
        <f t="shared" si="23"/>
        <v>-0.21373059984743201</v>
      </c>
      <c r="J231" s="128">
        <f t="shared" si="24"/>
        <v>93.681193883302029</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8.0485981308411211E-2</v>
      </c>
      <c r="F232" s="128">
        <f t="shared" si="20"/>
        <v>8.6120000000000001</v>
      </c>
      <c r="G232" s="122">
        <f t="shared" si="21"/>
        <v>8.1627077053531491E-2</v>
      </c>
      <c r="H232" s="128">
        <f t="shared" si="22"/>
        <v>28108.936999999998</v>
      </c>
      <c r="I232" s="122">
        <f t="shared" si="23"/>
        <v>-0.20073160188118269</v>
      </c>
      <c r="J232" s="128">
        <f t="shared" si="24"/>
        <v>98.602062224558225</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7.5803738317756997E-2</v>
      </c>
      <c r="F233" s="128">
        <f t="shared" si="20"/>
        <v>8.1109999999999989</v>
      </c>
      <c r="G233" s="122">
        <f t="shared" si="21"/>
        <v>0.13349452894952346</v>
      </c>
      <c r="H233" s="128">
        <f t="shared" si="22"/>
        <v>45969.909</v>
      </c>
      <c r="I233" s="122">
        <f t="shared" si="23"/>
        <v>-0.60315968899297312</v>
      </c>
      <c r="J233" s="128">
        <f t="shared" si="24"/>
        <v>56.784153563641304</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0.23135514018691591</v>
      </c>
      <c r="F234" s="128">
        <f t="shared" si="20"/>
        <v>24.755000000000003</v>
      </c>
      <c r="G234" s="122">
        <f t="shared" si="21"/>
        <v>0.29174248020954935</v>
      </c>
      <c r="H234" s="128">
        <f t="shared" si="22"/>
        <v>100463.857</v>
      </c>
      <c r="I234" s="122">
        <f t="shared" si="23"/>
        <v>-0.61472185287321879</v>
      </c>
      <c r="J234" s="128">
        <f t="shared" si="24"/>
        <v>79.301149431766277</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0.13505607476635514</v>
      </c>
      <c r="F235" s="128">
        <f t="shared" si="20"/>
        <v>14.451000000000001</v>
      </c>
      <c r="G235" s="122">
        <f t="shared" si="21"/>
        <v>0.1326178831332509</v>
      </c>
      <c r="H235" s="128">
        <f t="shared" si="22"/>
        <v>45668.02900000001</v>
      </c>
      <c r="I235" s="122">
        <f t="shared" si="23"/>
        <v>0.21817271269843594</v>
      </c>
      <c r="J235" s="128">
        <f t="shared" si="24"/>
        <v>101.83850893672795</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8.8579439252336467E-2</v>
      </c>
      <c r="F236" s="128">
        <f t="shared" si="20"/>
        <v>9.4780000000000015</v>
      </c>
      <c r="G236" s="122">
        <f t="shared" si="21"/>
        <v>0.10271696606438648</v>
      </c>
      <c r="H236" s="128">
        <f t="shared" si="22"/>
        <v>35371.409</v>
      </c>
      <c r="I236" s="122">
        <f t="shared" si="23"/>
        <v>-0.40300281741382787</v>
      </c>
      <c r="J236" s="128">
        <f t="shared" si="24"/>
        <v>86.236424853915437</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8.0504672897196275E-2</v>
      </c>
      <c r="F237" s="128">
        <f t="shared" si="20"/>
        <v>8.6140000000000008</v>
      </c>
      <c r="G237" s="122">
        <f t="shared" si="21"/>
        <v>6.6082640740159945E-2</v>
      </c>
      <c r="H237" s="128">
        <f t="shared" si="22"/>
        <v>22756.085999999999</v>
      </c>
      <c r="I237" s="122">
        <f t="shared" si="23"/>
        <v>0.53786431098727039</v>
      </c>
      <c r="J237" s="128">
        <f t="shared" si="24"/>
        <v>121.82423703941319</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0.24594392523364489</v>
      </c>
      <c r="F238" s="128">
        <f t="shared" si="20"/>
        <v>26.316000000000003</v>
      </c>
      <c r="G238" s="122">
        <f t="shared" si="21"/>
        <v>0.17460777446726952</v>
      </c>
      <c r="H238" s="128">
        <f t="shared" si="22"/>
        <v>60127.583999999995</v>
      </c>
      <c r="I238" s="122">
        <f t="shared" si="23"/>
        <v>0.58397473344909379</v>
      </c>
      <c r="J238" s="128">
        <f t="shared" si="24"/>
        <v>140.85508276136204</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0.14293457943925233</v>
      </c>
      <c r="F239" s="128">
        <f t="shared" si="20"/>
        <v>15.294</v>
      </c>
      <c r="G239" s="122">
        <f t="shared" si="21"/>
        <v>9.8905998989423802E-2</v>
      </c>
      <c r="H239" s="128">
        <f t="shared" si="22"/>
        <v>34059.072</v>
      </c>
      <c r="I239" s="122">
        <f t="shared" si="23"/>
        <v>0.66246160296529921</v>
      </c>
      <c r="J239" s="128">
        <f t="shared" si="24"/>
        <v>144.51558135976828</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2.3168224299065423E-2</v>
      </c>
      <c r="F240" s="128">
        <f t="shared" si="20"/>
        <v>2.4790000000000001</v>
      </c>
      <c r="G240" s="122">
        <f t="shared" si="21"/>
        <v>5.8213884968550178E-2</v>
      </c>
      <c r="H240" s="128">
        <f t="shared" si="22"/>
        <v>20046.417000000001</v>
      </c>
      <c r="I240" s="122">
        <f t="shared" si="23"/>
        <v>-0.51984135431857859</v>
      </c>
      <c r="J240" s="128">
        <f t="shared" si="24"/>
        <v>39.798450681623407</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0.14154205607476636</v>
      </c>
      <c r="F241" s="128">
        <f t="shared" si="20"/>
        <v>15.145000000000001</v>
      </c>
      <c r="G241" s="122">
        <f t="shared" si="21"/>
        <v>0.25331704505195174</v>
      </c>
      <c r="H241" s="128">
        <f t="shared" si="22"/>
        <v>87231.750999999989</v>
      </c>
      <c r="I241" s="122">
        <f t="shared" si="23"/>
        <v>-0.61188234454869572</v>
      </c>
      <c r="J241" s="128">
        <f t="shared" si="24"/>
        <v>55.875456799892042</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0.24521495327102799</v>
      </c>
      <c r="F242" s="128">
        <f t="shared" si="20"/>
        <v>26.237999999999996</v>
      </c>
      <c r="G242" s="122">
        <f t="shared" si="21"/>
        <v>0.27332509771807256</v>
      </c>
      <c r="H242" s="128">
        <f t="shared" si="22"/>
        <v>94121.684000000023</v>
      </c>
      <c r="I242" s="122">
        <f t="shared" si="23"/>
        <v>-0.45696030189556835</v>
      </c>
      <c r="J242" s="128">
        <f t="shared" si="24"/>
        <v>89.715490936716165</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0.24402803738317752</v>
      </c>
      <c r="F243" s="128">
        <f t="shared" si="20"/>
        <v>26.110999999999994</v>
      </c>
      <c r="G243" s="122">
        <f t="shared" si="21"/>
        <v>0.2046240424209689</v>
      </c>
      <c r="H243" s="128">
        <f t="shared" si="22"/>
        <v>70463.926000000007</v>
      </c>
      <c r="I243" s="122">
        <f t="shared" si="23"/>
        <v>0.56302429990034031</v>
      </c>
      <c r="J243" s="128">
        <f t="shared" si="24"/>
        <v>119.25677671890753</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0.19251401869158877</v>
      </c>
      <c r="F244" s="128">
        <f t="shared" si="20"/>
        <v>20.598999999999997</v>
      </c>
      <c r="G244" s="122">
        <f t="shared" si="21"/>
        <v>0.122620119178297</v>
      </c>
      <c r="H244" s="128">
        <f t="shared" si="22"/>
        <v>42225.218999999997</v>
      </c>
      <c r="I244" s="122">
        <f t="shared" si="23"/>
        <v>0.56679270121676761</v>
      </c>
      <c r="J244" s="128">
        <f t="shared" si="24"/>
        <v>157.00035196643535</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0.15322429906542059</v>
      </c>
      <c r="F245" s="128">
        <f t="shared" si="20"/>
        <v>16.395000000000003</v>
      </c>
      <c r="G245" s="122">
        <f t="shared" si="21"/>
        <v>8.7677292236567769E-2</v>
      </c>
      <c r="H245" s="128">
        <f t="shared" si="22"/>
        <v>30192.377000000004</v>
      </c>
      <c r="I245" s="122">
        <f t="shared" si="23"/>
        <v>0.50564108550133369</v>
      </c>
      <c r="J245" s="128">
        <f t="shared" si="24"/>
        <v>174.75938770097531</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4.3168224299065437E-2</v>
      </c>
      <c r="F246" s="128">
        <f t="shared" si="20"/>
        <v>4.6190000000000015</v>
      </c>
      <c r="G246" s="122">
        <f t="shared" si="21"/>
        <v>6.5192233083012446E-2</v>
      </c>
      <c r="H246" s="128">
        <f t="shared" si="22"/>
        <v>22449.467000000001</v>
      </c>
      <c r="I246" s="122">
        <f t="shared" si="23"/>
        <v>-0.55628777692705378</v>
      </c>
      <c r="J246" s="128">
        <f t="shared" si="24"/>
        <v>66.216821019303381</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0.17624299065420562</v>
      </c>
      <c r="F247" s="128">
        <f t="shared" si="20"/>
        <v>18.858000000000001</v>
      </c>
      <c r="G247" s="122">
        <f t="shared" si="21"/>
        <v>0.21612501234180714</v>
      </c>
      <c r="H247" s="128">
        <f t="shared" si="22"/>
        <v>74424.377000000022</v>
      </c>
      <c r="I247" s="122">
        <f t="shared" si="23"/>
        <v>-0.47900843265784637</v>
      </c>
      <c r="J247" s="128">
        <f t="shared" si="24"/>
        <v>81.546781071074221</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0.16413084112149531</v>
      </c>
      <c r="F248" s="128">
        <f t="shared" si="20"/>
        <v>17.561999999999998</v>
      </c>
      <c r="G248" s="122">
        <f t="shared" si="21"/>
        <v>0.14994920112208807</v>
      </c>
      <c r="H248" s="128">
        <f t="shared" si="22"/>
        <v>51636.207000000002</v>
      </c>
      <c r="I248" s="122">
        <f t="shared" si="23"/>
        <v>0.42579811128295142</v>
      </c>
      <c r="J248" s="128">
        <f t="shared" si="24"/>
        <v>109.4576295794071</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5.2177570093457942E-2</v>
      </c>
      <c r="F249" s="128">
        <f t="shared" si="20"/>
        <v>5.5830000000000002</v>
      </c>
      <c r="G249" s="122">
        <f t="shared" si="21"/>
        <v>5.5160829717909851E-2</v>
      </c>
      <c r="H249" s="128">
        <f t="shared" si="22"/>
        <v>18995.073</v>
      </c>
      <c r="I249" s="122">
        <f t="shared" si="23"/>
        <v>-0.31782487877858606</v>
      </c>
      <c r="J249" s="128">
        <f t="shared" si="24"/>
        <v>94.591706397985362</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0.14179439252336448</v>
      </c>
      <c r="F250" s="128">
        <f t="shared" si="20"/>
        <v>15.172000000000001</v>
      </c>
      <c r="G250" s="122">
        <f t="shared" si="21"/>
        <v>0.14900477410137125</v>
      </c>
      <c r="H250" s="128">
        <f t="shared" si="22"/>
        <v>51310.985999999997</v>
      </c>
      <c r="I250" s="122">
        <f t="shared" si="23"/>
        <v>6.2459218245187943E-2</v>
      </c>
      <c r="J250" s="128">
        <f t="shared" si="24"/>
        <v>95.160972779904768</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5.9822429906542053E-2</v>
      </c>
      <c r="F251" s="128">
        <f t="shared" si="20"/>
        <v>6.4009999999999998</v>
      </c>
      <c r="G251" s="122">
        <f t="shared" si="21"/>
        <v>7.5218162493683904E-2</v>
      </c>
      <c r="H251" s="128">
        <f t="shared" si="22"/>
        <v>25901.976000000002</v>
      </c>
      <c r="I251" s="122">
        <f t="shared" si="23"/>
        <v>-0.5278540620345501</v>
      </c>
      <c r="J251" s="128">
        <f t="shared" si="24"/>
        <v>79.531894855268987</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0.10685046728971964</v>
      </c>
      <c r="F252" s="128">
        <f t="shared" si="20"/>
        <v>11.433000000000002</v>
      </c>
      <c r="G252" s="122">
        <f t="shared" si="21"/>
        <v>8.3948245721022913E-2</v>
      </c>
      <c r="H252" s="128">
        <f t="shared" si="22"/>
        <v>28908.250000000007</v>
      </c>
      <c r="I252" s="122">
        <f t="shared" si="23"/>
        <v>0.43830195125895999</v>
      </c>
      <c r="J252" s="128">
        <f t="shared" si="24"/>
        <v>127.28135814154528</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0.17092523364485981</v>
      </c>
      <c r="F253" s="128">
        <f t="shared" si="20"/>
        <v>18.289000000000001</v>
      </c>
      <c r="G253" s="122">
        <f t="shared" si="21"/>
        <v>0.13087668647163708</v>
      </c>
      <c r="H253" s="128">
        <f t="shared" si="22"/>
        <v>45068.434000000001</v>
      </c>
      <c r="I253" s="122">
        <f t="shared" si="23"/>
        <v>0.67689474232452573</v>
      </c>
      <c r="J253" s="128">
        <f t="shared" si="24"/>
        <v>130.60021479219054</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4.4514018691588796E-2</v>
      </c>
      <c r="F254" s="128">
        <f t="shared" si="20"/>
        <v>4.7630000000000008</v>
      </c>
      <c r="G254" s="122">
        <f t="shared" si="21"/>
        <v>4.8195828178813904E-2</v>
      </c>
      <c r="H254" s="128">
        <f t="shared" si="22"/>
        <v>16596.618999999999</v>
      </c>
      <c r="I254" s="122">
        <f t="shared" si="23"/>
        <v>-0.3234106818027353</v>
      </c>
      <c r="J254" s="128">
        <f t="shared" si="24"/>
        <v>92.360729908893717</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3.961682242990653E-2</v>
      </c>
      <c r="F255" s="128">
        <f t="shared" si="20"/>
        <v>4.238999999999999</v>
      </c>
      <c r="G255" s="122">
        <f t="shared" si="21"/>
        <v>2.5939565800707408E-2</v>
      </c>
      <c r="H255" s="128">
        <f t="shared" si="22"/>
        <v>8932.4970000000012</v>
      </c>
      <c r="I255" s="122">
        <f t="shared" si="23"/>
        <v>0.4033888296271696</v>
      </c>
      <c r="J255" s="128">
        <f t="shared" si="24"/>
        <v>152.72739233293612</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0.12806542056074768</v>
      </c>
      <c r="F256" s="128">
        <f t="shared" si="20"/>
        <v>13.703000000000001</v>
      </c>
      <c r="G256" s="122">
        <f t="shared" si="21"/>
        <v>0.23229407477102318</v>
      </c>
      <c r="H256" s="128">
        <f t="shared" si="22"/>
        <v>79992.323000000004</v>
      </c>
      <c r="I256" s="122">
        <f t="shared" si="23"/>
        <v>-0.55907903862791319</v>
      </c>
      <c r="J256" s="128">
        <f t="shared" si="24"/>
        <v>55.130730599557594</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8.422429906542056E-2</v>
      </c>
      <c r="F257" s="128">
        <f t="shared" si="20"/>
        <v>9.0120000000000005</v>
      </c>
      <c r="G257" s="122">
        <f t="shared" si="21"/>
        <v>9.996658709831048E-2</v>
      </c>
      <c r="H257" s="128">
        <f t="shared" si="22"/>
        <v>34424.294000000002</v>
      </c>
      <c r="I257" s="122">
        <f t="shared" si="23"/>
        <v>-0.41158257099948314</v>
      </c>
      <c r="J257" s="128">
        <f t="shared" si="24"/>
        <v>84.252450253794876</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8.2411214953271028E-2</v>
      </c>
      <c r="F258" s="128">
        <f t="shared" si="20"/>
        <v>8.8179999999999996</v>
      </c>
      <c r="G258" s="122">
        <f t="shared" si="21"/>
        <v>8.8307145470702009E-2</v>
      </c>
      <c r="H258" s="128">
        <f t="shared" si="22"/>
        <v>30409.272000000004</v>
      </c>
      <c r="I258" s="122">
        <f t="shared" si="23"/>
        <v>-0.29948745383678754</v>
      </c>
      <c r="J258" s="128">
        <f t="shared" si="24"/>
        <v>93.323382285766328</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0.40288785046728975</v>
      </c>
      <c r="F259" s="128">
        <f t="shared" si="20"/>
        <v>43.109000000000002</v>
      </c>
      <c r="G259" s="122">
        <f t="shared" si="21"/>
        <v>0.36958190023173554</v>
      </c>
      <c r="H259" s="128">
        <f t="shared" si="22"/>
        <v>127268.48399999998</v>
      </c>
      <c r="I259" s="122">
        <f t="shared" si="23"/>
        <v>0.45510470798354291</v>
      </c>
      <c r="J259" s="128">
        <f t="shared" si="24"/>
        <v>109.0117914905115</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0.30187850467289723</v>
      </c>
      <c r="F260" s="128">
        <f t="shared" si="20"/>
        <v>32.301000000000002</v>
      </c>
      <c r="G260" s="122">
        <f t="shared" si="21"/>
        <v>0.20991243124887471</v>
      </c>
      <c r="H260" s="128">
        <f t="shared" si="22"/>
        <v>72285.024999999994</v>
      </c>
      <c r="I260" s="122">
        <f t="shared" si="23"/>
        <v>0.53640929527013248</v>
      </c>
      <c r="J260" s="128">
        <f t="shared" si="24"/>
        <v>143.81163748943789</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0.88041121495327079</v>
      </c>
      <c r="F261" s="128">
        <f t="shared" si="20"/>
        <v>94.203999999999979</v>
      </c>
      <c r="G261" s="122">
        <f t="shared" si="21"/>
        <v>0.91283120763856218</v>
      </c>
      <c r="H261" s="128">
        <f t="shared" si="22"/>
        <v>314340.72899999999</v>
      </c>
      <c r="I261" s="122">
        <f t="shared" si="23"/>
        <v>-0.51364293791847815</v>
      </c>
      <c r="J261" s="128">
        <f t="shared" si="24"/>
        <v>96.448413199066678</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0.83562616822429903</v>
      </c>
      <c r="F262" s="128">
        <f t="shared" si="20"/>
        <v>89.411999999999992</v>
      </c>
      <c r="G262" s="122">
        <f t="shared" si="21"/>
        <v>0.87550123418070724</v>
      </c>
      <c r="H262" s="128">
        <f t="shared" si="22"/>
        <v>301485.85399999999</v>
      </c>
      <c r="I262" s="122">
        <f t="shared" si="23"/>
        <v>-0.54004271519242963</v>
      </c>
      <c r="J262" s="128">
        <f t="shared" si="24"/>
        <v>95.445458624199048</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0.9127476635514018</v>
      </c>
      <c r="F263" s="128">
        <f t="shared" si="20"/>
        <v>97.663999999999987</v>
      </c>
      <c r="G263" s="122">
        <f t="shared" si="21"/>
        <v>0.93762756201395048</v>
      </c>
      <c r="H263" s="128">
        <f t="shared" si="22"/>
        <v>322879.55199999997</v>
      </c>
      <c r="I263" s="122">
        <f t="shared" si="23"/>
        <v>-0.48471881639049275</v>
      </c>
      <c r="J263" s="128">
        <f t="shared" si="24"/>
        <v>97.346505214809525</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0.89212149532710305</v>
      </c>
      <c r="F264" s="128">
        <f t="shared" si="20"/>
        <v>95.457000000000022</v>
      </c>
      <c r="G264" s="122">
        <f t="shared" si="21"/>
        <v>0.9249960070624178</v>
      </c>
      <c r="H264" s="128">
        <f t="shared" si="22"/>
        <v>318529.77500000008</v>
      </c>
      <c r="I264" s="122">
        <f t="shared" si="23"/>
        <v>-0.43643604734441299</v>
      </c>
      <c r="J264" s="128">
        <f t="shared" si="24"/>
        <v>96.445983389731921</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0.87041121495327112</v>
      </c>
      <c r="F265" s="128">
        <f t="shared" ref="F265:F328" si="26">SUMPRODUCT($K$2:$AI$2,$K265:$AI265)</f>
        <v>93.134000000000015</v>
      </c>
      <c r="G265" s="122">
        <f t="shared" ref="G265:G328" si="27">SUMPRODUCT($K$3:$AI$3,$K265:$AI265)/$J$3</f>
        <v>0.90354200279941232</v>
      </c>
      <c r="H265" s="128">
        <f t="shared" ref="H265:H328" si="28">SUMPRODUCT($K$3:$AI$3,$K265:$AI265)</f>
        <v>311141.91700000002</v>
      </c>
      <c r="I265" s="122">
        <f t="shared" ref="I265:I328" si="29">CORREL($K$4:$AI$4,$K265:$AI265)</f>
        <v>-0.53566937274335236</v>
      </c>
      <c r="J265" s="128">
        <f t="shared" si="24"/>
        <v>96.333232130493855</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0.82468224299065396</v>
      </c>
      <c r="F266" s="128">
        <f t="shared" si="26"/>
        <v>88.240999999999971</v>
      </c>
      <c r="G266" s="122">
        <f t="shared" si="27"/>
        <v>0.86316153537887885</v>
      </c>
      <c r="H266" s="128">
        <f t="shared" si="28"/>
        <v>297236.57999999996</v>
      </c>
      <c r="I266" s="122">
        <f t="shared" si="29"/>
        <v>-0.587858488100796</v>
      </c>
      <c r="J266" s="128">
        <f t="shared" ref="J266:J329" si="30">$E266/$G266*100</f>
        <v>95.542052001733992</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0.83696261682243001</v>
      </c>
      <c r="F267" s="128">
        <f t="shared" si="26"/>
        <v>89.555000000000007</v>
      </c>
      <c r="G267" s="122">
        <f t="shared" si="27"/>
        <v>0.8701977970600363</v>
      </c>
      <c r="H267" s="128">
        <f t="shared" si="28"/>
        <v>299659.57299999997</v>
      </c>
      <c r="I267" s="122">
        <f t="shared" si="29"/>
        <v>-0.58281136274492418</v>
      </c>
      <c r="J267" s="128">
        <f t="shared" si="30"/>
        <v>96.180732662172744</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0.74467289719626173</v>
      </c>
      <c r="F268" s="128">
        <f t="shared" si="26"/>
        <v>79.680000000000007</v>
      </c>
      <c r="G268" s="122">
        <f t="shared" si="27"/>
        <v>0.79146784741460918</v>
      </c>
      <c r="H268" s="128">
        <f t="shared" si="28"/>
        <v>272548.28499999997</v>
      </c>
      <c r="I268" s="122">
        <f t="shared" si="29"/>
        <v>-0.58973999541717992</v>
      </c>
      <c r="J268" s="128">
        <f t="shared" si="30"/>
        <v>94.087574072502534</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0.57128971962616815</v>
      </c>
      <c r="F269" s="128">
        <f t="shared" si="26"/>
        <v>61.127999999999993</v>
      </c>
      <c r="G269" s="122">
        <f t="shared" si="27"/>
        <v>0.66628576946085183</v>
      </c>
      <c r="H269" s="128">
        <f t="shared" si="28"/>
        <v>229440.83500000002</v>
      </c>
      <c r="I269" s="122">
        <f t="shared" si="29"/>
        <v>-0.62467100833832501</v>
      </c>
      <c r="J269" s="128">
        <f t="shared" si="30"/>
        <v>85.742446531380523</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0.4865420560747663</v>
      </c>
      <c r="F270" s="128">
        <f t="shared" si="26"/>
        <v>52.059999999999995</v>
      </c>
      <c r="G270" s="122">
        <f t="shared" si="27"/>
        <v>0.5808994592836525</v>
      </c>
      <c r="H270" s="128">
        <f t="shared" si="28"/>
        <v>200037.37599999999</v>
      </c>
      <c r="I270" s="122">
        <f t="shared" si="29"/>
        <v>-0.62001832968718984</v>
      </c>
      <c r="J270" s="128">
        <f t="shared" si="30"/>
        <v>83.756672225991593</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0.30768224299065416</v>
      </c>
      <c r="F271" s="128">
        <f t="shared" si="26"/>
        <v>32.921999999999997</v>
      </c>
      <c r="G271" s="122">
        <f t="shared" si="27"/>
        <v>0.44194884683962615</v>
      </c>
      <c r="H271" s="128">
        <f t="shared" si="28"/>
        <v>152188.62099999998</v>
      </c>
      <c r="I271" s="122">
        <f t="shared" si="29"/>
        <v>-0.55521873450664605</v>
      </c>
      <c r="J271" s="128">
        <f t="shared" si="30"/>
        <v>69.619424327246975</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0.24459813084112147</v>
      </c>
      <c r="F272" s="128">
        <f t="shared" si="26"/>
        <v>26.171999999999997</v>
      </c>
      <c r="G272" s="122">
        <f t="shared" si="27"/>
        <v>0.37146843401343954</v>
      </c>
      <c r="H272" s="128">
        <f t="shared" si="28"/>
        <v>127918.12700000001</v>
      </c>
      <c r="I272" s="122">
        <f t="shared" si="29"/>
        <v>-0.56071050893751384</v>
      </c>
      <c r="J272" s="128">
        <f t="shared" si="30"/>
        <v>65.846276142072426</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9.8766355140186918E-2</v>
      </c>
      <c r="F273" s="128">
        <f t="shared" si="26"/>
        <v>10.568</v>
      </c>
      <c r="G273" s="122">
        <f t="shared" si="27"/>
        <v>0.18240576957700996</v>
      </c>
      <c r="H273" s="128">
        <f t="shared" si="28"/>
        <v>62812.885999999999</v>
      </c>
      <c r="I273" s="122">
        <f t="shared" si="29"/>
        <v>-0.51288067790410652</v>
      </c>
      <c r="J273" s="128">
        <f t="shared" si="30"/>
        <v>54.146508287112439</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5.0009345794392521E-2</v>
      </c>
      <c r="F274" s="128">
        <f t="shared" si="26"/>
        <v>5.351</v>
      </c>
      <c r="G274" s="122">
        <f t="shared" si="27"/>
        <v>6.6422028818845513E-2</v>
      </c>
      <c r="H274" s="128">
        <f t="shared" si="28"/>
        <v>22872.957000000002</v>
      </c>
      <c r="I274" s="122">
        <f t="shared" si="29"/>
        <v>-0.37725907091734623</v>
      </c>
      <c r="J274" s="128">
        <f t="shared" si="30"/>
        <v>75.290301551589579</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0.62956074766355141</v>
      </c>
      <c r="F275" s="128">
        <f t="shared" si="26"/>
        <v>67.363</v>
      </c>
      <c r="G275" s="122">
        <f t="shared" si="27"/>
        <v>0.6675979881402494</v>
      </c>
      <c r="H275" s="128">
        <f t="shared" si="28"/>
        <v>229892.70799999998</v>
      </c>
      <c r="I275" s="122">
        <f t="shared" si="29"/>
        <v>0.15181728301891814</v>
      </c>
      <c r="J275" s="128">
        <f t="shared" si="30"/>
        <v>94.302373411480829</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8.9934579439252343E-2</v>
      </c>
      <c r="F276" s="128">
        <f t="shared" si="26"/>
        <v>9.6230000000000011</v>
      </c>
      <c r="G276" s="122">
        <f t="shared" si="27"/>
        <v>5.867328768316693E-2</v>
      </c>
      <c r="H276" s="128">
        <f t="shared" si="28"/>
        <v>20204.615999999998</v>
      </c>
      <c r="I276" s="122">
        <f t="shared" si="29"/>
        <v>0.24848595742238871</v>
      </c>
      <c r="J276" s="128">
        <f t="shared" si="30"/>
        <v>153.28027964769072</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3.5028037383177571E-2</v>
      </c>
      <c r="F277" s="128">
        <f t="shared" si="26"/>
        <v>3.7480000000000002</v>
      </c>
      <c r="G277" s="122">
        <f t="shared" si="27"/>
        <v>3.3909559237770004E-2</v>
      </c>
      <c r="H277" s="128">
        <f t="shared" si="28"/>
        <v>11677.028000000002</v>
      </c>
      <c r="I277" s="122">
        <f t="shared" si="29"/>
        <v>-0.18280629274167545</v>
      </c>
      <c r="J277" s="128">
        <f t="shared" si="30"/>
        <v>103.29841546321769</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0.16295327102803742</v>
      </c>
      <c r="F278" s="128">
        <f t="shared" si="26"/>
        <v>17.436000000000003</v>
      </c>
      <c r="G278" s="122">
        <f t="shared" si="27"/>
        <v>0.11966634432770548</v>
      </c>
      <c r="H278" s="128">
        <f t="shared" si="28"/>
        <v>41208.063000000002</v>
      </c>
      <c r="I278" s="122">
        <f t="shared" si="29"/>
        <v>0.36609957574427709</v>
      </c>
      <c r="J278" s="128">
        <f t="shared" si="30"/>
        <v>136.17301668528538</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1.0261682242990655E-2</v>
      </c>
      <c r="F279" s="128">
        <f t="shared" si="26"/>
        <v>1.0980000000000001</v>
      </c>
      <c r="G279" s="122">
        <f t="shared" si="27"/>
        <v>9.8862956574262834E-3</v>
      </c>
      <c r="H279" s="128">
        <f t="shared" si="28"/>
        <v>3404.4250000000002</v>
      </c>
      <c r="I279" s="122">
        <f t="shared" si="29"/>
        <v>0.17532465118533411</v>
      </c>
      <c r="J279" s="128">
        <f t="shared" si="30"/>
        <v>103.79703984760351</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2.2018691588785045E-2</v>
      </c>
      <c r="F280" s="128">
        <f t="shared" si="26"/>
        <v>2.3559999999999999</v>
      </c>
      <c r="G280" s="122">
        <f t="shared" si="27"/>
        <v>4.3710199850155951E-2</v>
      </c>
      <c r="H280" s="128">
        <f t="shared" si="28"/>
        <v>15051.957000000002</v>
      </c>
      <c r="I280" s="122">
        <f t="shared" si="29"/>
        <v>-0.48793871904374059</v>
      </c>
      <c r="J280" s="128">
        <f t="shared" si="30"/>
        <v>50.374264277600844</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0.31133644859813087</v>
      </c>
      <c r="F281" s="128">
        <f t="shared" si="26"/>
        <v>33.313000000000002</v>
      </c>
      <c r="G281" s="122">
        <f t="shared" si="27"/>
        <v>0.1774202196551263</v>
      </c>
      <c r="H281" s="128">
        <f t="shared" si="28"/>
        <v>61096.071999999986</v>
      </c>
      <c r="I281" s="122">
        <f t="shared" si="29"/>
        <v>0.20469138477287793</v>
      </c>
      <c r="J281" s="128">
        <f t="shared" si="30"/>
        <v>175.47968839364202</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0.43219626168224295</v>
      </c>
      <c r="F282" s="128">
        <f t="shared" si="26"/>
        <v>46.244999999999997</v>
      </c>
      <c r="G282" s="122">
        <f t="shared" si="27"/>
        <v>0.39638975717131592</v>
      </c>
      <c r="H282" s="128">
        <f t="shared" si="28"/>
        <v>136499.984</v>
      </c>
      <c r="I282" s="122">
        <f t="shared" si="29"/>
        <v>0.33798956291839066</v>
      </c>
      <c r="J282" s="128">
        <f t="shared" si="30"/>
        <v>109.03315584298809</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0.21354205607476637</v>
      </c>
      <c r="F283" s="128">
        <f t="shared" si="26"/>
        <v>22.849</v>
      </c>
      <c r="G283" s="122">
        <f t="shared" si="27"/>
        <v>0.3290089964513675</v>
      </c>
      <c r="H283" s="128">
        <f t="shared" si="28"/>
        <v>113296.88</v>
      </c>
      <c r="I283" s="122">
        <f t="shared" si="29"/>
        <v>-0.29003081446851109</v>
      </c>
      <c r="J283" s="128">
        <f t="shared" si="30"/>
        <v>64.904625216329336</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4.2850467289719633E-2</v>
      </c>
      <c r="F284" s="128">
        <f t="shared" si="26"/>
        <v>4.5850000000000009</v>
      </c>
      <c r="G284" s="122">
        <f t="shared" si="27"/>
        <v>9.7128694556246717E-2</v>
      </c>
      <c r="H284" s="128">
        <f t="shared" si="28"/>
        <v>33447.043000000005</v>
      </c>
      <c r="I284" s="122">
        <f t="shared" si="29"/>
        <v>-0.37475865332048508</v>
      </c>
      <c r="J284" s="128">
        <f t="shared" si="30"/>
        <v>44.117207057596303</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9.7654205607476632E-2</v>
      </c>
      <c r="F285" s="128">
        <f t="shared" si="26"/>
        <v>10.449</v>
      </c>
      <c r="G285" s="122">
        <f t="shared" si="27"/>
        <v>0.13656230725001309</v>
      </c>
      <c r="H285" s="128">
        <f t="shared" si="28"/>
        <v>47026.323000000004</v>
      </c>
      <c r="I285" s="122">
        <f t="shared" si="29"/>
        <v>-0.34829666727768266</v>
      </c>
      <c r="J285" s="128">
        <f t="shared" si="30"/>
        <v>71.508901375468866</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1.3542056074766353E-2</v>
      </c>
      <c r="F286" s="128">
        <f t="shared" si="26"/>
        <v>1.4489999999999998</v>
      </c>
      <c r="G286" s="122">
        <f t="shared" si="27"/>
        <v>1.6041706596042492E-2</v>
      </c>
      <c r="H286" s="128">
        <f t="shared" si="28"/>
        <v>5524.0900000000011</v>
      </c>
      <c r="I286" s="122">
        <f t="shared" si="29"/>
        <v>-0.46835731141696507</v>
      </c>
      <c r="J286" s="128">
        <f t="shared" si="30"/>
        <v>84.417801769963759</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0.98645794392523378</v>
      </c>
      <c r="F287" s="128">
        <f t="shared" si="26"/>
        <v>105.55100000000002</v>
      </c>
      <c r="G287" s="122">
        <f t="shared" si="27"/>
        <v>0.98395829340395746</v>
      </c>
      <c r="H287" s="128">
        <f t="shared" si="28"/>
        <v>338833.91</v>
      </c>
      <c r="I287" s="122">
        <f t="shared" si="29"/>
        <v>0.46835731141696701</v>
      </c>
      <c r="J287" s="128">
        <f t="shared" si="30"/>
        <v>100.25404029195475</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0.18534579439252333</v>
      </c>
      <c r="F288" s="128">
        <f t="shared" si="26"/>
        <v>19.831999999999997</v>
      </c>
      <c r="G288" s="122">
        <f t="shared" si="27"/>
        <v>0.17915508569570043</v>
      </c>
      <c r="H288" s="128">
        <f t="shared" si="28"/>
        <v>61693.487000000008</v>
      </c>
      <c r="I288" s="122">
        <f t="shared" si="29"/>
        <v>-0.18838946102617929</v>
      </c>
      <c r="J288" s="128">
        <f t="shared" si="30"/>
        <v>103.45550262934648</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0.52383177570093453</v>
      </c>
      <c r="F289" s="128">
        <f t="shared" si="26"/>
        <v>56.05</v>
      </c>
      <c r="G289" s="122">
        <f t="shared" si="27"/>
        <v>0.50068766516241814</v>
      </c>
      <c r="H289" s="128">
        <f t="shared" si="28"/>
        <v>172415.80299999999</v>
      </c>
      <c r="I289" s="122">
        <f t="shared" si="29"/>
        <v>0.47659272951762754</v>
      </c>
      <c r="J289" s="128">
        <f t="shared" si="30"/>
        <v>104.62246469183711</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6.390654205607478E-2</v>
      </c>
      <c r="F290" s="128">
        <f t="shared" si="26"/>
        <v>6.838000000000001</v>
      </c>
      <c r="G290" s="122">
        <f t="shared" si="27"/>
        <v>7.1030747071361783E-2</v>
      </c>
      <c r="H290" s="128">
        <f t="shared" si="28"/>
        <v>24460.006000000001</v>
      </c>
      <c r="I290" s="122">
        <f t="shared" si="29"/>
        <v>-5.9289236163634892E-2</v>
      </c>
      <c r="J290" s="128">
        <f t="shared" si="30"/>
        <v>89.970251885244011</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7.2747663551401873E-2</v>
      </c>
      <c r="F291" s="128">
        <f t="shared" si="26"/>
        <v>7.7840000000000007</v>
      </c>
      <c r="G291" s="122">
        <f t="shared" si="27"/>
        <v>7.8300071437283306E-2</v>
      </c>
      <c r="H291" s="128">
        <f t="shared" si="28"/>
        <v>26963.256000000005</v>
      </c>
      <c r="I291" s="122">
        <f t="shared" si="29"/>
        <v>-0.38126511392376716</v>
      </c>
      <c r="J291" s="128">
        <f t="shared" si="30"/>
        <v>92.90880865884165</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0.15427102803738318</v>
      </c>
      <c r="F292" s="128">
        <f t="shared" si="26"/>
        <v>16.507000000000001</v>
      </c>
      <c r="G292" s="122">
        <f t="shared" si="27"/>
        <v>0.17075013793784377</v>
      </c>
      <c r="H292" s="128">
        <f t="shared" si="28"/>
        <v>58799.176000000007</v>
      </c>
      <c r="I292" s="122">
        <f t="shared" si="29"/>
        <v>-0.13904849246787199</v>
      </c>
      <c r="J292" s="128">
        <f t="shared" si="30"/>
        <v>90.348991749301376</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0.31830841121495329</v>
      </c>
      <c r="F293" s="128">
        <f t="shared" si="26"/>
        <v>34.059000000000005</v>
      </c>
      <c r="G293" s="122">
        <f t="shared" si="27"/>
        <v>0.37653485616712834</v>
      </c>
      <c r="H293" s="128">
        <f t="shared" si="28"/>
        <v>129662.78999999998</v>
      </c>
      <c r="I293" s="122">
        <f t="shared" si="29"/>
        <v>-0.56264175013330142</v>
      </c>
      <c r="J293" s="128">
        <f t="shared" si="30"/>
        <v>84.536240404173697</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0.68169158878504688</v>
      </c>
      <c r="F294" s="128">
        <f t="shared" si="26"/>
        <v>72.941000000000017</v>
      </c>
      <c r="G294" s="122">
        <f t="shared" si="27"/>
        <v>0.62346514383287166</v>
      </c>
      <c r="H294" s="128">
        <f t="shared" si="28"/>
        <v>214695.21000000002</v>
      </c>
      <c r="I294" s="122">
        <f t="shared" si="29"/>
        <v>0.56264175013330131</v>
      </c>
      <c r="J294" s="128">
        <f t="shared" si="30"/>
        <v>109.33916603488321</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0.24652336448598133</v>
      </c>
      <c r="F295" s="128">
        <f t="shared" si="26"/>
        <v>26.378000000000004</v>
      </c>
      <c r="G295" s="122">
        <f t="shared" si="27"/>
        <v>0.16121802891177203</v>
      </c>
      <c r="H295" s="128">
        <f t="shared" si="28"/>
        <v>55516.717999999993</v>
      </c>
      <c r="I295" s="122">
        <f t="shared" si="29"/>
        <v>0.47474187245295341</v>
      </c>
      <c r="J295" s="128">
        <f t="shared" si="30"/>
        <v>152.91302477149961</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0.365943925233645</v>
      </c>
      <c r="F296" s="128">
        <f t="shared" si="26"/>
        <v>39.156000000000013</v>
      </c>
      <c r="G296" s="122">
        <f t="shared" si="27"/>
        <v>0.31110931065925584</v>
      </c>
      <c r="H296" s="128">
        <f t="shared" si="28"/>
        <v>107132.98000000003</v>
      </c>
      <c r="I296" s="122">
        <f t="shared" si="29"/>
        <v>0.52454478338290911</v>
      </c>
      <c r="J296" s="128">
        <f t="shared" si="30"/>
        <v>117.62551382926854</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0.20096261682242991</v>
      </c>
      <c r="F297" s="128">
        <f t="shared" si="26"/>
        <v>21.503</v>
      </c>
      <c r="G297" s="122">
        <f t="shared" si="27"/>
        <v>0.21309835113457506</v>
      </c>
      <c r="H297" s="128">
        <f t="shared" si="28"/>
        <v>73382.122000000003</v>
      </c>
      <c r="I297" s="122">
        <f t="shared" si="29"/>
        <v>-0.13934648780120784</v>
      </c>
      <c r="J297" s="128">
        <f t="shared" si="30"/>
        <v>94.30510173000765</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0.1140747663551402</v>
      </c>
      <c r="F298" s="128">
        <f t="shared" si="26"/>
        <v>12.206000000000001</v>
      </c>
      <c r="G298" s="122">
        <f t="shared" si="27"/>
        <v>0.14212792500827628</v>
      </c>
      <c r="H298" s="128">
        <f t="shared" si="28"/>
        <v>48942.888000000006</v>
      </c>
      <c r="I298" s="122">
        <f t="shared" si="29"/>
        <v>-0.4148887935772142</v>
      </c>
      <c r="J298" s="128">
        <f t="shared" si="30"/>
        <v>80.26203601332918</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3.9887850467289723E-2</v>
      </c>
      <c r="F299" s="128">
        <f t="shared" si="26"/>
        <v>4.2680000000000007</v>
      </c>
      <c r="G299" s="122">
        <f t="shared" si="27"/>
        <v>7.5628836850022363E-2</v>
      </c>
      <c r="H299" s="128">
        <f t="shared" si="28"/>
        <v>26043.395</v>
      </c>
      <c r="I299" s="122">
        <f t="shared" si="29"/>
        <v>-0.5932623846200854</v>
      </c>
      <c r="J299" s="128">
        <f t="shared" si="30"/>
        <v>52.741589225271724</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3.2485981308411217E-2</v>
      </c>
      <c r="F300" s="128">
        <f t="shared" si="26"/>
        <v>3.476</v>
      </c>
      <c r="G300" s="122">
        <f t="shared" si="27"/>
        <v>9.6759790682952054E-2</v>
      </c>
      <c r="H300" s="128">
        <f t="shared" si="28"/>
        <v>33320.008000000002</v>
      </c>
      <c r="I300" s="122">
        <f t="shared" si="29"/>
        <v>-0.53275981201317724</v>
      </c>
      <c r="J300" s="128">
        <f t="shared" si="30"/>
        <v>33.573844134136671</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295.25588151869158</v>
      </c>
      <c r="F301" s="128">
        <f t="shared" si="26"/>
        <v>31592.379322499997</v>
      </c>
      <c r="G301" s="122">
        <f t="shared" si="27"/>
        <v>432.19456157694361</v>
      </c>
      <c r="H301" s="128">
        <f t="shared" si="28"/>
        <v>148829654.83551314</v>
      </c>
      <c r="I301" s="122">
        <f t="shared" si="29"/>
        <v>-0.53049899340759532</v>
      </c>
      <c r="J301" s="128">
        <f t="shared" si="30"/>
        <v>68.315501343051295</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3.7915887850467296E-2</v>
      </c>
      <c r="F302" s="128">
        <f t="shared" si="26"/>
        <v>4.0570000000000004</v>
      </c>
      <c r="G302" s="122">
        <f t="shared" si="27"/>
        <v>1.9111642534803897E-2</v>
      </c>
      <c r="H302" s="128">
        <f t="shared" si="28"/>
        <v>6581.2470000000003</v>
      </c>
      <c r="I302" s="122">
        <f t="shared" si="29"/>
        <v>0.64274918048075169</v>
      </c>
      <c r="J302" s="128">
        <f t="shared" si="30"/>
        <v>198.3915709045902</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1.2990654205607476E-2</v>
      </c>
      <c r="F303" s="128">
        <f t="shared" si="26"/>
        <v>1.39</v>
      </c>
      <c r="G303" s="122">
        <f t="shared" si="27"/>
        <v>7.0991032588178593E-3</v>
      </c>
      <c r="H303" s="128">
        <f t="shared" si="28"/>
        <v>2444.6330000000003</v>
      </c>
      <c r="I303" s="122">
        <f t="shared" si="29"/>
        <v>0.30071647780480354</v>
      </c>
      <c r="J303" s="128">
        <f t="shared" si="30"/>
        <v>182.99007257672537</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0.16533644859813088</v>
      </c>
      <c r="F304" s="128">
        <f t="shared" si="26"/>
        <v>17.691000000000003</v>
      </c>
      <c r="G304" s="122">
        <f t="shared" si="27"/>
        <v>0.14189717387137804</v>
      </c>
      <c r="H304" s="128">
        <f t="shared" si="28"/>
        <v>48863.426999999996</v>
      </c>
      <c r="I304" s="122">
        <f t="shared" si="29"/>
        <v>0.36274895440928145</v>
      </c>
      <c r="J304" s="128">
        <f t="shared" si="30"/>
        <v>116.51849299549775</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4.1971962616822428E-2</v>
      </c>
      <c r="F305" s="128">
        <f t="shared" si="26"/>
        <v>4.4909999999999997</v>
      </c>
      <c r="G305" s="122">
        <f t="shared" si="27"/>
        <v>2.2176058055860471E-2</v>
      </c>
      <c r="H305" s="128">
        <f t="shared" si="28"/>
        <v>7636.5029999999997</v>
      </c>
      <c r="I305" s="122">
        <f t="shared" si="29"/>
        <v>0.66486777884434689</v>
      </c>
      <c r="J305" s="128">
        <f t="shared" si="30"/>
        <v>189.26701269944812</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7.7130841121495305E-2</v>
      </c>
      <c r="F306" s="128">
        <f t="shared" si="26"/>
        <v>8.2529999999999983</v>
      </c>
      <c r="G306" s="122">
        <f t="shared" si="27"/>
        <v>0.11512889783306908</v>
      </c>
      <c r="H306" s="128">
        <f t="shared" si="28"/>
        <v>39645.557000000001</v>
      </c>
      <c r="I306" s="122">
        <f t="shared" si="29"/>
        <v>-0.5919692125684618</v>
      </c>
      <c r="J306" s="128">
        <f t="shared" si="30"/>
        <v>66.995205003465784</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0.49543925233644853</v>
      </c>
      <c r="F307" s="128">
        <f t="shared" si="26"/>
        <v>53.011999999999993</v>
      </c>
      <c r="G307" s="122">
        <f t="shared" si="27"/>
        <v>0.53354484286701631</v>
      </c>
      <c r="H307" s="128">
        <f t="shared" si="28"/>
        <v>183730.435</v>
      </c>
      <c r="I307" s="122">
        <f t="shared" si="29"/>
        <v>-0.31802661897735884</v>
      </c>
      <c r="J307" s="128">
        <f t="shared" si="30"/>
        <v>92.858034139022607</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0.36914018691588785</v>
      </c>
      <c r="F308" s="128">
        <f t="shared" si="26"/>
        <v>39.497999999999998</v>
      </c>
      <c r="G308" s="122">
        <f t="shared" si="27"/>
        <v>0.28679535541500417</v>
      </c>
      <c r="H308" s="128">
        <f t="shared" si="28"/>
        <v>98760.275000000009</v>
      </c>
      <c r="I308" s="122">
        <f t="shared" si="29"/>
        <v>0.51284218627209821</v>
      </c>
      <c r="J308" s="128">
        <f t="shared" si="30"/>
        <v>128.71205197229483</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5.8439252336448609E-2</v>
      </c>
      <c r="F309" s="128">
        <f t="shared" si="26"/>
        <v>6.253000000000001</v>
      </c>
      <c r="G309" s="122">
        <f t="shared" si="27"/>
        <v>6.4813583538062131E-2</v>
      </c>
      <c r="H309" s="128">
        <f t="shared" si="28"/>
        <v>22319.076000000001</v>
      </c>
      <c r="I309" s="122">
        <f t="shared" si="29"/>
        <v>-0.60107186008384295</v>
      </c>
      <c r="J309" s="128">
        <f t="shared" si="30"/>
        <v>90.165130743202681</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9.9299065420560759E-2</v>
      </c>
      <c r="F310" s="128">
        <f t="shared" si="26"/>
        <v>10.625000000000002</v>
      </c>
      <c r="G310" s="122">
        <f t="shared" si="27"/>
        <v>0.13274090917010783</v>
      </c>
      <c r="H310" s="128">
        <f t="shared" si="28"/>
        <v>45710.393999999993</v>
      </c>
      <c r="I310" s="122">
        <f t="shared" si="29"/>
        <v>-0.4735240505727174</v>
      </c>
      <c r="J310" s="128">
        <f t="shared" si="30"/>
        <v>74.806678695645161</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0.55523364485981308</v>
      </c>
      <c r="F311" s="128">
        <f t="shared" si="26"/>
        <v>59.410000000000004</v>
      </c>
      <c r="G311" s="122">
        <f t="shared" si="27"/>
        <v>0.60567291307302284</v>
      </c>
      <c r="H311" s="128">
        <f t="shared" si="28"/>
        <v>208568.31299999999</v>
      </c>
      <c r="I311" s="122">
        <f t="shared" si="29"/>
        <v>-0.54903843140088981</v>
      </c>
      <c r="J311" s="128">
        <f t="shared" si="30"/>
        <v>91.672193501721182</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0.40261682242990654</v>
      </c>
      <c r="F312" s="128">
        <f t="shared" si="26"/>
        <v>43.08</v>
      </c>
      <c r="G312" s="122">
        <f t="shared" si="27"/>
        <v>0.5408995028429715</v>
      </c>
      <c r="H312" s="128">
        <f t="shared" si="28"/>
        <v>186263.071</v>
      </c>
      <c r="I312" s="122">
        <f t="shared" si="29"/>
        <v>-0.52847133094220988</v>
      </c>
      <c r="J312" s="128">
        <f t="shared" si="30"/>
        <v>74.434681546895447</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0.1335514018691589</v>
      </c>
      <c r="F313" s="128">
        <f t="shared" si="26"/>
        <v>14.290000000000003</v>
      </c>
      <c r="G313" s="122">
        <f t="shared" si="27"/>
        <v>0.22453121460805328</v>
      </c>
      <c r="H313" s="128">
        <f t="shared" si="28"/>
        <v>77319.12000000001</v>
      </c>
      <c r="I313" s="122">
        <f t="shared" si="29"/>
        <v>-0.5650928809842759</v>
      </c>
      <c r="J313" s="128">
        <f t="shared" si="30"/>
        <v>59.480104849692829</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6.9327102803738314E-2</v>
      </c>
      <c r="F314" s="128">
        <f t="shared" si="26"/>
        <v>7.4180000000000001</v>
      </c>
      <c r="G314" s="122">
        <f t="shared" si="27"/>
        <v>0.14412144628555168</v>
      </c>
      <c r="H314" s="128">
        <f t="shared" si="28"/>
        <v>49629.373000000007</v>
      </c>
      <c r="I314" s="122">
        <f t="shared" si="29"/>
        <v>-0.5704830529901519</v>
      </c>
      <c r="J314" s="128">
        <f t="shared" si="30"/>
        <v>48.103252215758836</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0.11529906542056076</v>
      </c>
      <c r="F315" s="128">
        <f t="shared" si="26"/>
        <v>12.337000000000002</v>
      </c>
      <c r="G315" s="122">
        <f t="shared" si="27"/>
        <v>0.2149070908763554</v>
      </c>
      <c r="H315" s="128">
        <f t="shared" si="28"/>
        <v>74004.975999999995</v>
      </c>
      <c r="I315" s="122">
        <f t="shared" si="29"/>
        <v>-0.59799957024631578</v>
      </c>
      <c r="J315" s="128">
        <f t="shared" si="30"/>
        <v>53.650656639755503</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7.7233644859813072E-2</v>
      </c>
      <c r="F316" s="128">
        <f t="shared" si="26"/>
        <v>8.2639999999999993</v>
      </c>
      <c r="G316" s="122">
        <f t="shared" si="27"/>
        <v>8.2085782819042968E-2</v>
      </c>
      <c r="H316" s="128">
        <f t="shared" si="28"/>
        <v>28266.896000000001</v>
      </c>
      <c r="I316" s="122">
        <f t="shared" si="29"/>
        <v>-0.3350390929183345</v>
      </c>
      <c r="J316" s="128">
        <f t="shared" si="30"/>
        <v>94.088942332527452</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0.25124299065420563</v>
      </c>
      <c r="F317" s="128">
        <f t="shared" si="26"/>
        <v>26.883000000000003</v>
      </c>
      <c r="G317" s="122">
        <f t="shared" si="27"/>
        <v>0.39262246847757276</v>
      </c>
      <c r="H317" s="128">
        <f t="shared" si="28"/>
        <v>135202.68799999999</v>
      </c>
      <c r="I317" s="122">
        <f t="shared" si="29"/>
        <v>-0.5204838400264149</v>
      </c>
      <c r="J317" s="128">
        <f t="shared" si="30"/>
        <v>63.990986463006514</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0.90701869158878512</v>
      </c>
      <c r="F318" s="128">
        <f t="shared" si="26"/>
        <v>97.051000000000002</v>
      </c>
      <c r="G318" s="122">
        <f t="shared" si="27"/>
        <v>0.90157994296633159</v>
      </c>
      <c r="H318" s="128">
        <f t="shared" si="28"/>
        <v>310466.266</v>
      </c>
      <c r="I318" s="122">
        <f t="shared" si="29"/>
        <v>0.43410188969071023</v>
      </c>
      <c r="J318" s="128">
        <f t="shared" si="30"/>
        <v>100.60324640813982</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0.47777570093457949</v>
      </c>
      <c r="F319" s="128">
        <f t="shared" si="26"/>
        <v>51.122000000000007</v>
      </c>
      <c r="G319" s="122">
        <f t="shared" si="27"/>
        <v>0.58386170787378255</v>
      </c>
      <c r="H319" s="128">
        <f t="shared" si="28"/>
        <v>201057.45</v>
      </c>
      <c r="I319" s="122">
        <f t="shared" si="29"/>
        <v>-0.5138185055089538</v>
      </c>
      <c r="J319" s="128">
        <f t="shared" si="30"/>
        <v>81.830285235603014</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0.80859813084112142</v>
      </c>
      <c r="F320" s="128">
        <f t="shared" si="26"/>
        <v>86.52</v>
      </c>
      <c r="G320" s="122">
        <f t="shared" si="27"/>
        <v>0.85702576388525897</v>
      </c>
      <c r="H320" s="128">
        <f t="shared" si="28"/>
        <v>295123.67800000001</v>
      </c>
      <c r="I320" s="122">
        <f t="shared" si="29"/>
        <v>-0.12307643222355058</v>
      </c>
      <c r="J320" s="128">
        <f t="shared" si="30"/>
        <v>94.349337547964168</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0.57561682242990664</v>
      </c>
      <c r="F321" s="128">
        <f t="shared" si="26"/>
        <v>61.591000000000008</v>
      </c>
      <c r="G321" s="122">
        <f t="shared" si="27"/>
        <v>0.62338786088895848</v>
      </c>
      <c r="H321" s="128">
        <f t="shared" si="28"/>
        <v>214668.59699999995</v>
      </c>
      <c r="I321" s="122">
        <f t="shared" si="29"/>
        <v>-0.32113493022077072</v>
      </c>
      <c r="J321" s="128">
        <f t="shared" si="30"/>
        <v>92.336867389279959</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0.36516822429906548</v>
      </c>
      <c r="F322" s="128">
        <f t="shared" si="26"/>
        <v>39.073000000000008</v>
      </c>
      <c r="G322" s="122">
        <f t="shared" si="27"/>
        <v>0.43567669111796448</v>
      </c>
      <c r="H322" s="128">
        <f t="shared" si="28"/>
        <v>150028.75400000002</v>
      </c>
      <c r="I322" s="122">
        <f t="shared" si="29"/>
        <v>-0.52954874255007811</v>
      </c>
      <c r="J322" s="128">
        <f t="shared" si="30"/>
        <v>83.81633255660951</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0.22688785046728971</v>
      </c>
      <c r="F323" s="128">
        <f t="shared" si="26"/>
        <v>24.276999999999997</v>
      </c>
      <c r="G323" s="122">
        <f t="shared" si="27"/>
        <v>0.27804053339838186</v>
      </c>
      <c r="H323" s="128">
        <f t="shared" si="28"/>
        <v>95745.481999999989</v>
      </c>
      <c r="I323" s="122">
        <f t="shared" si="29"/>
        <v>-0.50264835496603288</v>
      </c>
      <c r="J323" s="128">
        <f t="shared" si="30"/>
        <v>81.602436772123582</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5.4149532710280363E-2</v>
      </c>
      <c r="F324" s="128">
        <f t="shared" si="26"/>
        <v>5.7939999999999987</v>
      </c>
      <c r="G324" s="122">
        <f t="shared" si="27"/>
        <v>0.10900753866615556</v>
      </c>
      <c r="H324" s="128">
        <f t="shared" si="28"/>
        <v>37537.617999999995</v>
      </c>
      <c r="I324" s="122">
        <f t="shared" si="29"/>
        <v>-0.58477965034393153</v>
      </c>
      <c r="J324" s="128">
        <f t="shared" si="30"/>
        <v>49.675034747933992</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6.9158878504672902E-3</v>
      </c>
      <c r="F325" s="128">
        <f t="shared" si="26"/>
        <v>0.7400000000000001</v>
      </c>
      <c r="G325" s="122">
        <f t="shared" si="27"/>
        <v>1.4649751131090318E-2</v>
      </c>
      <c r="H325" s="128">
        <f t="shared" si="28"/>
        <v>5044.759</v>
      </c>
      <c r="I325" s="122">
        <f t="shared" si="29"/>
        <v>-0.5080622211623621</v>
      </c>
      <c r="J325" s="128">
        <f t="shared" si="30"/>
        <v>47.208227556781509</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4.7476635514018692E-2</v>
      </c>
      <c r="F326" s="128">
        <f t="shared" si="26"/>
        <v>5.08</v>
      </c>
      <c r="G326" s="122">
        <f t="shared" si="27"/>
        <v>0.10119617955732116</v>
      </c>
      <c r="H326" s="128">
        <f t="shared" si="28"/>
        <v>34847.714</v>
      </c>
      <c r="I326" s="122">
        <f t="shared" si="29"/>
        <v>-0.53817700413813019</v>
      </c>
      <c r="J326" s="128">
        <f t="shared" si="30"/>
        <v>46.915442580642299</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1.6093457943925235E-2</v>
      </c>
      <c r="F327" s="128">
        <f t="shared" si="26"/>
        <v>1.722</v>
      </c>
      <c r="G327" s="122">
        <f t="shared" si="27"/>
        <v>2.7446343630756365E-2</v>
      </c>
      <c r="H327" s="128">
        <f t="shared" si="28"/>
        <v>9451.3680000000004</v>
      </c>
      <c r="I327" s="122">
        <f t="shared" si="29"/>
        <v>-0.56537133905600012</v>
      </c>
      <c r="J327" s="128">
        <f t="shared" si="30"/>
        <v>58.636072478123872</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0.11296261682242992</v>
      </c>
      <c r="F328" s="128">
        <f t="shared" si="26"/>
        <v>12.087000000000002</v>
      </c>
      <c r="G328" s="122">
        <f t="shared" si="27"/>
        <v>0.19659233994854194</v>
      </c>
      <c r="H328" s="128">
        <f t="shared" si="28"/>
        <v>67698.145000000004</v>
      </c>
      <c r="I328" s="122">
        <f t="shared" si="29"/>
        <v>-0.44335574246080428</v>
      </c>
      <c r="J328" s="128">
        <f t="shared" si="30"/>
        <v>57.460334849261109</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0.11741121495327107</v>
      </c>
      <c r="F329" s="128">
        <f t="shared" ref="F329:F392" si="32">SUMPRODUCT($K$2:$AI$2,$K329:$AI329)</f>
        <v>12.563000000000004</v>
      </c>
      <c r="G329" s="122">
        <f t="shared" ref="G329:G392" si="33">SUMPRODUCT($K$3:$AI$3,$K329:$AI329)/$J$3</f>
        <v>0.217653447865303</v>
      </c>
      <c r="H329" s="128">
        <f t="shared" ref="H329:H392" si="34">SUMPRODUCT($K$3:$AI$3,$K329:$AI329)</f>
        <v>74950.706000000006</v>
      </c>
      <c r="I329" s="122">
        <f t="shared" ref="I329:I392" si="35">CORREL($K$4:$AI$4,$K329:$AI329)</f>
        <v>-0.58412114807768434</v>
      </c>
      <c r="J329" s="128">
        <f t="shared" si="30"/>
        <v>53.944109824500543</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2.7747663551401871E-2</v>
      </c>
      <c r="F330" s="128">
        <f t="shared" si="32"/>
        <v>2.9690000000000003</v>
      </c>
      <c r="G330" s="122">
        <f t="shared" si="33"/>
        <v>6.8126809889707804E-2</v>
      </c>
      <c r="H330" s="128">
        <f t="shared" si="34"/>
        <v>23460.011999999999</v>
      </c>
      <c r="I330" s="122">
        <f t="shared" si="35"/>
        <v>-0.53093260832691436</v>
      </c>
      <c r="J330" s="128">
        <f t="shared" ref="J330:J393" si="36">$E330/$G330*100</f>
        <v>40.729433238284983</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0.14168224299065421</v>
      </c>
      <c r="F331" s="128">
        <f t="shared" si="32"/>
        <v>15.16</v>
      </c>
      <c r="G331" s="122">
        <f t="shared" si="33"/>
        <v>0.13085599289111913</v>
      </c>
      <c r="H331" s="128">
        <f t="shared" si="34"/>
        <v>45061.308000000005</v>
      </c>
      <c r="I331" s="122">
        <f t="shared" si="35"/>
        <v>0.50673683895821675</v>
      </c>
      <c r="J331" s="128">
        <f t="shared" si="36"/>
        <v>108.27340793519731</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0.10413084112149534</v>
      </c>
      <c r="F332" s="128">
        <f t="shared" si="32"/>
        <v>11.142000000000001</v>
      </c>
      <c r="G332" s="122">
        <f t="shared" si="33"/>
        <v>0.10553826250588051</v>
      </c>
      <c r="H332" s="128">
        <f t="shared" si="34"/>
        <v>36342.945</v>
      </c>
      <c r="I332" s="122">
        <f t="shared" si="35"/>
        <v>9.0779663300602949E-3</v>
      </c>
      <c r="J332" s="128">
        <f t="shared" si="36"/>
        <v>98.666434948835018</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0.10814953271028035</v>
      </c>
      <c r="F333" s="128">
        <f t="shared" si="32"/>
        <v>11.571999999999997</v>
      </c>
      <c r="G333" s="122">
        <f t="shared" si="33"/>
        <v>0.12831599091643003</v>
      </c>
      <c r="H333" s="128">
        <f t="shared" si="34"/>
        <v>44186.638000000014</v>
      </c>
      <c r="I333" s="122">
        <f t="shared" si="35"/>
        <v>-0.50416799686526437</v>
      </c>
      <c r="J333" s="128">
        <f t="shared" si="36"/>
        <v>84.283752896173525</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0.12356074766355141</v>
      </c>
      <c r="F334" s="128">
        <f t="shared" si="32"/>
        <v>13.221</v>
      </c>
      <c r="G334" s="122">
        <f t="shared" si="33"/>
        <v>0.21902618495867671</v>
      </c>
      <c r="H334" s="128">
        <f t="shared" si="34"/>
        <v>75423.418999999994</v>
      </c>
      <c r="I334" s="122">
        <f t="shared" si="35"/>
        <v>-0.56216876330595111</v>
      </c>
      <c r="J334" s="128">
        <f t="shared" si="36"/>
        <v>56.413687562910987</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0.1079626168224299</v>
      </c>
      <c r="F335" s="128">
        <f t="shared" si="32"/>
        <v>11.552</v>
      </c>
      <c r="G335" s="122">
        <f t="shared" si="33"/>
        <v>0.12466769176264235</v>
      </c>
      <c r="H335" s="128">
        <f t="shared" si="34"/>
        <v>42930.316999999995</v>
      </c>
      <c r="I335" s="122">
        <f t="shared" si="35"/>
        <v>-0.31664851053044907</v>
      </c>
      <c r="J335" s="128">
        <f t="shared" si="36"/>
        <v>86.600317448711877</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6.2542056074766345E-2</v>
      </c>
      <c r="F336" s="128">
        <f t="shared" si="32"/>
        <v>6.6919999999999993</v>
      </c>
      <c r="G336" s="122">
        <f t="shared" si="33"/>
        <v>6.7067595351349471E-2</v>
      </c>
      <c r="H336" s="128">
        <f t="shared" si="34"/>
        <v>23095.262999999999</v>
      </c>
      <c r="I336" s="122">
        <f t="shared" si="35"/>
        <v>-0.17697056783823101</v>
      </c>
      <c r="J336" s="128">
        <f t="shared" si="36"/>
        <v>93.252271454082987</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2.2158878504672897E-2</v>
      </c>
      <c r="F337" s="128">
        <f t="shared" si="32"/>
        <v>2.371</v>
      </c>
      <c r="G337" s="122">
        <f t="shared" si="33"/>
        <v>2.5353646495797976E-2</v>
      </c>
      <c r="H337" s="128">
        <f t="shared" si="34"/>
        <v>8730.7309999999998</v>
      </c>
      <c r="I337" s="122">
        <f t="shared" si="35"/>
        <v>-0.43459662137185434</v>
      </c>
      <c r="J337" s="128">
        <f t="shared" si="36"/>
        <v>87.399177504290876</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8.3644859813084126E-3</v>
      </c>
      <c r="F338" s="128">
        <f t="shared" si="32"/>
        <v>0.89500000000000024</v>
      </c>
      <c r="G338" s="122">
        <f t="shared" si="33"/>
        <v>1.2053708640426531E-2</v>
      </c>
      <c r="H338" s="128">
        <f t="shared" si="34"/>
        <v>4150.7909999999993</v>
      </c>
      <c r="I338" s="122">
        <f t="shared" si="35"/>
        <v>-0.44584437293391699</v>
      </c>
      <c r="J338" s="128">
        <f t="shared" si="36"/>
        <v>69.393464126509926</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2.7747663551401867E-2</v>
      </c>
      <c r="F339" s="128">
        <f t="shared" si="32"/>
        <v>2.9689999999999999</v>
      </c>
      <c r="G339" s="122">
        <f t="shared" si="33"/>
        <v>4.3618182240575211E-2</v>
      </c>
      <c r="H339" s="128">
        <f t="shared" si="34"/>
        <v>15020.269999999999</v>
      </c>
      <c r="I339" s="122">
        <f t="shared" si="35"/>
        <v>-0.5383689936507281</v>
      </c>
      <c r="J339" s="128">
        <f t="shared" si="36"/>
        <v>63.61490123169321</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2.5700934579439252E-2</v>
      </c>
      <c r="F340" s="128">
        <f t="shared" si="32"/>
        <v>2.75</v>
      </c>
      <c r="G340" s="122">
        <f t="shared" si="33"/>
        <v>4.4057106267314836E-2</v>
      </c>
      <c r="H340" s="128">
        <f t="shared" si="34"/>
        <v>15171.417000000001</v>
      </c>
      <c r="I340" s="122">
        <f t="shared" si="35"/>
        <v>-0.5224342842691041</v>
      </c>
      <c r="J340" s="128">
        <f t="shared" si="36"/>
        <v>58.335503070718708</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0.32692523364485976</v>
      </c>
      <c r="F341" s="128">
        <f t="shared" si="32"/>
        <v>34.980999999999995</v>
      </c>
      <c r="G341" s="122">
        <f t="shared" si="33"/>
        <v>0.34246932262354873</v>
      </c>
      <c r="H341" s="128">
        <f t="shared" si="34"/>
        <v>117932.05099999999</v>
      </c>
      <c r="I341" s="122">
        <f t="shared" si="35"/>
        <v>-9.3905602442135548E-3</v>
      </c>
      <c r="J341" s="128">
        <f t="shared" si="36"/>
        <v>95.461173322150245</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0.24041121495327109</v>
      </c>
      <c r="F342" s="128">
        <f t="shared" si="32"/>
        <v>25.724000000000007</v>
      </c>
      <c r="G342" s="122">
        <f t="shared" si="33"/>
        <v>0.23989538793929568</v>
      </c>
      <c r="H342" s="128">
        <f t="shared" si="34"/>
        <v>82609.895999999979</v>
      </c>
      <c r="I342" s="122">
        <f t="shared" si="35"/>
        <v>0.2953492372635807</v>
      </c>
      <c r="J342" s="128">
        <f t="shared" si="36"/>
        <v>100.21502164689633</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0.33048598130841117</v>
      </c>
      <c r="F343" s="128">
        <f t="shared" si="32"/>
        <v>35.361999999999995</v>
      </c>
      <c r="G343" s="122">
        <f t="shared" si="33"/>
        <v>0.34096067464673391</v>
      </c>
      <c r="H343" s="128">
        <f t="shared" si="34"/>
        <v>117412.53599999999</v>
      </c>
      <c r="I343" s="122">
        <f t="shared" si="35"/>
        <v>-0.162164146075989</v>
      </c>
      <c r="J343" s="128">
        <f t="shared" si="36"/>
        <v>96.927888135728423</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4.8560747663551403E-2</v>
      </c>
      <c r="F344" s="128">
        <f t="shared" si="32"/>
        <v>5.1959999999999997</v>
      </c>
      <c r="G344" s="122">
        <f t="shared" si="33"/>
        <v>6.2321586836954566E-2</v>
      </c>
      <c r="H344" s="128">
        <f t="shared" si="34"/>
        <v>21460.937000000002</v>
      </c>
      <c r="I344" s="122">
        <f t="shared" si="35"/>
        <v>-0.59817657099751442</v>
      </c>
      <c r="J344" s="128">
        <f t="shared" si="36"/>
        <v>77.919626453985842</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0.14348598130841125</v>
      </c>
      <c r="F345" s="128">
        <f t="shared" si="32"/>
        <v>15.353000000000003</v>
      </c>
      <c r="G345" s="122">
        <f t="shared" si="33"/>
        <v>0.18779066552831647</v>
      </c>
      <c r="H345" s="128">
        <f t="shared" si="34"/>
        <v>64667.218000000001</v>
      </c>
      <c r="I345" s="122">
        <f t="shared" si="35"/>
        <v>-0.57735895670183013</v>
      </c>
      <c r="J345" s="128">
        <f t="shared" si="36"/>
        <v>76.407408698796786</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4.7747663551401857E-2</v>
      </c>
      <c r="F346" s="128">
        <f t="shared" si="32"/>
        <v>5.1089999999999991</v>
      </c>
      <c r="G346" s="122">
        <f t="shared" si="33"/>
        <v>5.5315659865604966E-2</v>
      </c>
      <c r="H346" s="128">
        <f t="shared" si="34"/>
        <v>19048.389999999996</v>
      </c>
      <c r="I346" s="122">
        <f t="shared" si="35"/>
        <v>-0.45724120257165829</v>
      </c>
      <c r="J346" s="128">
        <f t="shared" si="36"/>
        <v>86.318528365041061</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4.22803738317757E-2</v>
      </c>
      <c r="F347" s="128">
        <f t="shared" si="32"/>
        <v>4.524</v>
      </c>
      <c r="G347" s="122">
        <f t="shared" si="33"/>
        <v>4.6689715354369582E-2</v>
      </c>
      <c r="H347" s="128">
        <f t="shared" si="34"/>
        <v>16077.977000000001</v>
      </c>
      <c r="I347" s="122">
        <f t="shared" si="35"/>
        <v>-0.4107710175924385</v>
      </c>
      <c r="J347" s="128">
        <f t="shared" si="36"/>
        <v>90.556075381639218</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0.40757009345794393</v>
      </c>
      <c r="F348" s="128">
        <f t="shared" si="32"/>
        <v>43.61</v>
      </c>
      <c r="G348" s="122">
        <f t="shared" si="33"/>
        <v>0.38615227176368772</v>
      </c>
      <c r="H348" s="128">
        <f t="shared" si="34"/>
        <v>132974.62399999998</v>
      </c>
      <c r="I348" s="122">
        <f t="shared" si="35"/>
        <v>0.3644787083530614</v>
      </c>
      <c r="J348" s="128">
        <f t="shared" si="36"/>
        <v>105.54647046265811</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0.36196261682242992</v>
      </c>
      <c r="F349" s="128">
        <f t="shared" si="32"/>
        <v>38.730000000000004</v>
      </c>
      <c r="G349" s="122">
        <f t="shared" si="33"/>
        <v>0.38837008287886443</v>
      </c>
      <c r="H349" s="128">
        <f t="shared" si="34"/>
        <v>133738.345</v>
      </c>
      <c r="I349" s="122">
        <f t="shared" si="35"/>
        <v>-0.25665403389748082</v>
      </c>
      <c r="J349" s="128">
        <f t="shared" si="36"/>
        <v>93.200437618499251</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0.1206355140186916</v>
      </c>
      <c r="F350" s="128">
        <f t="shared" si="32"/>
        <v>12.908000000000001</v>
      </c>
      <c r="G350" s="122">
        <f t="shared" si="33"/>
        <v>0.11839623299008591</v>
      </c>
      <c r="H350" s="128">
        <f t="shared" si="34"/>
        <v>40770.69</v>
      </c>
      <c r="I350" s="122">
        <f t="shared" si="35"/>
        <v>-0.10831576739443446</v>
      </c>
      <c r="J350" s="128">
        <f t="shared" si="36"/>
        <v>101.89134482749398</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5.4476635514018698E-2</v>
      </c>
      <c r="F351" s="128">
        <f t="shared" si="32"/>
        <v>5.8290000000000006</v>
      </c>
      <c r="G351" s="122">
        <f t="shared" si="33"/>
        <v>5.0652353074416748E-2</v>
      </c>
      <c r="H351" s="128">
        <f t="shared" si="34"/>
        <v>17442.543000000001</v>
      </c>
      <c r="I351" s="122">
        <f t="shared" si="35"/>
        <v>0.16079386954910024</v>
      </c>
      <c r="J351" s="128">
        <f t="shared" si="36"/>
        <v>107.55005879782809</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5.5046728971962611E-2</v>
      </c>
      <c r="F352" s="128">
        <f t="shared" si="32"/>
        <v>5.89</v>
      </c>
      <c r="G352" s="122">
        <f t="shared" si="33"/>
        <v>5.6458246940683819E-2</v>
      </c>
      <c r="H352" s="128">
        <f t="shared" si="34"/>
        <v>19441.848999999998</v>
      </c>
      <c r="I352" s="122">
        <f t="shared" si="35"/>
        <v>-4.8695725815898101E-2</v>
      </c>
      <c r="J352" s="128">
        <f t="shared" si="36"/>
        <v>97.499890547072468</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0.16155140186915881</v>
      </c>
      <c r="F353" s="128">
        <f t="shared" si="32"/>
        <v>17.285999999999994</v>
      </c>
      <c r="G353" s="122">
        <f t="shared" si="33"/>
        <v>0.14201135155855243</v>
      </c>
      <c r="H353" s="128">
        <f t="shared" si="34"/>
        <v>48902.744999999995</v>
      </c>
      <c r="I353" s="122">
        <f t="shared" si="35"/>
        <v>0.32240884840214451</v>
      </c>
      <c r="J353" s="128">
        <f t="shared" si="36"/>
        <v>113.75949886833507</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0.3610560747663551</v>
      </c>
      <c r="F354" s="128">
        <f t="shared" si="32"/>
        <v>38.632999999999996</v>
      </c>
      <c r="G354" s="122">
        <f t="shared" si="33"/>
        <v>0.38671856614337402</v>
      </c>
      <c r="H354" s="128">
        <f t="shared" si="34"/>
        <v>133169.63199999998</v>
      </c>
      <c r="I354" s="122">
        <f t="shared" si="35"/>
        <v>-0.48479817741237957</v>
      </c>
      <c r="J354" s="128">
        <f t="shared" si="36"/>
        <v>93.364039478904999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0.19738317757009347</v>
      </c>
      <c r="F355" s="128">
        <f t="shared" si="32"/>
        <v>21.12</v>
      </c>
      <c r="G355" s="122">
        <f t="shared" si="33"/>
        <v>0.2103772846862858</v>
      </c>
      <c r="H355" s="128">
        <f t="shared" si="34"/>
        <v>72445.10100000001</v>
      </c>
      <c r="I355" s="122">
        <f t="shared" si="35"/>
        <v>-0.1998348505804857</v>
      </c>
      <c r="J355" s="128">
        <f t="shared" si="36"/>
        <v>93.823426737554328</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0.1051682242990654</v>
      </c>
      <c r="F356" s="128">
        <f t="shared" si="32"/>
        <v>11.252999999999998</v>
      </c>
      <c r="G356" s="122">
        <f t="shared" si="33"/>
        <v>8.2695087670389522E-2</v>
      </c>
      <c r="H356" s="128">
        <f t="shared" si="34"/>
        <v>28476.714999999993</v>
      </c>
      <c r="I356" s="122">
        <f t="shared" si="35"/>
        <v>0.42647241994622348</v>
      </c>
      <c r="J356" s="128">
        <f t="shared" si="36"/>
        <v>127.17590277943775</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0.1747663551401869</v>
      </c>
      <c r="F357" s="128">
        <f t="shared" si="32"/>
        <v>18.7</v>
      </c>
      <c r="G357" s="122">
        <f t="shared" si="33"/>
        <v>0.17795913264683846</v>
      </c>
      <c r="H357" s="128">
        <f t="shared" si="34"/>
        <v>61281.650999999998</v>
      </c>
      <c r="I357" s="122">
        <f t="shared" si="35"/>
        <v>6.6635122742536634E-2</v>
      </c>
      <c r="J357" s="128">
        <f t="shared" si="36"/>
        <v>98.205892859127573</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0.65428971962616822</v>
      </c>
      <c r="F358" s="128">
        <f t="shared" si="32"/>
        <v>70.009</v>
      </c>
      <c r="G358" s="122">
        <f t="shared" si="33"/>
        <v>0.60999255426039178</v>
      </c>
      <c r="H358" s="128">
        <f t="shared" si="34"/>
        <v>210055.81599999999</v>
      </c>
      <c r="I358" s="122">
        <f t="shared" si="35"/>
        <v>0.61972959251851389</v>
      </c>
      <c r="J358" s="128">
        <f t="shared" si="36"/>
        <v>107.26191902776357</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8.591588785046729E-2</v>
      </c>
      <c r="F359" s="128">
        <f t="shared" si="32"/>
        <v>9.1929999999999996</v>
      </c>
      <c r="G359" s="122">
        <f t="shared" si="33"/>
        <v>0.1031503377299206</v>
      </c>
      <c r="H359" s="128">
        <f t="shared" si="34"/>
        <v>35520.644</v>
      </c>
      <c r="I359" s="122">
        <f t="shared" si="35"/>
        <v>-0.54694796723928751</v>
      </c>
      <c r="J359" s="128">
        <f t="shared" si="36"/>
        <v>83.291911341503877</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0.16014018691588783</v>
      </c>
      <c r="F360" s="128">
        <f t="shared" si="32"/>
        <v>17.134999999999998</v>
      </c>
      <c r="G360" s="122">
        <f t="shared" si="33"/>
        <v>0.18858232711306258</v>
      </c>
      <c r="H360" s="128">
        <f t="shared" si="34"/>
        <v>64939.833000000006</v>
      </c>
      <c r="I360" s="122">
        <f t="shared" si="35"/>
        <v>-0.66260676074137836</v>
      </c>
      <c r="J360" s="128">
        <f t="shared" si="36"/>
        <v>84.917918538505162</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6.2009345794392524E-2</v>
      </c>
      <c r="F361" s="128">
        <f t="shared" si="32"/>
        <v>6.6349999999999998</v>
      </c>
      <c r="G361" s="122">
        <f t="shared" si="33"/>
        <v>5.9180428507541571E-2</v>
      </c>
      <c r="H361" s="128">
        <f t="shared" si="34"/>
        <v>20379.254000000001</v>
      </c>
      <c r="I361" s="122">
        <f t="shared" si="35"/>
        <v>-0.11832553327847593</v>
      </c>
      <c r="J361" s="128">
        <f t="shared" si="36"/>
        <v>104.78015681567842</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1.0177570093457945E-2</v>
      </c>
      <c r="F362" s="128">
        <f t="shared" si="32"/>
        <v>1.0890000000000002</v>
      </c>
      <c r="G362" s="122">
        <f t="shared" si="33"/>
        <v>9.3952456455200697E-3</v>
      </c>
      <c r="H362" s="128">
        <f t="shared" si="34"/>
        <v>3235.3280000000004</v>
      </c>
      <c r="I362" s="122">
        <f t="shared" si="35"/>
        <v>-1.2821522098826223E-2</v>
      </c>
      <c r="J362" s="128">
        <f t="shared" si="36"/>
        <v>108.326812064897</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2.7439252336448602E-2</v>
      </c>
      <c r="F363" s="128">
        <f t="shared" si="32"/>
        <v>2.9360000000000004</v>
      </c>
      <c r="G363" s="122">
        <f t="shared" si="33"/>
        <v>2.9811170351785061E-2</v>
      </c>
      <c r="H363" s="128">
        <f t="shared" si="34"/>
        <v>10265.715</v>
      </c>
      <c r="I363" s="122">
        <f t="shared" si="35"/>
        <v>-0.37464775194151573</v>
      </c>
      <c r="J363" s="128">
        <f t="shared" si="36"/>
        <v>92.043526009389197</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0.60058878504672886</v>
      </c>
      <c r="F364" s="128">
        <f t="shared" si="32"/>
        <v>64.262999999999991</v>
      </c>
      <c r="G364" s="122">
        <f t="shared" si="33"/>
        <v>0.57184467618002199</v>
      </c>
      <c r="H364" s="128">
        <f t="shared" si="34"/>
        <v>196919.28900000002</v>
      </c>
      <c r="I364" s="122">
        <f t="shared" si="35"/>
        <v>0.45361381958245794</v>
      </c>
      <c r="J364" s="128">
        <f t="shared" si="36"/>
        <v>105.02655879542682</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0.510429906542056</v>
      </c>
      <c r="F365" s="128">
        <f t="shared" si="32"/>
        <v>54.615999999999993</v>
      </c>
      <c r="G365" s="122">
        <f t="shared" si="33"/>
        <v>0.59358007945219815</v>
      </c>
      <c r="H365" s="128">
        <f t="shared" si="34"/>
        <v>204404.04900000006</v>
      </c>
      <c r="I365" s="122">
        <f t="shared" si="35"/>
        <v>-0.49971324053792887</v>
      </c>
      <c r="J365" s="128">
        <f t="shared" si="36"/>
        <v>85.991751443734501</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0.34775700934579445</v>
      </c>
      <c r="F366" s="128">
        <f t="shared" si="32"/>
        <v>37.210000000000008</v>
      </c>
      <c r="G366" s="122">
        <f t="shared" si="33"/>
        <v>0.3782711248177768</v>
      </c>
      <c r="H366" s="128">
        <f t="shared" si="34"/>
        <v>130260.68799999998</v>
      </c>
      <c r="I366" s="122">
        <f t="shared" si="35"/>
        <v>-0.35594858773580834</v>
      </c>
      <c r="J366" s="128">
        <f t="shared" si="36"/>
        <v>91.93326863458536</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0.30719626168224301</v>
      </c>
      <c r="F367" s="128">
        <f t="shared" si="32"/>
        <v>32.870000000000005</v>
      </c>
      <c r="G367" s="122">
        <f t="shared" si="33"/>
        <v>0.40765253602355689</v>
      </c>
      <c r="H367" s="128">
        <f t="shared" si="34"/>
        <v>140378.41200000001</v>
      </c>
      <c r="I367" s="122">
        <f t="shared" si="35"/>
        <v>-0.56002434740827767</v>
      </c>
      <c r="J367" s="128">
        <f t="shared" si="36"/>
        <v>75.357377799923995</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6.0429906542056079E-2</v>
      </c>
      <c r="F368" s="128">
        <f t="shared" si="32"/>
        <v>6.4660000000000002</v>
      </c>
      <c r="G368" s="122">
        <f t="shared" si="33"/>
        <v>6.9939742941938318E-2</v>
      </c>
      <c r="H368" s="128">
        <f t="shared" si="34"/>
        <v>24084.309999999998</v>
      </c>
      <c r="I368" s="122">
        <f t="shared" si="35"/>
        <v>-0.45705955128798831</v>
      </c>
      <c r="J368" s="128">
        <f t="shared" si="36"/>
        <v>86.402814766166642</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0.28084112149532708</v>
      </c>
      <c r="F369" s="128">
        <f t="shared" si="32"/>
        <v>30.049999999999997</v>
      </c>
      <c r="G369" s="122">
        <f t="shared" si="33"/>
        <v>0.25257830223197952</v>
      </c>
      <c r="H369" s="128">
        <f t="shared" si="34"/>
        <v>86977.359000000011</v>
      </c>
      <c r="I369" s="122">
        <f t="shared" si="35"/>
        <v>0.51776117310678871</v>
      </c>
      <c r="J369" s="128">
        <f t="shared" si="36"/>
        <v>111.18972572607986</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0.17802803738317757</v>
      </c>
      <c r="F370" s="128">
        <f t="shared" si="32"/>
        <v>19.048999999999999</v>
      </c>
      <c r="G370" s="122">
        <f t="shared" si="33"/>
        <v>0.17966376561601591</v>
      </c>
      <c r="H370" s="128">
        <f t="shared" si="34"/>
        <v>61868.655000000006</v>
      </c>
      <c r="I370" s="122">
        <f t="shared" si="35"/>
        <v>7.2110509599562195E-2</v>
      </c>
      <c r="J370" s="128">
        <f t="shared" si="36"/>
        <v>99.089561422009666</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0.26225233644859819</v>
      </c>
      <c r="F371" s="128">
        <f t="shared" si="32"/>
        <v>28.061000000000003</v>
      </c>
      <c r="G371" s="122">
        <f t="shared" si="33"/>
        <v>0.35218290848477457</v>
      </c>
      <c r="H371" s="128">
        <f t="shared" si="34"/>
        <v>121277.00199999999</v>
      </c>
      <c r="I371" s="122">
        <f t="shared" si="35"/>
        <v>-0.58044033992920097</v>
      </c>
      <c r="J371" s="128">
        <f t="shared" si="36"/>
        <v>74.464810793035909</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0.15892523364485983</v>
      </c>
      <c r="F372" s="128">
        <f t="shared" si="32"/>
        <v>17.005000000000003</v>
      </c>
      <c r="G372" s="122">
        <f t="shared" si="33"/>
        <v>0.19410742018480767</v>
      </c>
      <c r="H372" s="128">
        <f t="shared" si="34"/>
        <v>66842.442999999999</v>
      </c>
      <c r="I372" s="122">
        <f t="shared" si="35"/>
        <v>-0.53148879289145845</v>
      </c>
      <c r="J372" s="128">
        <f t="shared" si="36"/>
        <v>81.874888396099834</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0.14499065420560747</v>
      </c>
      <c r="F373" s="128">
        <f t="shared" si="32"/>
        <v>15.513999999999999</v>
      </c>
      <c r="G373" s="122">
        <f t="shared" si="33"/>
        <v>0.21604000487864372</v>
      </c>
      <c r="H373" s="128">
        <f t="shared" si="34"/>
        <v>74395.103999999992</v>
      </c>
      <c r="I373" s="122">
        <f t="shared" si="35"/>
        <v>-0.58261066175113185</v>
      </c>
      <c r="J373" s="128">
        <f t="shared" si="36"/>
        <v>67.112873047310444</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7.6981308411214977E-2</v>
      </c>
      <c r="F374" s="128">
        <f t="shared" si="32"/>
        <v>8.2370000000000019</v>
      </c>
      <c r="G374" s="122">
        <f t="shared" si="33"/>
        <v>8.0815944453156319E-2</v>
      </c>
      <c r="H374" s="128">
        <f t="shared" si="34"/>
        <v>27829.617000000002</v>
      </c>
      <c r="I374" s="122">
        <f t="shared" si="35"/>
        <v>-0.34411032638490918</v>
      </c>
      <c r="J374" s="128">
        <f t="shared" si="36"/>
        <v>95.255099636725731</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9.6112149532710273E-2</v>
      </c>
      <c r="F375" s="128">
        <f t="shared" si="32"/>
        <v>10.283999999999999</v>
      </c>
      <c r="G375" s="122">
        <f t="shared" si="33"/>
        <v>0.10752268859733183</v>
      </c>
      <c r="H375" s="128">
        <f t="shared" si="34"/>
        <v>37026.297999999995</v>
      </c>
      <c r="I375" s="122">
        <f t="shared" si="35"/>
        <v>-0.11914108036490953</v>
      </c>
      <c r="J375" s="128">
        <f t="shared" si="36"/>
        <v>89.387784835483814</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3.705607476635514E-2</v>
      </c>
      <c r="F376" s="128">
        <f t="shared" si="32"/>
        <v>3.9649999999999999</v>
      </c>
      <c r="G376" s="122">
        <f t="shared" si="33"/>
        <v>3.3104516230202295E-2</v>
      </c>
      <c r="H376" s="128">
        <f t="shared" si="34"/>
        <v>11399.805000000002</v>
      </c>
      <c r="I376" s="122">
        <f t="shared" si="35"/>
        <v>0.19469468768645201</v>
      </c>
      <c r="J376" s="128">
        <f t="shared" si="36"/>
        <v>111.93661465606229</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0.32381308411214949</v>
      </c>
      <c r="F377" s="128">
        <f t="shared" si="32"/>
        <v>34.647999999999996</v>
      </c>
      <c r="G377" s="122">
        <f t="shared" si="33"/>
        <v>0.37604644875391308</v>
      </c>
      <c r="H377" s="128">
        <f t="shared" si="34"/>
        <v>129494.603</v>
      </c>
      <c r="I377" s="122">
        <f t="shared" si="35"/>
        <v>-0.42933017584547684</v>
      </c>
      <c r="J377" s="128">
        <f t="shared" si="36"/>
        <v>86.10986360465661</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0.22819626168224305</v>
      </c>
      <c r="F378" s="128">
        <f t="shared" si="32"/>
        <v>24.417000000000005</v>
      </c>
      <c r="G378" s="122">
        <f t="shared" si="33"/>
        <v>0.24726788981234649</v>
      </c>
      <c r="H378" s="128">
        <f t="shared" si="34"/>
        <v>85148.676000000007</v>
      </c>
      <c r="I378" s="122">
        <f t="shared" si="35"/>
        <v>-0.27543897144648588</v>
      </c>
      <c r="J378" s="128">
        <f t="shared" si="36"/>
        <v>92.28705832181565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0.12270093457943929</v>
      </c>
      <c r="F379" s="128">
        <f t="shared" si="32"/>
        <v>13.129000000000003</v>
      </c>
      <c r="G379" s="122">
        <f t="shared" si="33"/>
        <v>0.16240357709128289</v>
      </c>
      <c r="H379" s="128">
        <f t="shared" si="34"/>
        <v>55924.97099999999</v>
      </c>
      <c r="I379" s="122">
        <f t="shared" si="35"/>
        <v>-0.5237046787718127</v>
      </c>
      <c r="J379" s="128">
        <f t="shared" si="36"/>
        <v>75.55309850747453</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1.1299065420560746E-2</v>
      </c>
      <c r="F380" s="128">
        <f t="shared" si="32"/>
        <v>1.2089999999999999</v>
      </c>
      <c r="G380" s="122">
        <f t="shared" si="33"/>
        <v>1.2078888830809799E-2</v>
      </c>
      <c r="H380" s="128">
        <f t="shared" si="34"/>
        <v>4159.4620000000004</v>
      </c>
      <c r="I380" s="122">
        <f t="shared" si="35"/>
        <v>-0.37538030949585455</v>
      </c>
      <c r="J380" s="128">
        <f t="shared" si="36"/>
        <v>93.543914335398597</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3.5502710280373821</v>
      </c>
      <c r="F381" s="128">
        <f t="shared" si="32"/>
        <v>379.87899999999991</v>
      </c>
      <c r="G381" s="122">
        <f t="shared" si="33"/>
        <v>4.9938132205437356</v>
      </c>
      <c r="H381" s="128">
        <f t="shared" si="34"/>
        <v>1719659.5329999998</v>
      </c>
      <c r="I381" s="122">
        <f t="shared" si="35"/>
        <v>-0.54117415573619188</v>
      </c>
      <c r="J381" s="128">
        <f t="shared" si="36"/>
        <v>71.093388383693338</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0.50185981308411221</v>
      </c>
      <c r="F382" s="128">
        <f t="shared" si="32"/>
        <v>53.699000000000005</v>
      </c>
      <c r="G382" s="122">
        <f t="shared" si="33"/>
        <v>0.61511820547221219</v>
      </c>
      <c r="H382" s="128">
        <f t="shared" si="34"/>
        <v>211820.87500000003</v>
      </c>
      <c r="I382" s="122">
        <f t="shared" si="35"/>
        <v>-0.51655259188959068</v>
      </c>
      <c r="J382" s="128">
        <f t="shared" si="36"/>
        <v>81.587540186498927</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6.1794392523364487E-2</v>
      </c>
      <c r="F383" s="128">
        <f t="shared" si="32"/>
        <v>6.6120000000000001</v>
      </c>
      <c r="G383" s="122">
        <f t="shared" si="33"/>
        <v>9.0093080456966304E-2</v>
      </c>
      <c r="H383" s="128">
        <f t="shared" si="34"/>
        <v>31024.273000000001</v>
      </c>
      <c r="I383" s="122">
        <f t="shared" si="35"/>
        <v>-0.43802033810024782</v>
      </c>
      <c r="J383" s="128">
        <f t="shared" si="36"/>
        <v>68.589499004733312</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5.5915887850467305E-2</v>
      </c>
      <c r="F384" s="128">
        <f t="shared" si="32"/>
        <v>5.9830000000000014</v>
      </c>
      <c r="G384" s="122">
        <f t="shared" si="33"/>
        <v>3.6556412222164138E-2</v>
      </c>
      <c r="H384" s="128">
        <f t="shared" si="34"/>
        <v>12588.492999999999</v>
      </c>
      <c r="I384" s="122">
        <f t="shared" si="35"/>
        <v>0.57701013369192755</v>
      </c>
      <c r="J384" s="128">
        <f t="shared" si="36"/>
        <v>152.95781082303674</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0.17924299065420565</v>
      </c>
      <c r="F385" s="128">
        <f t="shared" si="32"/>
        <v>19.179000000000006</v>
      </c>
      <c r="G385" s="122">
        <f t="shared" si="33"/>
        <v>0.24841512611874852</v>
      </c>
      <c r="H385" s="128">
        <f t="shared" si="34"/>
        <v>85543.736000000004</v>
      </c>
      <c r="I385" s="122">
        <f t="shared" si="35"/>
        <v>-0.51569408302855801</v>
      </c>
      <c r="J385" s="128">
        <f t="shared" si="36"/>
        <v>72.154620153252296</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0.66923364485981307</v>
      </c>
      <c r="F386" s="128">
        <f t="shared" si="32"/>
        <v>71.608000000000004</v>
      </c>
      <c r="G386" s="122">
        <f t="shared" si="33"/>
        <v>0.70343399601577417</v>
      </c>
      <c r="H386" s="128">
        <f t="shared" si="34"/>
        <v>242233.12399999995</v>
      </c>
      <c r="I386" s="122">
        <f t="shared" si="35"/>
        <v>-0.34408720483338318</v>
      </c>
      <c r="J386" s="128">
        <f t="shared" si="36"/>
        <v>95.138086679109819</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0.2561495327102804</v>
      </c>
      <c r="F387" s="128">
        <f t="shared" si="32"/>
        <v>27.408000000000001</v>
      </c>
      <c r="G387" s="122">
        <f t="shared" si="33"/>
        <v>0.41035322832633475</v>
      </c>
      <c r="H387" s="128">
        <f t="shared" si="34"/>
        <v>141308.41699999999</v>
      </c>
      <c r="I387" s="122">
        <f t="shared" si="35"/>
        <v>-0.4842376422025082</v>
      </c>
      <c r="J387" s="128">
        <f t="shared" si="36"/>
        <v>62.421717444507749</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1.8037383177570093E-3</v>
      </c>
      <c r="F388" s="128">
        <f t="shared" si="32"/>
        <v>0.193</v>
      </c>
      <c r="G388" s="122">
        <f t="shared" si="33"/>
        <v>2.4702489850678654E-3</v>
      </c>
      <c r="H388" s="128">
        <f t="shared" si="34"/>
        <v>850.65</v>
      </c>
      <c r="I388" s="122">
        <f t="shared" si="35"/>
        <v>-0.36465253206854875</v>
      </c>
      <c r="J388" s="128">
        <f t="shared" si="36"/>
        <v>73.018482293089775</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1.1186915887850465E-2</v>
      </c>
      <c r="F389" s="128">
        <f t="shared" si="32"/>
        <v>1.1969999999999998</v>
      </c>
      <c r="G389" s="122">
        <f t="shared" si="33"/>
        <v>1.5963044273691912E-2</v>
      </c>
      <c r="H389" s="128">
        <f t="shared" si="34"/>
        <v>5497.0019999999995</v>
      </c>
      <c r="I389" s="122">
        <f t="shared" si="35"/>
        <v>-0.63228813323777611</v>
      </c>
      <c r="J389" s="128">
        <f t="shared" si="36"/>
        <v>70.08009058953246</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1.5327102803738319E-3</v>
      </c>
      <c r="F390" s="128">
        <f t="shared" si="32"/>
        <v>0.16400000000000001</v>
      </c>
      <c r="G390" s="122">
        <f t="shared" si="33"/>
        <v>1.8761434321258692E-3</v>
      </c>
      <c r="H390" s="128">
        <f t="shared" si="34"/>
        <v>646.06500000000005</v>
      </c>
      <c r="I390" s="122">
        <f t="shared" si="35"/>
        <v>-0.38896314709768059</v>
      </c>
      <c r="J390" s="128">
        <f t="shared" si="36"/>
        <v>81.694728352251232</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9.4766355140186911E-3</v>
      </c>
      <c r="F391" s="128">
        <f t="shared" si="32"/>
        <v>1.014</v>
      </c>
      <c r="G391" s="122">
        <f t="shared" si="33"/>
        <v>1.8039572189407539E-2</v>
      </c>
      <c r="H391" s="128">
        <f t="shared" si="34"/>
        <v>6212.0710000000008</v>
      </c>
      <c r="I391" s="122">
        <f t="shared" si="35"/>
        <v>-0.45462758234050649</v>
      </c>
      <c r="J391" s="128">
        <f t="shared" si="36"/>
        <v>52.532484775792931</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4.672897196261682E-5</v>
      </c>
      <c r="F392" s="128">
        <f t="shared" si="32"/>
        <v>5.0000000000000001E-3</v>
      </c>
      <c r="G392" s="122">
        <f t="shared" si="33"/>
        <v>2.4162935084998753E-4</v>
      </c>
      <c r="H392" s="128">
        <f t="shared" si="34"/>
        <v>83.207000000000008</v>
      </c>
      <c r="I392" s="122">
        <f t="shared" si="35"/>
        <v>-0.29045161372885403</v>
      </c>
      <c r="J392" s="128">
        <f t="shared" si="36"/>
        <v>19.339112487053736</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2.7383177570093464E-3</v>
      </c>
      <c r="F393" s="128">
        <f t="shared" ref="F393:F456" si="38">SUMPRODUCT($K$2:$AI$2,$K393:$AI393)</f>
        <v>0.29300000000000004</v>
      </c>
      <c r="G393" s="122">
        <f t="shared" ref="G393:G456" si="39">SUMPRODUCT($K$3:$AI$3,$K393:$AI393)/$J$3</f>
        <v>4.5444972964182612E-3</v>
      </c>
      <c r="H393" s="128">
        <f t="shared" ref="H393:H456" si="40">SUMPRODUCT($K$3:$AI$3,$K393:$AI393)</f>
        <v>1564.9339999999997</v>
      </c>
      <c r="I393" s="122">
        <f t="shared" ref="I393:I456" si="41">CORREL($K$4:$AI$4,$K393:$AI393)</f>
        <v>-0.16346742201639894</v>
      </c>
      <c r="J393" s="128">
        <f t="shared" si="36"/>
        <v>60.255680186399218</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1.1401869158878507E-3</v>
      </c>
      <c r="F394" s="128">
        <f t="shared" si="38"/>
        <v>0.12200000000000001</v>
      </c>
      <c r="G394" s="122">
        <f t="shared" si="39"/>
        <v>2.4377101737145645E-3</v>
      </c>
      <c r="H394" s="128">
        <f t="shared" si="40"/>
        <v>839.44500000000005</v>
      </c>
      <c r="I394" s="122">
        <f t="shared" si="41"/>
        <v>-0.27248428747601877</v>
      </c>
      <c r="J394" s="128">
        <f t="shared" ref="J394:J457" si="42">$E394/$G394*100</f>
        <v>46.772866117650167</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3.738317757009346E-5</v>
      </c>
      <c r="F395" s="128">
        <f t="shared" si="38"/>
        <v>4.0000000000000001E-3</v>
      </c>
      <c r="G395" s="122">
        <f t="shared" si="39"/>
        <v>1.9086241643870625E-4</v>
      </c>
      <c r="H395" s="128">
        <f t="shared" si="40"/>
        <v>65.725000000000009</v>
      </c>
      <c r="I395" s="122">
        <f t="shared" si="41"/>
        <v>-0.19271265864057482</v>
      </c>
      <c r="J395" s="128">
        <f t="shared" si="42"/>
        <v>19.586453041737911</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4.9532710280373834E-4</v>
      </c>
      <c r="F396" s="128">
        <f t="shared" si="38"/>
        <v>5.2999999999999999E-2</v>
      </c>
      <c r="G396" s="122">
        <f t="shared" si="39"/>
        <v>1.4002085039406665E-3</v>
      </c>
      <c r="H396" s="128">
        <f t="shared" si="40"/>
        <v>482.17300000000006</v>
      </c>
      <c r="I396" s="122">
        <f t="shared" si="41"/>
        <v>-0.27668338919176</v>
      </c>
      <c r="J396" s="128">
        <f t="shared" si="42"/>
        <v>35.375238859763961</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5.9252336448598142E-3</v>
      </c>
      <c r="F397" s="128">
        <f t="shared" si="38"/>
        <v>0.63400000000000012</v>
      </c>
      <c r="G397" s="122">
        <f t="shared" si="39"/>
        <v>1.0700968178465437E-2</v>
      </c>
      <c r="H397" s="128">
        <f t="shared" si="40"/>
        <v>3684.9640000000009</v>
      </c>
      <c r="I397" s="122">
        <f t="shared" si="41"/>
        <v>-0.34461316509526985</v>
      </c>
      <c r="J397" s="128">
        <f t="shared" si="42"/>
        <v>55.371005184219854</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4.1495327102803745E-3</v>
      </c>
      <c r="F398" s="128">
        <f t="shared" si="38"/>
        <v>0.44400000000000006</v>
      </c>
      <c r="G398" s="122">
        <f t="shared" si="39"/>
        <v>1.4666248497203493E-2</v>
      </c>
      <c r="H398" s="128">
        <f t="shared" si="40"/>
        <v>5050.4400000000005</v>
      </c>
      <c r="I398" s="122">
        <f t="shared" si="41"/>
        <v>-0.44061367239027516</v>
      </c>
      <c r="J398" s="128">
        <f t="shared" si="42"/>
        <v>28.293075158733277</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3.6542056074766356E-3</v>
      </c>
      <c r="F400" s="128">
        <f t="shared" si="38"/>
        <v>0.39100000000000001</v>
      </c>
      <c r="G400" s="122">
        <f t="shared" si="39"/>
        <v>7.5407453870681091E-3</v>
      </c>
      <c r="H400" s="128">
        <f t="shared" si="40"/>
        <v>2596.7159999999999</v>
      </c>
      <c r="I400" s="122">
        <f t="shared" si="41"/>
        <v>-0.49830390617123954</v>
      </c>
      <c r="J400" s="128">
        <f t="shared" si="42"/>
        <v>48.459474758866172</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1.5887850467289721E-4</v>
      </c>
      <c r="F401" s="128">
        <f t="shared" si="38"/>
        <v>1.7000000000000001E-2</v>
      </c>
      <c r="G401" s="122">
        <f t="shared" si="39"/>
        <v>7.7262325835322548E-4</v>
      </c>
      <c r="H401" s="128">
        <f t="shared" si="40"/>
        <v>266.05900000000003</v>
      </c>
      <c r="I401" s="122">
        <f t="shared" si="41"/>
        <v>-0.32788025637267743</v>
      </c>
      <c r="J401" s="128">
        <f t="shared" si="42"/>
        <v>20.56351565335115</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0.51688785046728958</v>
      </c>
      <c r="F402" s="128">
        <f t="shared" si="38"/>
        <v>55.306999999999988</v>
      </c>
      <c r="G402" s="122">
        <f t="shared" si="39"/>
        <v>0.83973842919287489</v>
      </c>
      <c r="H402" s="128">
        <f t="shared" si="40"/>
        <v>289170.64600000001</v>
      </c>
      <c r="I402" s="122">
        <f t="shared" si="41"/>
        <v>-0.50101374191366999</v>
      </c>
      <c r="J402" s="128">
        <f t="shared" si="42"/>
        <v>61.553435271993308</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0.14729906542056073</v>
      </c>
      <c r="F403" s="128">
        <f t="shared" si="38"/>
        <v>15.760999999999999</v>
      </c>
      <c r="G403" s="122">
        <f t="shared" si="39"/>
        <v>0.16838110048263727</v>
      </c>
      <c r="H403" s="128">
        <f t="shared" si="40"/>
        <v>57983.379000000001</v>
      </c>
      <c r="I403" s="122">
        <f t="shared" si="41"/>
        <v>-0.46949297044618621</v>
      </c>
      <c r="J403" s="128">
        <f t="shared" si="42"/>
        <v>87.479571637405698</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0.48946728971962622</v>
      </c>
      <c r="F404" s="128">
        <f t="shared" si="38"/>
        <v>52.373000000000005</v>
      </c>
      <c r="G404" s="122">
        <f t="shared" si="39"/>
        <v>0.78907572932819892</v>
      </c>
      <c r="H404" s="128">
        <f t="shared" si="40"/>
        <v>271724.53999999992</v>
      </c>
      <c r="I404" s="122">
        <f t="shared" si="41"/>
        <v>-0.45508422379477453</v>
      </c>
      <c r="J404" s="128">
        <f t="shared" si="42"/>
        <v>62.030458107784845</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2.7588785046728976E-2</v>
      </c>
      <c r="F405" s="128">
        <f t="shared" si="38"/>
        <v>2.9520000000000004</v>
      </c>
      <c r="G405" s="122">
        <f t="shared" si="39"/>
        <v>7.9692732563204582E-2</v>
      </c>
      <c r="H405" s="128">
        <f t="shared" si="40"/>
        <v>27442.83</v>
      </c>
      <c r="I405" s="122">
        <f t="shared" si="41"/>
        <v>-0.36926354571293318</v>
      </c>
      <c r="J405" s="128">
        <f t="shared" si="42"/>
        <v>34.618947248230214</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0.31235514018691585</v>
      </c>
      <c r="F406" s="128">
        <f t="shared" si="38"/>
        <v>33.421999999999997</v>
      </c>
      <c r="G406" s="122">
        <f t="shared" si="39"/>
        <v>0.48322752484333165</v>
      </c>
      <c r="H406" s="128">
        <f t="shared" si="40"/>
        <v>166403.264</v>
      </c>
      <c r="I406" s="122">
        <f t="shared" si="41"/>
        <v>-0.56070352662951362</v>
      </c>
      <c r="J406" s="128">
        <f t="shared" si="42"/>
        <v>64.639351884639694</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0.29042056074766354</v>
      </c>
      <c r="F407" s="128">
        <f t="shared" si="38"/>
        <v>31.074999999999999</v>
      </c>
      <c r="G407" s="122">
        <f t="shared" si="39"/>
        <v>0.44883736983023481</v>
      </c>
      <c r="H407" s="128">
        <f t="shared" si="40"/>
        <v>154560.739</v>
      </c>
      <c r="I407" s="122">
        <f t="shared" si="41"/>
        <v>-0.51526827167930078</v>
      </c>
      <c r="J407" s="128">
        <f t="shared" si="42"/>
        <v>64.705075884726398</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0.10794392523364486</v>
      </c>
      <c r="F408" s="128">
        <f t="shared" si="38"/>
        <v>11.55</v>
      </c>
      <c r="G408" s="122">
        <f t="shared" si="39"/>
        <v>0.19316017632812363</v>
      </c>
      <c r="H408" s="128">
        <f t="shared" si="40"/>
        <v>66516.251999999993</v>
      </c>
      <c r="I408" s="122">
        <f t="shared" si="41"/>
        <v>-0.51353021012659639</v>
      </c>
      <c r="J408" s="128">
        <f t="shared" si="42"/>
        <v>55.88311591219464</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0.84073831775700925</v>
      </c>
      <c r="F409" s="128">
        <f t="shared" si="38"/>
        <v>89.958999999999989</v>
      </c>
      <c r="G409" s="122">
        <f t="shared" si="39"/>
        <v>0.90266720389826871</v>
      </c>
      <c r="H409" s="128">
        <f t="shared" si="40"/>
        <v>310840.67300000001</v>
      </c>
      <c r="I409" s="122">
        <f t="shared" si="41"/>
        <v>-0.52227880631994761</v>
      </c>
      <c r="J409" s="128">
        <f t="shared" si="42"/>
        <v>93.139344614071206</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0.13871962616822431</v>
      </c>
      <c r="F410" s="128">
        <f t="shared" si="38"/>
        <v>14.843000000000002</v>
      </c>
      <c r="G410" s="122">
        <f t="shared" si="39"/>
        <v>8.3697785444217951E-2</v>
      </c>
      <c r="H410" s="128">
        <f t="shared" si="40"/>
        <v>28822.002000000004</v>
      </c>
      <c r="I410" s="122">
        <f t="shared" si="41"/>
        <v>0.52967706334005482</v>
      </c>
      <c r="J410" s="128">
        <f t="shared" si="42"/>
        <v>165.73870554875882</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2.611214953271028E-2</v>
      </c>
      <c r="F411" s="128">
        <f t="shared" si="38"/>
        <v>2.794</v>
      </c>
      <c r="G411" s="122">
        <f t="shared" si="39"/>
        <v>2.3674614790421596E-2</v>
      </c>
      <c r="H411" s="128">
        <f t="shared" si="40"/>
        <v>8152.5429999999997</v>
      </c>
      <c r="I411" s="122">
        <f t="shared" si="41"/>
        <v>0.4069720012894335</v>
      </c>
      <c r="J411" s="128">
        <f t="shared" si="42"/>
        <v>110.29598480848304</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0.43698130841121502</v>
      </c>
      <c r="F412" s="128">
        <f t="shared" si="38"/>
        <v>46.757000000000005</v>
      </c>
      <c r="G412" s="122">
        <f t="shared" si="39"/>
        <v>0.42025650340633869</v>
      </c>
      <c r="H412" s="128">
        <f t="shared" si="40"/>
        <v>144718.68899999998</v>
      </c>
      <c r="I412" s="122">
        <f t="shared" si="41"/>
        <v>0.3056944468340837</v>
      </c>
      <c r="J412" s="128">
        <f t="shared" si="42"/>
        <v>103.97966595860278</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0.37613084112149531</v>
      </c>
      <c r="F413" s="128">
        <f t="shared" si="38"/>
        <v>40.245999999999995</v>
      </c>
      <c r="G413" s="122">
        <f t="shared" si="39"/>
        <v>0.45870280638173072</v>
      </c>
      <c r="H413" s="128">
        <f t="shared" si="40"/>
        <v>157957.98100000003</v>
      </c>
      <c r="I413" s="122">
        <f t="shared" si="41"/>
        <v>-0.53259278990858305</v>
      </c>
      <c r="J413" s="128">
        <f t="shared" si="42"/>
        <v>81.998809662498701</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0.17460747663551404</v>
      </c>
      <c r="F414" s="128">
        <f t="shared" si="38"/>
        <v>18.683000000000003</v>
      </c>
      <c r="G414" s="122">
        <f t="shared" si="39"/>
        <v>0.10781694341354058</v>
      </c>
      <c r="H414" s="128">
        <f t="shared" si="40"/>
        <v>37127.627000000008</v>
      </c>
      <c r="I414" s="122">
        <f t="shared" si="41"/>
        <v>0.54001553867647856</v>
      </c>
      <c r="J414" s="128">
        <f t="shared" si="42"/>
        <v>161.94808636504655</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9.6056074766355165E-2</v>
      </c>
      <c r="F415" s="128">
        <f t="shared" si="38"/>
        <v>10.278000000000002</v>
      </c>
      <c r="G415" s="122">
        <f t="shared" si="39"/>
        <v>9.1061058549532767E-2</v>
      </c>
      <c r="H415" s="128">
        <f t="shared" si="40"/>
        <v>31357.604000000003</v>
      </c>
      <c r="I415" s="122">
        <f t="shared" si="41"/>
        <v>0.35214105666155315</v>
      </c>
      <c r="J415" s="128">
        <f t="shared" si="42"/>
        <v>105.48534828870385</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0.26393457943925236</v>
      </c>
      <c r="F416" s="128">
        <f t="shared" si="38"/>
        <v>28.241</v>
      </c>
      <c r="G416" s="122">
        <f t="shared" si="39"/>
        <v>0.2462969264544457</v>
      </c>
      <c r="H416" s="128">
        <f t="shared" si="40"/>
        <v>84814.31700000001</v>
      </c>
      <c r="I416" s="122">
        <f t="shared" si="41"/>
        <v>0.34850076266601382</v>
      </c>
      <c r="J416" s="128">
        <f t="shared" si="42"/>
        <v>107.16113401767069</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0.22962616822429904</v>
      </c>
      <c r="F417" s="128">
        <f t="shared" si="38"/>
        <v>24.569999999999997</v>
      </c>
      <c r="G417" s="122">
        <f t="shared" si="39"/>
        <v>0.26292756375632337</v>
      </c>
      <c r="H417" s="128">
        <f t="shared" si="40"/>
        <v>90541.21</v>
      </c>
      <c r="I417" s="122">
        <f t="shared" si="41"/>
        <v>-0.53772321482334262</v>
      </c>
      <c r="J417" s="128">
        <f t="shared" si="42"/>
        <v>87.33438401958972</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0.23559813084112149</v>
      </c>
      <c r="F418" s="128">
        <f t="shared" si="38"/>
        <v>25.209</v>
      </c>
      <c r="G418" s="122">
        <f t="shared" si="39"/>
        <v>0.29149968056499342</v>
      </c>
      <c r="H418" s="128">
        <f t="shared" si="40"/>
        <v>100380.247</v>
      </c>
      <c r="I418" s="122">
        <f t="shared" si="41"/>
        <v>-0.52514544565069399</v>
      </c>
      <c r="J418" s="128">
        <f t="shared" si="42"/>
        <v>80.822774963073073</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6.3392523364485975E-2</v>
      </c>
      <c r="F419" s="128">
        <f t="shared" si="38"/>
        <v>6.7829999999999995</v>
      </c>
      <c r="G419" s="122">
        <f t="shared" si="39"/>
        <v>7.9214608053246913E-2</v>
      </c>
      <c r="H419" s="128">
        <f t="shared" si="40"/>
        <v>27278.184000000001</v>
      </c>
      <c r="I419" s="122">
        <f t="shared" si="41"/>
        <v>-0.44669932495373965</v>
      </c>
      <c r="J419" s="128">
        <f t="shared" si="42"/>
        <v>80.026304393091792</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0.21555140186915889</v>
      </c>
      <c r="F420" s="128">
        <f t="shared" si="38"/>
        <v>23.064</v>
      </c>
      <c r="G420" s="122">
        <f t="shared" si="39"/>
        <v>0.22905700462890363</v>
      </c>
      <c r="H420" s="128">
        <f t="shared" si="40"/>
        <v>78877.611999999994</v>
      </c>
      <c r="I420" s="122">
        <f t="shared" si="41"/>
        <v>-0.18793881769907031</v>
      </c>
      <c r="J420" s="128">
        <f t="shared" si="42"/>
        <v>94.103824599633938</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0.86711214953271032</v>
      </c>
      <c r="F421" s="128">
        <f t="shared" si="38"/>
        <v>92.781000000000006</v>
      </c>
      <c r="G421" s="122">
        <f t="shared" si="39"/>
        <v>0.8908630117494003</v>
      </c>
      <c r="H421" s="128">
        <f t="shared" si="40"/>
        <v>306775.80499999999</v>
      </c>
      <c r="I421" s="122">
        <f t="shared" si="41"/>
        <v>-0.51326796581745504</v>
      </c>
      <c r="J421" s="128">
        <f t="shared" si="42"/>
        <v>97.333949001872909</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0.68737383177570077</v>
      </c>
      <c r="F422" s="128">
        <f t="shared" si="38"/>
        <v>73.548999999999978</v>
      </c>
      <c r="G422" s="122">
        <f t="shared" si="39"/>
        <v>0.74547488660057259</v>
      </c>
      <c r="H422" s="128">
        <f t="shared" si="40"/>
        <v>256710.24099999998</v>
      </c>
      <c r="I422" s="122">
        <f t="shared" si="41"/>
        <v>-0.48944130363136551</v>
      </c>
      <c r="J422" s="128">
        <f t="shared" si="42"/>
        <v>92.206168729597664</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0.25740186915887847</v>
      </c>
      <c r="F423" s="128">
        <f t="shared" si="38"/>
        <v>27.541999999999994</v>
      </c>
      <c r="G423" s="122">
        <f t="shared" si="39"/>
        <v>0.31970545478833079</v>
      </c>
      <c r="H423" s="128">
        <f t="shared" si="40"/>
        <v>110093.13100000001</v>
      </c>
      <c r="I423" s="122">
        <f t="shared" si="41"/>
        <v>-0.54737074222987847</v>
      </c>
      <c r="J423" s="128">
        <f t="shared" si="42"/>
        <v>80.512191864007448</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0.40364485981308418</v>
      </c>
      <c r="F424" s="128">
        <f t="shared" si="38"/>
        <v>43.190000000000005</v>
      </c>
      <c r="G424" s="122">
        <f t="shared" si="39"/>
        <v>0.47833836588666451</v>
      </c>
      <c r="H424" s="128">
        <f t="shared" si="40"/>
        <v>164719.64300000001</v>
      </c>
      <c r="I424" s="122">
        <f t="shared" si="41"/>
        <v>-0.47416191075413761</v>
      </c>
      <c r="J424" s="128">
        <f t="shared" si="42"/>
        <v>84.384797164424413</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3.4205607476635522E-2</v>
      </c>
      <c r="F425" s="128">
        <f t="shared" si="38"/>
        <v>3.6600000000000006</v>
      </c>
      <c r="G425" s="122">
        <f t="shared" si="39"/>
        <v>3.6444310862532595E-2</v>
      </c>
      <c r="H425" s="128">
        <f t="shared" si="40"/>
        <v>12549.89</v>
      </c>
      <c r="I425" s="122">
        <f t="shared" si="41"/>
        <v>-0.37518296133385087</v>
      </c>
      <c r="J425" s="128">
        <f t="shared" si="42"/>
        <v>93.857193803605099</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4.7766355140186914E-2</v>
      </c>
      <c r="F426" s="128">
        <f t="shared" si="38"/>
        <v>5.1109999999999998</v>
      </c>
      <c r="G426" s="122">
        <f t="shared" si="39"/>
        <v>5.1186570371531952E-2</v>
      </c>
      <c r="H426" s="128">
        <f t="shared" si="40"/>
        <v>17626.505000000001</v>
      </c>
      <c r="I426" s="122">
        <f t="shared" si="41"/>
        <v>-0.44429394761413527</v>
      </c>
      <c r="J426" s="128">
        <f t="shared" si="42"/>
        <v>93.318139491433413</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0.13771028037383182</v>
      </c>
      <c r="F427" s="128">
        <f t="shared" si="38"/>
        <v>14.735000000000003</v>
      </c>
      <c r="G427" s="122">
        <f t="shared" si="39"/>
        <v>0.15659387323657359</v>
      </c>
      <c r="H427" s="128">
        <f t="shared" si="40"/>
        <v>53924.35300000001</v>
      </c>
      <c r="I427" s="122">
        <f t="shared" si="41"/>
        <v>-0.57475529850644591</v>
      </c>
      <c r="J427" s="128">
        <f t="shared" si="42"/>
        <v>87.941039791375843</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0.49484112149532711</v>
      </c>
      <c r="F428" s="128">
        <f t="shared" si="38"/>
        <v>52.948</v>
      </c>
      <c r="G428" s="122">
        <f t="shared" si="39"/>
        <v>0.50313625935799378</v>
      </c>
      <c r="H428" s="128">
        <f t="shared" si="40"/>
        <v>173258.99600000001</v>
      </c>
      <c r="I428" s="122">
        <f t="shared" si="41"/>
        <v>-0.1742566601635282</v>
      </c>
      <c r="J428" s="128">
        <f t="shared" si="42"/>
        <v>98.351313842247961</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0.23754205607476636</v>
      </c>
      <c r="F429" s="128">
        <f t="shared" si="38"/>
        <v>25.417000000000002</v>
      </c>
      <c r="G429" s="122">
        <f t="shared" si="39"/>
        <v>0.23801458656398283</v>
      </c>
      <c r="H429" s="128">
        <f t="shared" si="40"/>
        <v>81962.226999999999</v>
      </c>
      <c r="I429" s="122">
        <f t="shared" si="41"/>
        <v>-0.27015613924943482</v>
      </c>
      <c r="J429" s="128">
        <f t="shared" si="42"/>
        <v>99.801469945166815</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0.13005607476635517</v>
      </c>
      <c r="F430" s="128">
        <f t="shared" si="38"/>
        <v>13.916000000000002</v>
      </c>
      <c r="G430" s="122">
        <f t="shared" si="39"/>
        <v>0.12384198711805738</v>
      </c>
      <c r="H430" s="128">
        <f t="shared" si="40"/>
        <v>42645.979000000007</v>
      </c>
      <c r="I430" s="122">
        <f t="shared" si="41"/>
        <v>-0.21091515379495698</v>
      </c>
      <c r="J430" s="128">
        <f t="shared" si="42"/>
        <v>105.01775511916969</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0.25317757009345793</v>
      </c>
      <c r="F431" s="128">
        <f t="shared" si="38"/>
        <v>27.09</v>
      </c>
      <c r="G431" s="122">
        <f t="shared" si="39"/>
        <v>0.27017154531040372</v>
      </c>
      <c r="H431" s="128">
        <f t="shared" si="40"/>
        <v>93035.733000000007</v>
      </c>
      <c r="I431" s="122">
        <f t="shared" si="41"/>
        <v>-0.39687283257192313</v>
      </c>
      <c r="J431" s="128">
        <f t="shared" si="42"/>
        <v>93.709931518724076</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0.13157009345794396</v>
      </c>
      <c r="F432" s="128">
        <f t="shared" si="38"/>
        <v>14.078000000000003</v>
      </c>
      <c r="G432" s="122">
        <f t="shared" si="39"/>
        <v>0.13325262372298599</v>
      </c>
      <c r="H432" s="128">
        <f t="shared" si="40"/>
        <v>45886.607000000011</v>
      </c>
      <c r="I432" s="122">
        <f t="shared" si="41"/>
        <v>-0.27392064767185348</v>
      </c>
      <c r="J432" s="128">
        <f t="shared" si="42"/>
        <v>98.737337984023654</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0.16633644859813082</v>
      </c>
      <c r="F433" s="128">
        <f t="shared" si="38"/>
        <v>17.797999999999998</v>
      </c>
      <c r="G433" s="122">
        <f t="shared" si="39"/>
        <v>0.17208546338403638</v>
      </c>
      <c r="H433" s="128">
        <f t="shared" si="40"/>
        <v>59259.006000000001</v>
      </c>
      <c r="I433" s="122">
        <f t="shared" si="41"/>
        <v>-0.31020326393747932</v>
      </c>
      <c r="J433" s="128">
        <f t="shared" si="42"/>
        <v>96.659209515520956</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0.18190654205607479</v>
      </c>
      <c r="F434" s="128">
        <f t="shared" si="38"/>
        <v>19.464000000000002</v>
      </c>
      <c r="G434" s="122">
        <f t="shared" si="39"/>
        <v>0.19332662519819493</v>
      </c>
      <c r="H434" s="128">
        <f t="shared" si="40"/>
        <v>66573.570000000007</v>
      </c>
      <c r="I434" s="122">
        <f t="shared" si="41"/>
        <v>-0.40506883007351679</v>
      </c>
      <c r="J434" s="128">
        <f t="shared" si="42"/>
        <v>94.092855482056606</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0.4492056074766354</v>
      </c>
      <c r="F435" s="128">
        <f t="shared" si="38"/>
        <v>48.064999999999991</v>
      </c>
      <c r="G435" s="122">
        <f t="shared" si="39"/>
        <v>0.46452148055221598</v>
      </c>
      <c r="H435" s="128">
        <f t="shared" si="40"/>
        <v>159961.68799999999</v>
      </c>
      <c r="I435" s="122">
        <f t="shared" si="41"/>
        <v>-0.39116694402072649</v>
      </c>
      <c r="J435" s="128">
        <f t="shared" si="42"/>
        <v>96.702870864578045</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0.21961682242990654</v>
      </c>
      <c r="F436" s="128">
        <f t="shared" si="38"/>
        <v>23.498999999999999</v>
      </c>
      <c r="G436" s="122">
        <f t="shared" si="39"/>
        <v>0.23235926274400481</v>
      </c>
      <c r="H436" s="128">
        <f t="shared" si="40"/>
        <v>80014.771000000008</v>
      </c>
      <c r="I436" s="122">
        <f t="shared" si="41"/>
        <v>-0.37601862349505788</v>
      </c>
      <c r="J436" s="128">
        <f t="shared" si="42"/>
        <v>94.516060963691004</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0.20428037383177566</v>
      </c>
      <c r="F437" s="128">
        <f t="shared" si="38"/>
        <v>21.857999999999997</v>
      </c>
      <c r="G437" s="122">
        <f t="shared" si="39"/>
        <v>0.22004102997461947</v>
      </c>
      <c r="H437" s="128">
        <f t="shared" si="40"/>
        <v>75772.88900000001</v>
      </c>
      <c r="I437" s="122">
        <f t="shared" si="41"/>
        <v>-0.37364685813753407</v>
      </c>
      <c r="J437" s="128">
        <f t="shared" si="42"/>
        <v>92.837401213463821</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0.64327102803738312</v>
      </c>
      <c r="F438" s="128">
        <f t="shared" si="38"/>
        <v>68.83</v>
      </c>
      <c r="G438" s="122">
        <f t="shared" si="39"/>
        <v>0.69329815482724377</v>
      </c>
      <c r="H438" s="128">
        <f t="shared" si="40"/>
        <v>238742.766</v>
      </c>
      <c r="I438" s="122">
        <f t="shared" si="41"/>
        <v>-0.44108996272376771</v>
      </c>
      <c r="J438" s="128">
        <f t="shared" si="42"/>
        <v>92.784182902906124</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0.29348598130841119</v>
      </c>
      <c r="F439" s="128">
        <f t="shared" si="38"/>
        <v>31.402999999999999</v>
      </c>
      <c r="G439" s="122">
        <f t="shared" si="39"/>
        <v>0.32257697802867946</v>
      </c>
      <c r="H439" s="128">
        <f t="shared" si="40"/>
        <v>111081.963</v>
      </c>
      <c r="I439" s="122">
        <f t="shared" si="41"/>
        <v>-0.43609247269691742</v>
      </c>
      <c r="J439" s="128">
        <f t="shared" si="42"/>
        <v>90.981688495549776</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0.19366355140186914</v>
      </c>
      <c r="F440" s="128">
        <f t="shared" si="38"/>
        <v>20.721999999999998</v>
      </c>
      <c r="G440" s="122">
        <f t="shared" si="39"/>
        <v>0.2230050790166048</v>
      </c>
      <c r="H440" s="128">
        <f t="shared" si="40"/>
        <v>76793.582999999999</v>
      </c>
      <c r="I440" s="122">
        <f t="shared" si="41"/>
        <v>-0.4897512702180653</v>
      </c>
      <c r="J440" s="128">
        <f t="shared" si="42"/>
        <v>86.842663967957918</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5.6953271028037378E-2</v>
      </c>
      <c r="F441" s="128">
        <f t="shared" si="38"/>
        <v>6.0939999999999994</v>
      </c>
      <c r="G441" s="122">
        <f t="shared" si="39"/>
        <v>5.8141628770059066E-2</v>
      </c>
      <c r="H441" s="128">
        <f t="shared" si="40"/>
        <v>20021.535</v>
      </c>
      <c r="I441" s="122">
        <f t="shared" si="41"/>
        <v>-0.23855383422627097</v>
      </c>
      <c r="J441" s="128">
        <f t="shared" si="42"/>
        <v>97.956098294525844</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5.3803738317756998E-2</v>
      </c>
      <c r="F442" s="128">
        <f t="shared" si="38"/>
        <v>5.7569999999999988</v>
      </c>
      <c r="G442" s="122">
        <f t="shared" si="39"/>
        <v>5.5400388549126205E-2</v>
      </c>
      <c r="H442" s="128">
        <f t="shared" si="40"/>
        <v>19077.567000000003</v>
      </c>
      <c r="I442" s="122">
        <f t="shared" si="41"/>
        <v>-0.25524213505667015</v>
      </c>
      <c r="J442" s="128">
        <f t="shared" si="42"/>
        <v>97.117980084285179</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0.73241121495327099</v>
      </c>
      <c r="F443" s="128">
        <f t="shared" si="38"/>
        <v>78.367999999999995</v>
      </c>
      <c r="G443" s="122">
        <f t="shared" si="39"/>
        <v>0.79969338885694541</v>
      </c>
      <c r="H443" s="128">
        <f t="shared" si="40"/>
        <v>275380.81599999999</v>
      </c>
      <c r="I443" s="122">
        <f t="shared" si="41"/>
        <v>-0.57636690759883225</v>
      </c>
      <c r="J443" s="128">
        <f t="shared" si="42"/>
        <v>91.586503672383074</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0.6012616822429907</v>
      </c>
      <c r="F444" s="128">
        <f t="shared" si="38"/>
        <v>64.335000000000008</v>
      </c>
      <c r="G444" s="122">
        <f t="shared" si="39"/>
        <v>0.6228359933557519</v>
      </c>
      <c r="H444" s="128">
        <f t="shared" si="40"/>
        <v>214478.557</v>
      </c>
      <c r="I444" s="122">
        <f t="shared" si="41"/>
        <v>-0.32308371417740733</v>
      </c>
      <c r="J444" s="128">
        <f t="shared" si="42"/>
        <v>96.536116836067563</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0.45793457943925242</v>
      </c>
      <c r="F445" s="128">
        <f t="shared" si="38"/>
        <v>48.999000000000009</v>
      </c>
      <c r="G445" s="122">
        <f t="shared" si="39"/>
        <v>0.45385110263156364</v>
      </c>
      <c r="H445" s="128">
        <f t="shared" si="40"/>
        <v>156287.258</v>
      </c>
      <c r="I445" s="122">
        <f t="shared" si="41"/>
        <v>-7.6330379511306709E-2</v>
      </c>
      <c r="J445" s="128">
        <f t="shared" si="42"/>
        <v>100.89973931626727</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5.0943925233644861E-2</v>
      </c>
      <c r="F446" s="128">
        <f t="shared" si="38"/>
        <v>5.4510000000000005</v>
      </c>
      <c r="G446" s="122">
        <f t="shared" si="39"/>
        <v>5.3759218603894779E-2</v>
      </c>
      <c r="H446" s="128">
        <f t="shared" si="40"/>
        <v>18512.416999999998</v>
      </c>
      <c r="I446" s="122">
        <f t="shared" si="41"/>
        <v>-0.27650842268997688</v>
      </c>
      <c r="J446" s="128">
        <f t="shared" si="42"/>
        <v>94.763143060182145</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0.33989719626168219</v>
      </c>
      <c r="F447" s="128">
        <f t="shared" si="38"/>
        <v>36.368999999999993</v>
      </c>
      <c r="G447" s="122">
        <f t="shared" si="39"/>
        <v>0.36903170247242689</v>
      </c>
      <c r="H447" s="128">
        <f t="shared" si="40"/>
        <v>127079.01899999999</v>
      </c>
      <c r="I447" s="122">
        <f t="shared" si="41"/>
        <v>-0.39791126828003004</v>
      </c>
      <c r="J447" s="128">
        <f t="shared" si="42"/>
        <v>92.105148144305687</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0.12068224299065422</v>
      </c>
      <c r="F448" s="128">
        <f t="shared" si="38"/>
        <v>12.913000000000002</v>
      </c>
      <c r="G448" s="122">
        <f t="shared" si="39"/>
        <v>0.15134248950220408</v>
      </c>
      <c r="H448" s="128">
        <f t="shared" si="40"/>
        <v>52115.996999999996</v>
      </c>
      <c r="I448" s="122">
        <f t="shared" si="41"/>
        <v>-0.47605720547030456</v>
      </c>
      <c r="J448" s="128">
        <f t="shared" si="42"/>
        <v>79.741150940229943</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0.14726168224299066</v>
      </c>
      <c r="F449" s="128">
        <f t="shared" si="38"/>
        <v>15.757000000000001</v>
      </c>
      <c r="G449" s="122">
        <f t="shared" si="39"/>
        <v>0.15580200837500507</v>
      </c>
      <c r="H449" s="128">
        <f t="shared" si="40"/>
        <v>53651.667999999998</v>
      </c>
      <c r="I449" s="122">
        <f t="shared" si="41"/>
        <v>-0.35024856951844052</v>
      </c>
      <c r="J449" s="128">
        <f t="shared" si="42"/>
        <v>94.518474940670586</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0.10491588785046728</v>
      </c>
      <c r="F450" s="128">
        <f t="shared" si="38"/>
        <v>11.225999999999999</v>
      </c>
      <c r="G450" s="122">
        <f t="shared" si="39"/>
        <v>0.10880955865697908</v>
      </c>
      <c r="H450" s="128">
        <f t="shared" si="40"/>
        <v>37469.442000000003</v>
      </c>
      <c r="I450" s="122">
        <f t="shared" si="41"/>
        <v>-0.2990815285021392</v>
      </c>
      <c r="J450" s="128">
        <f t="shared" si="42"/>
        <v>96.421572833700623</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9.5682242990654184E-2</v>
      </c>
      <c r="F451" s="128">
        <f t="shared" si="38"/>
        <v>10.237999999999998</v>
      </c>
      <c r="G451" s="122">
        <f t="shared" si="39"/>
        <v>0.10666840613547529</v>
      </c>
      <c r="H451" s="128">
        <f t="shared" si="40"/>
        <v>36732.118999999999</v>
      </c>
      <c r="I451" s="122">
        <f t="shared" si="41"/>
        <v>-0.37880948761926481</v>
      </c>
      <c r="J451" s="128">
        <f t="shared" si="42"/>
        <v>89.700640008750085</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0.19339252336448595</v>
      </c>
      <c r="F452" s="128">
        <f t="shared" si="38"/>
        <v>20.692999999999998</v>
      </c>
      <c r="G452" s="122">
        <f t="shared" si="39"/>
        <v>0.19736794266432026</v>
      </c>
      <c r="H452" s="128">
        <f t="shared" si="40"/>
        <v>67965.23</v>
      </c>
      <c r="I452" s="122">
        <f t="shared" si="41"/>
        <v>-0.24562149988797866</v>
      </c>
      <c r="J452" s="128">
        <f t="shared" si="42"/>
        <v>97.985782672621951</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0.13821495327102806</v>
      </c>
      <c r="F453" s="128">
        <f t="shared" si="38"/>
        <v>14.789000000000001</v>
      </c>
      <c r="G453" s="122">
        <f t="shared" si="39"/>
        <v>0.14492190394879748</v>
      </c>
      <c r="H453" s="128">
        <f t="shared" si="40"/>
        <v>49905.017</v>
      </c>
      <c r="I453" s="122">
        <f t="shared" si="41"/>
        <v>-0.31679408183130364</v>
      </c>
      <c r="J453" s="128">
        <f t="shared" si="42"/>
        <v>95.372024176456407</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6.2588785046728962E-2</v>
      </c>
      <c r="F454" s="128">
        <f t="shared" si="38"/>
        <v>6.6969999999999992</v>
      </c>
      <c r="G454" s="122">
        <f t="shared" si="39"/>
        <v>6.8419177135423032E-2</v>
      </c>
      <c r="H454" s="128">
        <f t="shared" si="40"/>
        <v>23560.691000000003</v>
      </c>
      <c r="I454" s="122">
        <f t="shared" si="41"/>
        <v>-0.29235054155217965</v>
      </c>
      <c r="J454" s="128">
        <f t="shared" si="42"/>
        <v>91.478424130775664</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5.8841121495327095E-2</v>
      </c>
      <c r="F455" s="128">
        <f t="shared" si="38"/>
        <v>6.2959999999999994</v>
      </c>
      <c r="G455" s="122">
        <f t="shared" si="39"/>
        <v>6.3243955418488901E-2</v>
      </c>
      <c r="H455" s="128">
        <f t="shared" si="40"/>
        <v>21778.562000000002</v>
      </c>
      <c r="I455" s="122">
        <f t="shared" si="41"/>
        <v>-0.2632080199105411</v>
      </c>
      <c r="J455" s="128">
        <f t="shared" si="42"/>
        <v>93.038332447697186</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0.27859813084112156</v>
      </c>
      <c r="F456" s="128">
        <f t="shared" si="38"/>
        <v>29.810000000000006</v>
      </c>
      <c r="G456" s="122">
        <f t="shared" si="39"/>
        <v>0.29981515167354905</v>
      </c>
      <c r="H456" s="128">
        <f t="shared" si="40"/>
        <v>103243.74600000001</v>
      </c>
      <c r="I456" s="122">
        <f t="shared" si="41"/>
        <v>-0.43398090863083982</v>
      </c>
      <c r="J456" s="128">
        <f t="shared" si="42"/>
        <v>92.923299334941731</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5.1523364485981306E-2</v>
      </c>
      <c r="F457" s="128">
        <f t="shared" ref="F457:F520" si="44">SUMPRODUCT($K$2:$AI$2,$K457:$AI457)</f>
        <v>5.5129999999999999</v>
      </c>
      <c r="G457" s="122">
        <f t="shared" ref="G457:G520" si="45">SUMPRODUCT($K$3:$AI$3,$K457:$AI457)/$J$3</f>
        <v>5.4315537899511546E-2</v>
      </c>
      <c r="H457" s="128">
        <f t="shared" ref="H457:H520" si="46">SUMPRODUCT($K$3:$AI$3,$K457:$AI457)</f>
        <v>18703.989999999998</v>
      </c>
      <c r="I457" s="122">
        <f t="shared" ref="I457:I520" si="47">CORREL($K$4:$AI$4,$K457:$AI457)</f>
        <v>-0.26273258059224963</v>
      </c>
      <c r="J457" s="128">
        <f t="shared" si="42"/>
        <v>94.859346843446531</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0.48025233644859822</v>
      </c>
      <c r="F458" s="128">
        <f t="shared" si="44"/>
        <v>51.387000000000008</v>
      </c>
      <c r="G458" s="122">
        <f t="shared" si="45"/>
        <v>0.55152783730884725</v>
      </c>
      <c r="H458" s="128">
        <f t="shared" si="46"/>
        <v>189923.02300000002</v>
      </c>
      <c r="I458" s="122">
        <f t="shared" si="47"/>
        <v>-0.51192781565425605</v>
      </c>
      <c r="J458" s="128">
        <f t="shared" ref="J458:J521" si="48">$E458/$G458*100</f>
        <v>87.076717431338679</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0.53242990654205613</v>
      </c>
      <c r="F459" s="128">
        <f t="shared" si="44"/>
        <v>56.970000000000006</v>
      </c>
      <c r="G459" s="122">
        <f t="shared" si="45"/>
        <v>0.57111973585628906</v>
      </c>
      <c r="H459" s="128">
        <f t="shared" si="46"/>
        <v>196669.65</v>
      </c>
      <c r="I459" s="122">
        <f t="shared" si="47"/>
        <v>-0.34340849424854236</v>
      </c>
      <c r="J459" s="128">
        <f t="shared" si="48"/>
        <v>93.225618572570497</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0.39389719626168229</v>
      </c>
      <c r="F460" s="128">
        <f t="shared" si="44"/>
        <v>42.147000000000006</v>
      </c>
      <c r="G460" s="122">
        <f t="shared" si="45"/>
        <v>0.422644219097567</v>
      </c>
      <c r="H460" s="128">
        <f t="shared" si="46"/>
        <v>145540.91799999998</v>
      </c>
      <c r="I460" s="122">
        <f t="shared" si="47"/>
        <v>-0.33705486172756322</v>
      </c>
      <c r="J460" s="128">
        <f t="shared" si="48"/>
        <v>93.198292668650353</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0.23673831775700932</v>
      </c>
      <c r="F461" s="128">
        <f t="shared" si="44"/>
        <v>25.330999999999996</v>
      </c>
      <c r="G461" s="122">
        <f t="shared" si="45"/>
        <v>0.25144161018474959</v>
      </c>
      <c r="H461" s="128">
        <f t="shared" si="46"/>
        <v>86585.93</v>
      </c>
      <c r="I461" s="122">
        <f t="shared" si="47"/>
        <v>-0.33073232161058125</v>
      </c>
      <c r="J461" s="128">
        <f t="shared" si="48"/>
        <v>94.152402851327253</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0.10765420560747667</v>
      </c>
      <c r="F462" s="128">
        <f t="shared" si="44"/>
        <v>11.519000000000004</v>
      </c>
      <c r="G462" s="122">
        <f t="shared" si="45"/>
        <v>0.11578725338165516</v>
      </c>
      <c r="H462" s="128">
        <f t="shared" si="46"/>
        <v>39872.267000000007</v>
      </c>
      <c r="I462" s="122">
        <f t="shared" si="47"/>
        <v>-0.3251841038514649</v>
      </c>
      <c r="J462" s="128">
        <f t="shared" si="48"/>
        <v>92.97586950493546</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9.5373831775700954E-2</v>
      </c>
      <c r="F463" s="128">
        <f t="shared" si="44"/>
        <v>10.205000000000002</v>
      </c>
      <c r="G463" s="122">
        <f t="shared" si="45"/>
        <v>9.969056621306896E-2</v>
      </c>
      <c r="H463" s="128">
        <f t="shared" si="46"/>
        <v>34329.243999999999</v>
      </c>
      <c r="I463" s="122">
        <f t="shared" si="47"/>
        <v>-0.28310534916228619</v>
      </c>
      <c r="J463" s="128">
        <f t="shared" si="48"/>
        <v>95.669866667080782</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0.10476635514018691</v>
      </c>
      <c r="F464" s="128">
        <f t="shared" si="44"/>
        <v>11.209999999999999</v>
      </c>
      <c r="G464" s="122">
        <f t="shared" si="45"/>
        <v>0.11134390953600617</v>
      </c>
      <c r="H464" s="128">
        <f t="shared" si="46"/>
        <v>38342.166000000012</v>
      </c>
      <c r="I464" s="122">
        <f t="shared" si="47"/>
        <v>-0.32375393046393536</v>
      </c>
      <c r="J464" s="128">
        <f t="shared" si="48"/>
        <v>94.092578190195269</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4.7887850467289717E-2</v>
      </c>
      <c r="F465" s="128">
        <f t="shared" si="44"/>
        <v>5.1239999999999997</v>
      </c>
      <c r="G465" s="122">
        <f t="shared" si="45"/>
        <v>4.9041271002851688E-2</v>
      </c>
      <c r="H465" s="128">
        <f t="shared" si="46"/>
        <v>16887.754000000001</v>
      </c>
      <c r="I465" s="122">
        <f t="shared" si="47"/>
        <v>-0.26875419664177447</v>
      </c>
      <c r="J465" s="128">
        <f t="shared" si="48"/>
        <v>97.648061496010357</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5.5523364485981309E-2</v>
      </c>
      <c r="F466" s="128">
        <f t="shared" si="44"/>
        <v>5.9409999999999998</v>
      </c>
      <c r="G466" s="122">
        <f t="shared" si="45"/>
        <v>5.9740052503499265E-2</v>
      </c>
      <c r="H466" s="128">
        <f t="shared" si="46"/>
        <v>20571.965</v>
      </c>
      <c r="I466" s="122">
        <f t="shared" si="47"/>
        <v>-0.30049671248681753</v>
      </c>
      <c r="J466" s="128">
        <f t="shared" si="48"/>
        <v>92.941606441890954</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9.6214953271028067E-2</v>
      </c>
      <c r="F467" s="128">
        <f t="shared" si="44"/>
        <v>10.295000000000003</v>
      </c>
      <c r="G467" s="122">
        <f t="shared" si="45"/>
        <v>0.10251265253021566</v>
      </c>
      <c r="H467" s="128">
        <f t="shared" si="46"/>
        <v>35301.052000000003</v>
      </c>
      <c r="I467" s="122">
        <f t="shared" si="47"/>
        <v>-0.30728787795546786</v>
      </c>
      <c r="J467" s="128">
        <f t="shared" si="48"/>
        <v>93.856661491291192</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0.17857943925233638</v>
      </c>
      <c r="F468" s="128">
        <f t="shared" si="44"/>
        <v>19.107999999999993</v>
      </c>
      <c r="G468" s="122">
        <f t="shared" si="45"/>
        <v>0.19622728962300859</v>
      </c>
      <c r="H468" s="128">
        <f t="shared" si="46"/>
        <v>67572.436999999991</v>
      </c>
      <c r="I468" s="122">
        <f t="shared" si="47"/>
        <v>-0.34086723857148926</v>
      </c>
      <c r="J468" s="128">
        <f t="shared" si="48"/>
        <v>91.006424027678719</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0.44135514018691585</v>
      </c>
      <c r="F469" s="128">
        <f t="shared" si="44"/>
        <v>47.224999999999994</v>
      </c>
      <c r="G469" s="122">
        <f t="shared" si="45"/>
        <v>0.46933739015791709</v>
      </c>
      <c r="H469" s="128">
        <f t="shared" si="46"/>
        <v>161620.08500000002</v>
      </c>
      <c r="I469" s="122">
        <f t="shared" si="47"/>
        <v>-0.39947374461045076</v>
      </c>
      <c r="J469" s="128">
        <f t="shared" si="48"/>
        <v>94.037924410500068</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0.23757943925233649</v>
      </c>
      <c r="F470" s="128">
        <f t="shared" si="44"/>
        <v>25.421000000000003</v>
      </c>
      <c r="G470" s="122">
        <f t="shared" si="45"/>
        <v>0.23612239297475301</v>
      </c>
      <c r="H470" s="128">
        <f t="shared" si="46"/>
        <v>81310.634999999995</v>
      </c>
      <c r="I470" s="122">
        <f t="shared" si="47"/>
        <v>-0.26813082179196784</v>
      </c>
      <c r="J470" s="128">
        <f t="shared" si="48"/>
        <v>100.61707246789562</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0.25553271028037383</v>
      </c>
      <c r="F471" s="128">
        <f t="shared" si="44"/>
        <v>27.342000000000002</v>
      </c>
      <c r="G471" s="122">
        <f t="shared" si="45"/>
        <v>0.28491074695520358</v>
      </c>
      <c r="H471" s="128">
        <f t="shared" si="46"/>
        <v>98111.294999999998</v>
      </c>
      <c r="I471" s="122">
        <f t="shared" si="47"/>
        <v>-0.49187398256363801</v>
      </c>
      <c r="J471" s="128">
        <f t="shared" si="48"/>
        <v>89.688687777211555</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0.17728971962616819</v>
      </c>
      <c r="F472" s="128">
        <f t="shared" si="44"/>
        <v>18.969999999999995</v>
      </c>
      <c r="G472" s="122">
        <f t="shared" si="45"/>
        <v>0.18249210124347337</v>
      </c>
      <c r="H472" s="128">
        <f t="shared" si="46"/>
        <v>62842.615000000005</v>
      </c>
      <c r="I472" s="122">
        <f t="shared" si="47"/>
        <v>-0.258050961136711</v>
      </c>
      <c r="J472" s="128">
        <f t="shared" si="48"/>
        <v>97.149256553101779</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0.14867289719626173</v>
      </c>
      <c r="F473" s="128">
        <f t="shared" si="44"/>
        <v>15.908000000000005</v>
      </c>
      <c r="G473" s="122">
        <f t="shared" si="45"/>
        <v>0.1587430319609244</v>
      </c>
      <c r="H473" s="128">
        <f t="shared" si="46"/>
        <v>54664.433000000005</v>
      </c>
      <c r="I473" s="122">
        <f t="shared" si="47"/>
        <v>-0.32722694878940339</v>
      </c>
      <c r="J473" s="128">
        <f t="shared" si="48"/>
        <v>93.65632957852192</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8.0672897196261681E-2</v>
      </c>
      <c r="F474" s="128">
        <f t="shared" si="44"/>
        <v>8.6319999999999997</v>
      </c>
      <c r="G474" s="122">
        <f t="shared" si="45"/>
        <v>7.8200332212406853E-2</v>
      </c>
      <c r="H474" s="128">
        <f t="shared" si="46"/>
        <v>26928.91</v>
      </c>
      <c r="I474" s="122">
        <f t="shared" si="47"/>
        <v>-0.20795669422151689</v>
      </c>
      <c r="J474" s="128">
        <f t="shared" si="48"/>
        <v>103.16183437320812</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5.6401869158878515E-2</v>
      </c>
      <c r="F475" s="128">
        <f t="shared" si="44"/>
        <v>6.035000000000001</v>
      </c>
      <c r="G475" s="122">
        <f t="shared" si="45"/>
        <v>5.6228939069224465E-2</v>
      </c>
      <c r="H475" s="128">
        <f t="shared" si="46"/>
        <v>19362.884999999998</v>
      </c>
      <c r="I475" s="122">
        <f t="shared" si="47"/>
        <v>-0.24226742956990144</v>
      </c>
      <c r="J475" s="128">
        <f t="shared" si="48"/>
        <v>100.30754642096511</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6.2588785046728962E-2</v>
      </c>
      <c r="F476" s="128">
        <f t="shared" si="44"/>
        <v>6.6969999999999992</v>
      </c>
      <c r="G476" s="122">
        <f t="shared" si="45"/>
        <v>6.1540765714750346E-2</v>
      </c>
      <c r="H476" s="128">
        <f t="shared" si="46"/>
        <v>21192.055</v>
      </c>
      <c r="I476" s="122">
        <f t="shared" si="47"/>
        <v>-0.30400198120945432</v>
      </c>
      <c r="J476" s="128">
        <f t="shared" si="48"/>
        <v>101.70296765047793</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0.14188785046728969</v>
      </c>
      <c r="F477" s="128">
        <f t="shared" si="44"/>
        <v>15.181999999999997</v>
      </c>
      <c r="G477" s="122">
        <f t="shared" si="45"/>
        <v>0.13677954919008709</v>
      </c>
      <c r="H477" s="128">
        <f t="shared" si="46"/>
        <v>47101.132000000005</v>
      </c>
      <c r="I477" s="122">
        <f t="shared" si="47"/>
        <v>-0.16541551972330681</v>
      </c>
      <c r="J477" s="128">
        <f t="shared" si="48"/>
        <v>103.7346966761116</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0.56050467289719619</v>
      </c>
      <c r="F478" s="128">
        <f t="shared" si="44"/>
        <v>59.973999999999997</v>
      </c>
      <c r="G478" s="122">
        <f t="shared" si="45"/>
        <v>0.5957161907085069</v>
      </c>
      <c r="H478" s="128">
        <f t="shared" si="46"/>
        <v>205139.63600000003</v>
      </c>
      <c r="I478" s="122">
        <f t="shared" si="47"/>
        <v>-0.44381466966858835</v>
      </c>
      <c r="J478" s="128">
        <f t="shared" si="48"/>
        <v>94.08921255448297</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0.19900934579439256</v>
      </c>
      <c r="F479" s="128">
        <f t="shared" si="44"/>
        <v>21.294000000000004</v>
      </c>
      <c r="G479" s="122">
        <f t="shared" si="45"/>
        <v>0.20474180068417175</v>
      </c>
      <c r="H479" s="128">
        <f t="shared" si="46"/>
        <v>70504.477000000014</v>
      </c>
      <c r="I479" s="122">
        <f t="shared" si="47"/>
        <v>-0.41041507299263047</v>
      </c>
      <c r="J479" s="128">
        <f t="shared" si="48"/>
        <v>97.200154110873584</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0.25824299065420564</v>
      </c>
      <c r="F480" s="128">
        <f t="shared" si="44"/>
        <v>27.632000000000001</v>
      </c>
      <c r="G480" s="122">
        <f t="shared" si="45"/>
        <v>0.28183175938993726</v>
      </c>
      <c r="H480" s="128">
        <f t="shared" si="46"/>
        <v>97051.021000000008</v>
      </c>
      <c r="I480" s="122">
        <f t="shared" si="47"/>
        <v>-0.43309613003838193</v>
      </c>
      <c r="J480" s="128">
        <f t="shared" si="48"/>
        <v>91.630194983421077</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0.4841121495327102</v>
      </c>
      <c r="F481" s="128">
        <f t="shared" si="44"/>
        <v>51.79999999999999</v>
      </c>
      <c r="G481" s="122">
        <f t="shared" si="45"/>
        <v>0.53567599416885914</v>
      </c>
      <c r="H481" s="128">
        <f t="shared" si="46"/>
        <v>184464.31399999998</v>
      </c>
      <c r="I481" s="122">
        <f t="shared" si="47"/>
        <v>-0.53730220994919364</v>
      </c>
      <c r="J481" s="128">
        <f t="shared" si="48"/>
        <v>90.374060962699275</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0.76518691588785048</v>
      </c>
      <c r="F482" s="128">
        <f t="shared" si="44"/>
        <v>81.875</v>
      </c>
      <c r="G482" s="122">
        <f t="shared" si="45"/>
        <v>0.82697181421660015</v>
      </c>
      <c r="H482" s="128">
        <f t="shared" si="46"/>
        <v>284774.36</v>
      </c>
      <c r="I482" s="122">
        <f t="shared" si="47"/>
        <v>-0.53341763513835361</v>
      </c>
      <c r="J482" s="128">
        <f t="shared" si="48"/>
        <v>92.528778216307259</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0.47127102803738319</v>
      </c>
      <c r="F483" s="128">
        <f t="shared" si="44"/>
        <v>50.426000000000002</v>
      </c>
      <c r="G483" s="122">
        <f t="shared" si="45"/>
        <v>0.50597006313197312</v>
      </c>
      <c r="H483" s="128">
        <f t="shared" si="46"/>
        <v>174234.83900000001</v>
      </c>
      <c r="I483" s="122">
        <f t="shared" si="47"/>
        <v>-0.39603076991797043</v>
      </c>
      <c r="J483" s="128">
        <f t="shared" si="48"/>
        <v>93.142077442328969</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0.6870747663551402</v>
      </c>
      <c r="F484" s="128">
        <f t="shared" si="44"/>
        <v>73.516999999999996</v>
      </c>
      <c r="G484" s="122">
        <f t="shared" si="45"/>
        <v>0.73347747112017148</v>
      </c>
      <c r="H484" s="128">
        <f t="shared" si="46"/>
        <v>252578.83500000002</v>
      </c>
      <c r="I484" s="122">
        <f t="shared" si="47"/>
        <v>-0.4848092469315391</v>
      </c>
      <c r="J484" s="128">
        <f t="shared" si="48"/>
        <v>93.673601904341425</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0.68576635514018691</v>
      </c>
      <c r="F485" s="128">
        <f t="shared" si="44"/>
        <v>73.376999999999995</v>
      </c>
      <c r="G485" s="122">
        <f t="shared" si="45"/>
        <v>0.73961776407111191</v>
      </c>
      <c r="H485" s="128">
        <f t="shared" si="46"/>
        <v>254693.29399999997</v>
      </c>
      <c r="I485" s="122">
        <f t="shared" si="47"/>
        <v>-0.49515778833690532</v>
      </c>
      <c r="J485" s="128">
        <f t="shared" si="48"/>
        <v>92.71902169648979</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0.56785981308411215</v>
      </c>
      <c r="F486" s="128">
        <f t="shared" si="44"/>
        <v>60.761000000000003</v>
      </c>
      <c r="G486" s="122">
        <f t="shared" si="45"/>
        <v>0.59665411577486216</v>
      </c>
      <c r="H486" s="128">
        <f t="shared" si="46"/>
        <v>205462.61799999999</v>
      </c>
      <c r="I486" s="122">
        <f t="shared" si="47"/>
        <v>-0.48329537574712411</v>
      </c>
      <c r="J486" s="128">
        <f t="shared" si="48"/>
        <v>95.174037699655273</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0.31961682242990658</v>
      </c>
      <c r="F487" s="128">
        <f t="shared" si="44"/>
        <v>34.199000000000005</v>
      </c>
      <c r="G487" s="122">
        <f t="shared" si="45"/>
        <v>0.33917393816899849</v>
      </c>
      <c r="H487" s="128">
        <f t="shared" si="46"/>
        <v>116797.25899999999</v>
      </c>
      <c r="I487" s="122">
        <f t="shared" si="47"/>
        <v>-0.51170418610336621</v>
      </c>
      <c r="J487" s="128">
        <f t="shared" si="48"/>
        <v>94.233897850563238</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0.73916822429906537</v>
      </c>
      <c r="F488" s="128">
        <f t="shared" si="44"/>
        <v>79.090999999999994</v>
      </c>
      <c r="G488" s="122">
        <f t="shared" si="45"/>
        <v>0.79985514493637433</v>
      </c>
      <c r="H488" s="128">
        <f t="shared" si="46"/>
        <v>275436.51799999998</v>
      </c>
      <c r="I488" s="122">
        <f t="shared" si="47"/>
        <v>-0.56585335732754205</v>
      </c>
      <c r="J488" s="128">
        <f t="shared" si="48"/>
        <v>92.412761107870807</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0.64463551401869157</v>
      </c>
      <c r="F489" s="128">
        <f t="shared" si="44"/>
        <v>68.975999999999999</v>
      </c>
      <c r="G489" s="122">
        <f t="shared" si="45"/>
        <v>0.6805132449369552</v>
      </c>
      <c r="H489" s="128">
        <f t="shared" si="46"/>
        <v>234340.18000000002</v>
      </c>
      <c r="I489" s="122">
        <f t="shared" si="47"/>
        <v>-0.45263687793554169</v>
      </c>
      <c r="J489" s="128">
        <f t="shared" si="48"/>
        <v>94.727842377030086</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0.63055140186915881</v>
      </c>
      <c r="F490" s="128">
        <f t="shared" si="44"/>
        <v>67.468999999999994</v>
      </c>
      <c r="G490" s="122">
        <f t="shared" si="45"/>
        <v>0.66156907056028902</v>
      </c>
      <c r="H490" s="128">
        <f t="shared" si="46"/>
        <v>227816.60200000001</v>
      </c>
      <c r="I490" s="122">
        <f t="shared" si="47"/>
        <v>-0.52340098515787314</v>
      </c>
      <c r="J490" s="128">
        <f t="shared" si="48"/>
        <v>95.311499574056413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0.74759813084112148</v>
      </c>
      <c r="F491" s="128">
        <f t="shared" si="44"/>
        <v>79.992999999999995</v>
      </c>
      <c r="G491" s="122">
        <f t="shared" si="45"/>
        <v>0.79862892687261511</v>
      </c>
      <c r="H491" s="128">
        <f t="shared" si="46"/>
        <v>275014.26</v>
      </c>
      <c r="I491" s="122">
        <f t="shared" si="47"/>
        <v>-0.48068446197522252</v>
      </c>
      <c r="J491" s="128">
        <f t="shared" si="48"/>
        <v>93.610199391183187</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0.69590654205607483</v>
      </c>
      <c r="F492" s="128">
        <f t="shared" si="44"/>
        <v>74.462000000000003</v>
      </c>
      <c r="G492" s="122">
        <f t="shared" si="45"/>
        <v>0.74615377310821884</v>
      </c>
      <c r="H492" s="128">
        <f t="shared" si="46"/>
        <v>256944.02100000001</v>
      </c>
      <c r="I492" s="122">
        <f t="shared" si="47"/>
        <v>-0.43864389581630192</v>
      </c>
      <c r="J492" s="128">
        <f t="shared" si="48"/>
        <v>93.265834354380956</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0.45967289719626175</v>
      </c>
      <c r="F493" s="128">
        <f t="shared" si="44"/>
        <v>49.185000000000009</v>
      </c>
      <c r="G493" s="122">
        <f t="shared" si="45"/>
        <v>0.49661126502070524</v>
      </c>
      <c r="H493" s="128">
        <f t="shared" si="46"/>
        <v>171012.06200000001</v>
      </c>
      <c r="I493" s="122">
        <f t="shared" si="47"/>
        <v>-0.50555406351512033</v>
      </c>
      <c r="J493" s="128">
        <f t="shared" si="48"/>
        <v>92.561915037730074</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0.25165420560747664</v>
      </c>
      <c r="F494" s="128">
        <f t="shared" si="44"/>
        <v>26.927000000000003</v>
      </c>
      <c r="G494" s="122">
        <f t="shared" si="45"/>
        <v>0.27756814419876991</v>
      </c>
      <c r="H494" s="128">
        <f t="shared" si="46"/>
        <v>95582.811000000002</v>
      </c>
      <c r="I494" s="122">
        <f t="shared" si="47"/>
        <v>-0.58858853257331789</v>
      </c>
      <c r="J494" s="128">
        <f t="shared" si="48"/>
        <v>90.663936358368275</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0.69697196261682226</v>
      </c>
      <c r="F495" s="128">
        <f t="shared" si="44"/>
        <v>74.575999999999979</v>
      </c>
      <c r="G495" s="122">
        <f t="shared" si="45"/>
        <v>0.74913076507588039</v>
      </c>
      <c r="H495" s="128">
        <f t="shared" si="46"/>
        <v>257969.17200000002</v>
      </c>
      <c r="I495" s="122">
        <f t="shared" si="47"/>
        <v>-0.40398654901511621</v>
      </c>
      <c r="J495" s="128">
        <f t="shared" si="48"/>
        <v>93.037423519273716</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0.55922429906542048</v>
      </c>
      <c r="F496" s="128">
        <f t="shared" si="44"/>
        <v>59.836999999999996</v>
      </c>
      <c r="G496" s="122">
        <f t="shared" si="45"/>
        <v>0.60990540948663885</v>
      </c>
      <c r="H496" s="128">
        <f t="shared" si="46"/>
        <v>210025.80699999997</v>
      </c>
      <c r="I496" s="122">
        <f t="shared" si="47"/>
        <v>-0.59090043987461671</v>
      </c>
      <c r="J496" s="128">
        <f t="shared" si="48"/>
        <v>91.690332692101066</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0.49111214953271032</v>
      </c>
      <c r="F497" s="128">
        <f t="shared" si="44"/>
        <v>52.549000000000007</v>
      </c>
      <c r="G497" s="122">
        <f t="shared" si="45"/>
        <v>0.51358995870576551</v>
      </c>
      <c r="H497" s="128">
        <f t="shared" si="46"/>
        <v>176858.81100000002</v>
      </c>
      <c r="I497" s="122">
        <f t="shared" si="47"/>
        <v>-0.46607456832320715</v>
      </c>
      <c r="J497" s="128">
        <f t="shared" si="48"/>
        <v>95.623393956202193</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9.0000000000000011E-2</v>
      </c>
      <c r="F498" s="128">
        <f t="shared" si="44"/>
        <v>9.6300000000000008</v>
      </c>
      <c r="G498" s="122">
        <f t="shared" si="45"/>
        <v>9.5218116030410221E-2</v>
      </c>
      <c r="H498" s="128">
        <f t="shared" si="46"/>
        <v>32789.120000000003</v>
      </c>
      <c r="I498" s="122">
        <f t="shared" si="47"/>
        <v>-0.34116011609698177</v>
      </c>
      <c r="J498" s="128">
        <f t="shared" si="48"/>
        <v>94.519828528487508</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0.42275700934579441</v>
      </c>
      <c r="F499" s="128">
        <f t="shared" si="44"/>
        <v>45.234999999999999</v>
      </c>
      <c r="G499" s="122">
        <f t="shared" si="45"/>
        <v>0.45539625622172275</v>
      </c>
      <c r="H499" s="128">
        <f t="shared" si="46"/>
        <v>156819.34400000001</v>
      </c>
      <c r="I499" s="122">
        <f t="shared" si="47"/>
        <v>-0.48378033599698833</v>
      </c>
      <c r="J499" s="128">
        <f t="shared" si="48"/>
        <v>92.832781027510919</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0.34331775700934586</v>
      </c>
      <c r="F500" s="128">
        <f t="shared" si="44"/>
        <v>36.735000000000007</v>
      </c>
      <c r="G500" s="122">
        <f t="shared" si="45"/>
        <v>0.40473697431161759</v>
      </c>
      <c r="H500" s="128">
        <f t="shared" si="46"/>
        <v>139374.41500000001</v>
      </c>
      <c r="I500" s="122">
        <f t="shared" si="47"/>
        <v>-0.53947946401852243</v>
      </c>
      <c r="J500" s="128">
        <f t="shared" si="48"/>
        <v>84.824905753487329</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0.39777570093457926</v>
      </c>
      <c r="F501" s="128">
        <f t="shared" si="44"/>
        <v>42.561999999999983</v>
      </c>
      <c r="G501" s="122">
        <f t="shared" si="45"/>
        <v>0.4273794568443306</v>
      </c>
      <c r="H501" s="128">
        <f t="shared" si="46"/>
        <v>147171.535</v>
      </c>
      <c r="I501" s="122">
        <f t="shared" si="47"/>
        <v>-0.44848044212927024</v>
      </c>
      <c r="J501" s="128">
        <f t="shared" si="48"/>
        <v>93.073191648391685</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0.20218691588785048</v>
      </c>
      <c r="F502" s="128">
        <f t="shared" si="44"/>
        <v>21.634</v>
      </c>
      <c r="G502" s="122">
        <f t="shared" si="45"/>
        <v>0.21935729676673696</v>
      </c>
      <c r="H502" s="128">
        <f t="shared" si="46"/>
        <v>75537.440000000002</v>
      </c>
      <c r="I502" s="122">
        <f t="shared" si="47"/>
        <v>-0.49022280846639915</v>
      </c>
      <c r="J502" s="128">
        <f t="shared" si="48"/>
        <v>92.172414078777905</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0.40568224299065431</v>
      </c>
      <c r="F503" s="128">
        <f t="shared" si="44"/>
        <v>43.408000000000008</v>
      </c>
      <c r="G503" s="122">
        <f t="shared" si="45"/>
        <v>0.48275098879654316</v>
      </c>
      <c r="H503" s="128">
        <f t="shared" si="46"/>
        <v>166239.16500000001</v>
      </c>
      <c r="I503" s="122">
        <f t="shared" si="47"/>
        <v>-0.52315883767935745</v>
      </c>
      <c r="J503" s="128">
        <f t="shared" si="48"/>
        <v>84.035507415942405</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0.36038317757009353</v>
      </c>
      <c r="F504" s="128">
        <f t="shared" si="44"/>
        <v>38.561000000000007</v>
      </c>
      <c r="G504" s="122">
        <f t="shared" si="45"/>
        <v>0.37503829735333583</v>
      </c>
      <c r="H504" s="128">
        <f t="shared" si="46"/>
        <v>129147.43800000001</v>
      </c>
      <c r="I504" s="122">
        <f t="shared" si="47"/>
        <v>-0.57413078100024273</v>
      </c>
      <c r="J504" s="128">
        <f t="shared" si="48"/>
        <v>96.092367129793359</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0.19002803738317756</v>
      </c>
      <c r="F505" s="128">
        <f t="shared" si="44"/>
        <v>20.332999999999998</v>
      </c>
      <c r="G505" s="122">
        <f t="shared" si="45"/>
        <v>0.20160040713443569</v>
      </c>
      <c r="H505" s="128">
        <f t="shared" si="46"/>
        <v>69422.713000000003</v>
      </c>
      <c r="I505" s="122">
        <f t="shared" si="47"/>
        <v>-0.31184348059175637</v>
      </c>
      <c r="J505" s="128">
        <f t="shared" si="48"/>
        <v>94.259748819087847</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0.38017757009345809</v>
      </c>
      <c r="F506" s="128">
        <f t="shared" si="44"/>
        <v>40.679000000000016</v>
      </c>
      <c r="G506" s="122">
        <f t="shared" si="45"/>
        <v>0.42866219167261976</v>
      </c>
      <c r="H506" s="128">
        <f t="shared" si="46"/>
        <v>147613.255</v>
      </c>
      <c r="I506" s="122">
        <f t="shared" si="47"/>
        <v>-0.52425177247569998</v>
      </c>
      <c r="J506" s="128">
        <f t="shared" si="48"/>
        <v>88.689317014412467</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0.42506542056074759</v>
      </c>
      <c r="F507" s="128">
        <f t="shared" si="44"/>
        <v>45.481999999999992</v>
      </c>
      <c r="G507" s="122">
        <f t="shared" si="45"/>
        <v>0.47631650491639516</v>
      </c>
      <c r="H507" s="128">
        <f t="shared" si="46"/>
        <v>164023.399</v>
      </c>
      <c r="I507" s="122">
        <f t="shared" si="47"/>
        <v>-0.52436328611500838</v>
      </c>
      <c r="J507" s="128">
        <f t="shared" si="48"/>
        <v>89.240119998645994</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0.25457009345794396</v>
      </c>
      <c r="F508" s="128">
        <f t="shared" si="44"/>
        <v>27.239000000000004</v>
      </c>
      <c r="G508" s="122">
        <f t="shared" si="45"/>
        <v>0.27956408156627693</v>
      </c>
      <c r="H508" s="128">
        <f t="shared" si="46"/>
        <v>96270.127999999997</v>
      </c>
      <c r="I508" s="122">
        <f t="shared" si="47"/>
        <v>-0.44136713485418999</v>
      </c>
      <c r="J508" s="128">
        <f t="shared" si="48"/>
        <v>91.059656888573642</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0.1184392523364486</v>
      </c>
      <c r="F509" s="128">
        <f t="shared" si="44"/>
        <v>12.673</v>
      </c>
      <c r="G509" s="122">
        <f t="shared" si="45"/>
        <v>0.14038405380447094</v>
      </c>
      <c r="H509" s="128">
        <f t="shared" si="46"/>
        <v>48342.372000000003</v>
      </c>
      <c r="I509" s="122">
        <f t="shared" si="47"/>
        <v>-0.5761406257337085</v>
      </c>
      <c r="J509" s="128">
        <f t="shared" si="48"/>
        <v>84.368024092973272</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0.25993457943925236</v>
      </c>
      <c r="F510" s="128">
        <f t="shared" si="44"/>
        <v>27.813000000000002</v>
      </c>
      <c r="G510" s="122">
        <f t="shared" si="45"/>
        <v>0.26963464185527852</v>
      </c>
      <c r="H510" s="128">
        <f t="shared" si="46"/>
        <v>92850.846000000005</v>
      </c>
      <c r="I510" s="122">
        <f t="shared" si="47"/>
        <v>-0.18555271665056453</v>
      </c>
      <c r="J510" s="128">
        <f t="shared" si="48"/>
        <v>96.40251625337055</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0.23074766355140189</v>
      </c>
      <c r="F511" s="128">
        <f t="shared" si="44"/>
        <v>24.69</v>
      </c>
      <c r="G511" s="122">
        <f t="shared" si="45"/>
        <v>0.2662613849540304</v>
      </c>
      <c r="H511" s="128">
        <f t="shared" si="46"/>
        <v>91689.237999999998</v>
      </c>
      <c r="I511" s="122">
        <f t="shared" si="47"/>
        <v>-0.46782967767178957</v>
      </c>
      <c r="J511" s="128">
        <f t="shared" si="48"/>
        <v>86.662083422738931</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0.22249532710280379</v>
      </c>
      <c r="F512" s="128">
        <f t="shared" si="44"/>
        <v>23.807000000000006</v>
      </c>
      <c r="G512" s="122">
        <f t="shared" si="45"/>
        <v>0.2386099843767242</v>
      </c>
      <c r="H512" s="128">
        <f t="shared" si="46"/>
        <v>82167.256999999998</v>
      </c>
      <c r="I512" s="122">
        <f t="shared" si="47"/>
        <v>-0.50208557757779593</v>
      </c>
      <c r="J512" s="128">
        <f t="shared" si="48"/>
        <v>93.246444688383974</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4.0467289719626168E-2</v>
      </c>
      <c r="F513" s="128">
        <f t="shared" si="44"/>
        <v>4.33</v>
      </c>
      <c r="G513" s="122">
        <f t="shared" si="45"/>
        <v>4.9572729543091783E-2</v>
      </c>
      <c r="H513" s="128">
        <f t="shared" si="46"/>
        <v>17070.766</v>
      </c>
      <c r="I513" s="122">
        <f t="shared" si="47"/>
        <v>-0.4790975213644792</v>
      </c>
      <c r="J513" s="128">
        <f t="shared" si="48"/>
        <v>81.632159642227109</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0.48286915887850484</v>
      </c>
      <c r="F514" s="128">
        <f t="shared" si="44"/>
        <v>51.667000000000016</v>
      </c>
      <c r="G514" s="122">
        <f t="shared" si="45"/>
        <v>0.50838545931849999</v>
      </c>
      <c r="H514" s="128">
        <f t="shared" si="46"/>
        <v>175066.60000000003</v>
      </c>
      <c r="I514" s="122">
        <f t="shared" si="47"/>
        <v>-0.28182535660577257</v>
      </c>
      <c r="J514" s="128">
        <f t="shared" si="48"/>
        <v>94.980914585125973</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5.381308411214953E-2</v>
      </c>
      <c r="F515" s="128">
        <f t="shared" si="44"/>
        <v>5.758</v>
      </c>
      <c r="G515" s="122">
        <f t="shared" si="45"/>
        <v>5.6428649835345769E-2</v>
      </c>
      <c r="H515" s="128">
        <f t="shared" si="46"/>
        <v>19431.656999999999</v>
      </c>
      <c r="I515" s="122">
        <f t="shared" si="47"/>
        <v>-0.43693335812460277</v>
      </c>
      <c r="J515" s="128">
        <f t="shared" si="48"/>
        <v>95.364826677887478</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0.15638317757009348</v>
      </c>
      <c r="F516" s="128">
        <f t="shared" si="44"/>
        <v>16.733000000000004</v>
      </c>
      <c r="G516" s="122">
        <f t="shared" si="45"/>
        <v>0.13877142102114659</v>
      </c>
      <c r="H516" s="128">
        <f t="shared" si="46"/>
        <v>47787.048999999999</v>
      </c>
      <c r="I516" s="122">
        <f t="shared" si="47"/>
        <v>0.34361138261961349</v>
      </c>
      <c r="J516" s="128">
        <f t="shared" si="48"/>
        <v>112.69119853306333</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6.8009345794392523E-2</v>
      </c>
      <c r="F517" s="128">
        <f t="shared" si="44"/>
        <v>7.2769999999999992</v>
      </c>
      <c r="G517" s="122">
        <f t="shared" si="45"/>
        <v>7.6546858211512442E-2</v>
      </c>
      <c r="H517" s="128">
        <f t="shared" si="46"/>
        <v>26359.523000000001</v>
      </c>
      <c r="I517" s="122">
        <f t="shared" si="47"/>
        <v>-0.42495379656897747</v>
      </c>
      <c r="J517" s="128">
        <f t="shared" si="48"/>
        <v>88.846684741091181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3.0990654205607475E-2</v>
      </c>
      <c r="F518" s="128">
        <f t="shared" si="44"/>
        <v>3.3159999999999998</v>
      </c>
      <c r="G518" s="122">
        <f t="shared" si="45"/>
        <v>3.1458209189273952E-2</v>
      </c>
      <c r="H518" s="128">
        <f t="shared" si="46"/>
        <v>10832.886</v>
      </c>
      <c r="I518" s="122">
        <f t="shared" si="47"/>
        <v>-0.22301921844629305</v>
      </c>
      <c r="J518" s="128">
        <f t="shared" si="48"/>
        <v>98.513726636969864</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3.2747663551401865E-2</v>
      </c>
      <c r="F519" s="128">
        <f t="shared" si="44"/>
        <v>3.5039999999999996</v>
      </c>
      <c r="G519" s="122">
        <f t="shared" si="45"/>
        <v>3.4724818357639436E-2</v>
      </c>
      <c r="H519" s="128">
        <f t="shared" si="46"/>
        <v>11957.769000000002</v>
      </c>
      <c r="I519" s="122">
        <f t="shared" si="47"/>
        <v>-0.36457597436339145</v>
      </c>
      <c r="J519" s="128">
        <f t="shared" si="48"/>
        <v>94.306219874573955</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9.7523364485981312E-2</v>
      </c>
      <c r="F520" s="128">
        <f t="shared" si="44"/>
        <v>10.435</v>
      </c>
      <c r="G520" s="122">
        <f t="shared" si="45"/>
        <v>0.10613897455554974</v>
      </c>
      <c r="H520" s="128">
        <f t="shared" si="46"/>
        <v>36549.805</v>
      </c>
      <c r="I520" s="122">
        <f t="shared" si="47"/>
        <v>-0.42394982008951615</v>
      </c>
      <c r="J520" s="128">
        <f t="shared" si="48"/>
        <v>91.882708396566144</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0.23140186915887853</v>
      </c>
      <c r="F521" s="128">
        <f t="shared" ref="F521:F584" si="50">SUMPRODUCT($K$2:$AI$2,$K521:$AI521)</f>
        <v>24.76</v>
      </c>
      <c r="G521" s="122">
        <f t="shared" ref="G521:G584" si="51">SUMPRODUCT($K$3:$AI$3,$K521:$AI521)/$J$3</f>
        <v>0.28287198496913096</v>
      </c>
      <c r="H521" s="128">
        <f t="shared" ref="H521:H584" si="52">SUMPRODUCT($K$3:$AI$3,$K521:$AI521)</f>
        <v>97409.231</v>
      </c>
      <c r="I521" s="122">
        <f t="shared" ref="I521:I584" si="53">CORREL($K$4:$AI$4,$K521:$AI521)</f>
        <v>-0.54453471830721301</v>
      </c>
      <c r="J521" s="128">
        <f t="shared" si="48"/>
        <v>81.80444916951771</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0.13974766355140186</v>
      </c>
      <c r="F522" s="128">
        <f t="shared" si="50"/>
        <v>14.952999999999999</v>
      </c>
      <c r="G522" s="122">
        <f t="shared" si="51"/>
        <v>0.15536455955720502</v>
      </c>
      <c r="H522" s="128">
        <f t="shared" si="52"/>
        <v>53501.029000000002</v>
      </c>
      <c r="I522" s="122">
        <f t="shared" si="53"/>
        <v>-0.5351070966836361</v>
      </c>
      <c r="J522" s="128">
        <f t="shared" ref="J522:J585" si="54">$E522/$G522*100</f>
        <v>89.948224968221908</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2.5654205607476631E-2</v>
      </c>
      <c r="F523" s="128">
        <f t="shared" si="50"/>
        <v>2.7449999999999997</v>
      </c>
      <c r="G523" s="122">
        <f t="shared" si="51"/>
        <v>2.5581993158282954E-2</v>
      </c>
      <c r="H523" s="128">
        <f t="shared" si="52"/>
        <v>8809.3640000000014</v>
      </c>
      <c r="I523" s="122">
        <f t="shared" si="53"/>
        <v>-0.17533782525232069</v>
      </c>
      <c r="J523" s="128">
        <f t="shared" si="54"/>
        <v>100.28227843212558</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2.0859813084112153E-2</v>
      </c>
      <c r="F524" s="128">
        <f t="shared" si="50"/>
        <v>2.2320000000000002</v>
      </c>
      <c r="G524" s="122">
        <f t="shared" si="51"/>
        <v>2.0188292416612946E-2</v>
      </c>
      <c r="H524" s="128">
        <f t="shared" si="52"/>
        <v>6952.0000000000009</v>
      </c>
      <c r="I524" s="122">
        <f t="shared" si="53"/>
        <v>4.5265556071485136E-2</v>
      </c>
      <c r="J524" s="128">
        <f t="shared" si="54"/>
        <v>103.32628760095932</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0.10593457943925234</v>
      </c>
      <c r="F525" s="128">
        <f t="shared" si="50"/>
        <v>11.335000000000001</v>
      </c>
      <c r="G525" s="122">
        <f t="shared" si="51"/>
        <v>0.10805869763443858</v>
      </c>
      <c r="H525" s="128">
        <f t="shared" si="52"/>
        <v>37210.877</v>
      </c>
      <c r="I525" s="122">
        <f t="shared" si="53"/>
        <v>-0.28861136647643648</v>
      </c>
      <c r="J525" s="128">
        <f t="shared" si="54"/>
        <v>98.034292248855238</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3.220560747663552E-2</v>
      </c>
      <c r="F526" s="128">
        <f t="shared" si="50"/>
        <v>3.4460000000000006</v>
      </c>
      <c r="G526" s="122">
        <f t="shared" si="51"/>
        <v>3.601201075624786E-2</v>
      </c>
      <c r="H526" s="128">
        <f t="shared" si="52"/>
        <v>12401.023999999999</v>
      </c>
      <c r="I526" s="122">
        <f t="shared" si="53"/>
        <v>-0.44640743302434427</v>
      </c>
      <c r="J526" s="128">
        <f t="shared" si="54"/>
        <v>89.430183986735727</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1.7149532710280378E-2</v>
      </c>
      <c r="F527" s="128">
        <f t="shared" si="50"/>
        <v>1.8350000000000004</v>
      </c>
      <c r="G527" s="122">
        <f t="shared" si="51"/>
        <v>1.7938395507001437E-2</v>
      </c>
      <c r="H527" s="128">
        <f t="shared" si="52"/>
        <v>6177.2300000000005</v>
      </c>
      <c r="I527" s="122">
        <f t="shared" si="53"/>
        <v>-0.40935017369398846</v>
      </c>
      <c r="J527" s="128">
        <f t="shared" si="54"/>
        <v>95.602378170259641</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6.5532710280373829E-2</v>
      </c>
      <c r="F528" s="128">
        <f t="shared" si="50"/>
        <v>7.0120000000000005</v>
      </c>
      <c r="G528" s="122">
        <f t="shared" si="51"/>
        <v>6.6112775077099978E-2</v>
      </c>
      <c r="H528" s="128">
        <f t="shared" si="52"/>
        <v>22766.462999999996</v>
      </c>
      <c r="I528" s="122">
        <f t="shared" si="53"/>
        <v>-5.7145154972559467E-2</v>
      </c>
      <c r="J528" s="128">
        <f t="shared" si="54"/>
        <v>99.122613146930107</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2.7000000000000007E-2</v>
      </c>
      <c r="F529" s="128">
        <f t="shared" si="50"/>
        <v>2.8890000000000007</v>
      </c>
      <c r="G529" s="122">
        <f t="shared" si="51"/>
        <v>2.6926500908937792E-2</v>
      </c>
      <c r="H529" s="128">
        <f t="shared" si="52"/>
        <v>9272.3559999999998</v>
      </c>
      <c r="I529" s="122">
        <f t="shared" si="53"/>
        <v>-0.17991796737065557</v>
      </c>
      <c r="J529" s="128">
        <f t="shared" si="54"/>
        <v>100.27296190957296</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6.3280373831775705E-2</v>
      </c>
      <c r="F530" s="128">
        <f t="shared" si="50"/>
        <v>6.7710000000000008</v>
      </c>
      <c r="G530" s="122">
        <f t="shared" si="51"/>
        <v>6.134173447400669E-2</v>
      </c>
      <c r="H530" s="128">
        <f t="shared" si="52"/>
        <v>21123.516999999996</v>
      </c>
      <c r="I530" s="122">
        <f t="shared" si="53"/>
        <v>0.14951581887215407</v>
      </c>
      <c r="J530" s="128">
        <f t="shared" si="54"/>
        <v>103.16039214474854</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2.1046728971962619E-2</v>
      </c>
      <c r="F531" s="128">
        <f t="shared" si="50"/>
        <v>2.2520000000000002</v>
      </c>
      <c r="G531" s="122">
        <f t="shared" si="51"/>
        <v>2.1934187676778235E-2</v>
      </c>
      <c r="H531" s="128">
        <f t="shared" si="52"/>
        <v>7553.2129999999997</v>
      </c>
      <c r="I531" s="122">
        <f t="shared" si="53"/>
        <v>-0.12821330968173925</v>
      </c>
      <c r="J531" s="128">
        <f t="shared" si="54"/>
        <v>95.953993291690622</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7.6084112149532715E-2</v>
      </c>
      <c r="F532" s="128">
        <f t="shared" si="50"/>
        <v>8.141</v>
      </c>
      <c r="G532" s="122">
        <f t="shared" si="51"/>
        <v>7.2996976983255815E-2</v>
      </c>
      <c r="H532" s="128">
        <f t="shared" si="52"/>
        <v>25137.093000000004</v>
      </c>
      <c r="I532" s="122">
        <f t="shared" si="53"/>
        <v>0.33657573830867149</v>
      </c>
      <c r="J532" s="128">
        <f t="shared" si="54"/>
        <v>104.22912741576276</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0.29518691588785045</v>
      </c>
      <c r="F533" s="128">
        <f t="shared" si="50"/>
        <v>31.584999999999997</v>
      </c>
      <c r="G533" s="122">
        <f t="shared" si="51"/>
        <v>0.29695589473745343</v>
      </c>
      <c r="H533" s="128">
        <f t="shared" si="52"/>
        <v>102259.13799999999</v>
      </c>
      <c r="I533" s="122">
        <f t="shared" si="53"/>
        <v>7.7501922793810143E-2</v>
      </c>
      <c r="J533" s="128">
        <f t="shared" si="54"/>
        <v>99.404295762114117</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6.1252336448598149E-2</v>
      </c>
      <c r="F534" s="128">
        <f t="shared" si="50"/>
        <v>6.554000000000002</v>
      </c>
      <c r="G534" s="122">
        <f t="shared" si="51"/>
        <v>6.8051870437161308E-2</v>
      </c>
      <c r="H534" s="128">
        <f t="shared" si="52"/>
        <v>23434.205999999995</v>
      </c>
      <c r="I534" s="122">
        <f t="shared" si="53"/>
        <v>-0.35547004509077434</v>
      </c>
      <c r="J534" s="128">
        <f t="shared" si="54"/>
        <v>90.008306979832682</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4.1392523364485977E-2</v>
      </c>
      <c r="F535" s="128">
        <f t="shared" si="50"/>
        <v>4.4289999999999994</v>
      </c>
      <c r="G535" s="122">
        <f t="shared" si="51"/>
        <v>4.0816847583038579E-2</v>
      </c>
      <c r="H535" s="128">
        <f t="shared" si="52"/>
        <v>14055.607999999998</v>
      </c>
      <c r="I535" s="122">
        <f t="shared" si="53"/>
        <v>-6.2754356449451668E-2</v>
      </c>
      <c r="J535" s="128">
        <f t="shared" si="54"/>
        <v>101.41038765984128</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2.6130841121495326E-2</v>
      </c>
      <c r="F536" s="128">
        <f t="shared" si="50"/>
        <v>2.7959999999999998</v>
      </c>
      <c r="G536" s="122">
        <f t="shared" si="51"/>
        <v>2.6926466061482534E-2</v>
      </c>
      <c r="H536" s="128">
        <f t="shared" si="52"/>
        <v>9272.3440000000028</v>
      </c>
      <c r="I536" s="122">
        <f t="shared" si="53"/>
        <v>-9.7493316966211246E-2</v>
      </c>
      <c r="J536" s="128">
        <f t="shared" si="54"/>
        <v>97.045193609252252</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3.5364485981308418E-2</v>
      </c>
      <c r="F537" s="128">
        <f t="shared" si="50"/>
        <v>3.7840000000000007</v>
      </c>
      <c r="G537" s="122">
        <f t="shared" si="51"/>
        <v>3.0547935578671033E-2</v>
      </c>
      <c r="H537" s="128">
        <f t="shared" si="52"/>
        <v>10519.425999999999</v>
      </c>
      <c r="I537" s="122">
        <f t="shared" si="53"/>
        <v>0.20013971298863431</v>
      </c>
      <c r="J537" s="128">
        <f t="shared" si="54"/>
        <v>115.76718790123535</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0.23528971962616821</v>
      </c>
      <c r="F538" s="128">
        <f t="shared" si="50"/>
        <v>25.175999999999998</v>
      </c>
      <c r="G538" s="122">
        <f t="shared" si="51"/>
        <v>0.24129156285028955</v>
      </c>
      <c r="H538" s="128">
        <f t="shared" si="52"/>
        <v>83090.680000000008</v>
      </c>
      <c r="I538" s="122">
        <f t="shared" si="53"/>
        <v>-0.29787804412839297</v>
      </c>
      <c r="J538" s="128">
        <f t="shared" si="54"/>
        <v>97.512617866441857</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0.38459813084112143</v>
      </c>
      <c r="F539" s="128">
        <f t="shared" si="50"/>
        <v>41.151999999999994</v>
      </c>
      <c r="G539" s="122">
        <f t="shared" si="51"/>
        <v>0.41061925089586992</v>
      </c>
      <c r="H539" s="128">
        <f t="shared" si="52"/>
        <v>141400.02399999998</v>
      </c>
      <c r="I539" s="122">
        <f t="shared" si="53"/>
        <v>-0.50043997957514752</v>
      </c>
      <c r="J539" s="128">
        <f t="shared" si="54"/>
        <v>93.662956620280994</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7.2598130841121489E-2</v>
      </c>
      <c r="F540" s="128">
        <f t="shared" si="50"/>
        <v>7.7679999999999998</v>
      </c>
      <c r="G540" s="122">
        <f t="shared" si="51"/>
        <v>7.2074901701136618E-2</v>
      </c>
      <c r="H540" s="128">
        <f t="shared" si="52"/>
        <v>24819.569000000003</v>
      </c>
      <c r="I540" s="122">
        <f t="shared" si="53"/>
        <v>0.12349369967565711</v>
      </c>
      <c r="J540" s="128">
        <f t="shared" si="54"/>
        <v>100.72595193005532</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7.2056074766355144E-2</v>
      </c>
      <c r="F541" s="128">
        <f t="shared" si="50"/>
        <v>7.7100000000000009</v>
      </c>
      <c r="G541" s="122">
        <f t="shared" si="51"/>
        <v>6.6731186730089043E-2</v>
      </c>
      <c r="H541" s="128">
        <f t="shared" si="52"/>
        <v>22979.418000000001</v>
      </c>
      <c r="I541" s="122">
        <f t="shared" si="53"/>
        <v>0.18589650861944554</v>
      </c>
      <c r="J541" s="128">
        <f t="shared" si="54"/>
        <v>107.97960938084907</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1.0728971962616822E-2</v>
      </c>
      <c r="F542" s="128">
        <f t="shared" si="50"/>
        <v>1.1479999999999999</v>
      </c>
      <c r="G542" s="122">
        <f t="shared" si="51"/>
        <v>1.1030781918817043E-2</v>
      </c>
      <c r="H542" s="128">
        <f t="shared" si="52"/>
        <v>3798.5379999999996</v>
      </c>
      <c r="I542" s="122">
        <f t="shared" si="53"/>
        <v>-0.23934078143782492</v>
      </c>
      <c r="J542" s="128">
        <f t="shared" si="54"/>
        <v>97.263929625103245</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3.5859813084112145E-2</v>
      </c>
      <c r="F543" s="128">
        <f t="shared" si="50"/>
        <v>3.8369999999999993</v>
      </c>
      <c r="G543" s="122">
        <f t="shared" si="51"/>
        <v>3.7934556479013122E-2</v>
      </c>
      <c r="H543" s="128">
        <f t="shared" si="52"/>
        <v>13063.068000000001</v>
      </c>
      <c r="I543" s="122">
        <f t="shared" si="53"/>
        <v>-0.45035366364090901</v>
      </c>
      <c r="J543" s="128">
        <f t="shared" si="54"/>
        <v>94.530729795012093</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4.4140186915887857E-2</v>
      </c>
      <c r="F544" s="128">
        <f t="shared" si="50"/>
        <v>4.7230000000000008</v>
      </c>
      <c r="G544" s="122">
        <f t="shared" si="51"/>
        <v>4.4703715319522129E-2</v>
      </c>
      <c r="H544" s="128">
        <f t="shared" si="52"/>
        <v>15394.082000000002</v>
      </c>
      <c r="I544" s="122">
        <f t="shared" si="53"/>
        <v>-9.535683122141736E-2</v>
      </c>
      <c r="J544" s="128">
        <f t="shared" si="54"/>
        <v>98.739414834748246</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2.4280373831775701E-2</v>
      </c>
      <c r="F545" s="128">
        <f t="shared" si="50"/>
        <v>2.5979999999999999</v>
      </c>
      <c r="G545" s="122">
        <f t="shared" si="51"/>
        <v>2.541373222053793E-2</v>
      </c>
      <c r="H545" s="128">
        <f t="shared" si="52"/>
        <v>8751.4220000000005</v>
      </c>
      <c r="I545" s="122">
        <f t="shared" si="53"/>
        <v>-0.32785985983636323</v>
      </c>
      <c r="J545" s="128">
        <f t="shared" si="54"/>
        <v>95.540370147418514</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1.3794392523364486E-2</v>
      </c>
      <c r="F546" s="128">
        <f t="shared" si="50"/>
        <v>1.476</v>
      </c>
      <c r="G546" s="122">
        <f t="shared" si="51"/>
        <v>1.2761358818438949E-2</v>
      </c>
      <c r="H546" s="128">
        <f t="shared" si="52"/>
        <v>4394.4759999999997</v>
      </c>
      <c r="I546" s="122">
        <f t="shared" si="53"/>
        <v>-3.492123639963015E-2</v>
      </c>
      <c r="J546" s="128">
        <f t="shared" si="54"/>
        <v>108.09501338864402</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7.3084112149532698E-2</v>
      </c>
      <c r="F547" s="128">
        <f t="shared" si="50"/>
        <v>7.8199999999999985</v>
      </c>
      <c r="G547" s="122">
        <f t="shared" si="51"/>
        <v>7.8953798082228382E-2</v>
      </c>
      <c r="H547" s="128">
        <f t="shared" si="52"/>
        <v>27188.371999999999</v>
      </c>
      <c r="I547" s="122">
        <f t="shared" si="53"/>
        <v>-0.4233825200667799</v>
      </c>
      <c r="J547" s="128">
        <f t="shared" si="54"/>
        <v>92.565669954746753</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5.2719626168224308E-2</v>
      </c>
      <c r="F548" s="128">
        <f t="shared" si="50"/>
        <v>5.6410000000000009</v>
      </c>
      <c r="G548" s="122">
        <f t="shared" si="51"/>
        <v>5.2991209729409523E-2</v>
      </c>
      <c r="H548" s="128">
        <f t="shared" si="52"/>
        <v>18247.947000000004</v>
      </c>
      <c r="I548" s="122">
        <f t="shared" si="53"/>
        <v>-0.21298953490381906</v>
      </c>
      <c r="J548" s="128">
        <f t="shared" si="54"/>
        <v>99.487493185054632</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1.8532710280373829E-2</v>
      </c>
      <c r="F549" s="128">
        <f t="shared" si="50"/>
        <v>1.9829999999999999</v>
      </c>
      <c r="G549" s="122">
        <f t="shared" si="51"/>
        <v>2.0835049570505113E-2</v>
      </c>
      <c r="H549" s="128">
        <f t="shared" si="52"/>
        <v>7174.7159999999994</v>
      </c>
      <c r="I549" s="122">
        <f t="shared" si="53"/>
        <v>-0.3668033929475501</v>
      </c>
      <c r="J549" s="128">
        <f t="shared" si="54"/>
        <v>88.949681725784984</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5.4056074766355142E-2</v>
      </c>
      <c r="F550" s="128">
        <f t="shared" si="50"/>
        <v>5.7839999999999998</v>
      </c>
      <c r="G550" s="122">
        <f t="shared" si="51"/>
        <v>8.4623783969008992E-2</v>
      </c>
      <c r="H550" s="128">
        <f t="shared" si="52"/>
        <v>29140.877</v>
      </c>
      <c r="I550" s="122">
        <f t="shared" si="53"/>
        <v>-0.5878056861505645</v>
      </c>
      <c r="J550" s="128">
        <f t="shared" si="54"/>
        <v>63.878111130260507</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0.12908411214953269</v>
      </c>
      <c r="F551" s="128">
        <f t="shared" si="50"/>
        <v>13.811999999999999</v>
      </c>
      <c r="G551" s="122">
        <f t="shared" si="51"/>
        <v>0.11093982134871268</v>
      </c>
      <c r="H551" s="128">
        <f t="shared" si="52"/>
        <v>38203.014999999999</v>
      </c>
      <c r="I551" s="122">
        <f t="shared" si="53"/>
        <v>0.26762215380699211</v>
      </c>
      <c r="J551" s="128">
        <f t="shared" si="54"/>
        <v>116.35507483267689</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2.7672897196261686E-2</v>
      </c>
      <c r="F552" s="128">
        <f t="shared" si="50"/>
        <v>2.9610000000000003</v>
      </c>
      <c r="G552" s="122">
        <f t="shared" si="51"/>
        <v>2.9683794190929209E-2</v>
      </c>
      <c r="H552" s="128">
        <f t="shared" si="52"/>
        <v>10221.852000000001</v>
      </c>
      <c r="I552" s="122">
        <f t="shared" si="53"/>
        <v>-0.41701465442261954</v>
      </c>
      <c r="J552" s="128">
        <f t="shared" si="54"/>
        <v>93.225606599570028</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9.326168224299064E-2</v>
      </c>
      <c r="F553" s="128">
        <f t="shared" si="50"/>
        <v>9.9789999999999992</v>
      </c>
      <c r="G553" s="122">
        <f t="shared" si="51"/>
        <v>0.12003350873219151</v>
      </c>
      <c r="H553" s="128">
        <f t="shared" si="52"/>
        <v>41334.499000000003</v>
      </c>
      <c r="I553" s="122">
        <f t="shared" si="53"/>
        <v>-0.51250422439180776</v>
      </c>
      <c r="J553" s="128">
        <f t="shared" si="54"/>
        <v>77.696372644632191</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8.0775700934579461E-2</v>
      </c>
      <c r="F554" s="128">
        <f t="shared" si="50"/>
        <v>8.6430000000000025</v>
      </c>
      <c r="G554" s="122">
        <f t="shared" si="51"/>
        <v>8.4059865024189939E-2</v>
      </c>
      <c r="H554" s="128">
        <f t="shared" si="52"/>
        <v>28946.686999999998</v>
      </c>
      <c r="I554" s="122">
        <f t="shared" si="53"/>
        <v>-0.18875353103903231</v>
      </c>
      <c r="J554" s="128">
        <f t="shared" si="54"/>
        <v>96.093065235513535</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0.14468224299065421</v>
      </c>
      <c r="F555" s="128">
        <f t="shared" si="50"/>
        <v>15.481000000000002</v>
      </c>
      <c r="G555" s="122">
        <f t="shared" si="51"/>
        <v>0.16799840572892166</v>
      </c>
      <c r="H555" s="128">
        <f t="shared" si="52"/>
        <v>57851.595000000001</v>
      </c>
      <c r="I555" s="122">
        <f t="shared" si="53"/>
        <v>-0.37060240277948192</v>
      </c>
      <c r="J555" s="128">
        <f t="shared" si="54"/>
        <v>86.121199997641725</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7.0214953271028044E-2</v>
      </c>
      <c r="F556" s="128">
        <f t="shared" si="50"/>
        <v>7.5130000000000008</v>
      </c>
      <c r="G556" s="122">
        <f t="shared" si="51"/>
        <v>7.6649370713037013E-2</v>
      </c>
      <c r="H556" s="128">
        <f t="shared" si="52"/>
        <v>26394.824000000001</v>
      </c>
      <c r="I556" s="122">
        <f t="shared" si="53"/>
        <v>-0.31949914527702977</v>
      </c>
      <c r="J556" s="128">
        <f t="shared" si="54"/>
        <v>91.605387777939626</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3.4523364485981305E-2</v>
      </c>
      <c r="F557" s="128">
        <f t="shared" si="50"/>
        <v>3.694</v>
      </c>
      <c r="G557" s="122">
        <f t="shared" si="51"/>
        <v>3.3212955703076447E-2</v>
      </c>
      <c r="H557" s="128">
        <f t="shared" si="52"/>
        <v>11437.146999999999</v>
      </c>
      <c r="I557" s="122">
        <f t="shared" si="53"/>
        <v>6.8727694502602544E-4</v>
      </c>
      <c r="J557" s="128">
        <f t="shared" si="54"/>
        <v>103.94547475575466</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1.8476635514018687E-2</v>
      </c>
      <c r="F558" s="128">
        <f t="shared" si="50"/>
        <v>1.9769999999999996</v>
      </c>
      <c r="G558" s="122">
        <f t="shared" si="51"/>
        <v>1.9632513256552773E-2</v>
      </c>
      <c r="H558" s="128">
        <f t="shared" si="52"/>
        <v>6760.6130000000003</v>
      </c>
      <c r="I558" s="122">
        <f t="shared" si="53"/>
        <v>-0.33732833999295847</v>
      </c>
      <c r="J558" s="128">
        <f t="shared" si="54"/>
        <v>94.112431111445773</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0.1081588785046729</v>
      </c>
      <c r="F559" s="128">
        <f t="shared" si="50"/>
        <v>11.573</v>
      </c>
      <c r="G559" s="122">
        <f t="shared" si="51"/>
        <v>0.10660584333745694</v>
      </c>
      <c r="H559" s="128">
        <f t="shared" si="52"/>
        <v>36710.574999999997</v>
      </c>
      <c r="I559" s="122">
        <f t="shared" si="53"/>
        <v>0.18939872080702042</v>
      </c>
      <c r="J559" s="128">
        <f t="shared" si="54"/>
        <v>101.4568011645477</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4.7383177570093464E-2</v>
      </c>
      <c r="F560" s="128">
        <f t="shared" si="50"/>
        <v>5.07</v>
      </c>
      <c r="G560" s="122">
        <f t="shared" si="51"/>
        <v>5.4902302255211144E-2</v>
      </c>
      <c r="H560" s="128">
        <f t="shared" si="52"/>
        <v>18906.046999999999</v>
      </c>
      <c r="I560" s="122">
        <f t="shared" si="53"/>
        <v>-0.5828109607620684</v>
      </c>
      <c r="J560" s="128">
        <f t="shared" si="54"/>
        <v>86.304536647360734</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1.5224299065420558E-2</v>
      </c>
      <c r="F561" s="128">
        <f t="shared" si="50"/>
        <v>1.6289999999999998</v>
      </c>
      <c r="G561" s="122">
        <f t="shared" si="51"/>
        <v>1.5025627399392495E-2</v>
      </c>
      <c r="H561" s="128">
        <f t="shared" si="52"/>
        <v>5174.1950000000006</v>
      </c>
      <c r="I561" s="122">
        <f t="shared" si="53"/>
        <v>-0.11559754709148644</v>
      </c>
      <c r="J561" s="128">
        <f t="shared" si="54"/>
        <v>101.32221877161747</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6.5925233644859818E-2</v>
      </c>
      <c r="F562" s="128">
        <f t="shared" si="50"/>
        <v>7.0540000000000003</v>
      </c>
      <c r="G562" s="122">
        <f t="shared" si="51"/>
        <v>6.4170566677701699E-2</v>
      </c>
      <c r="H562" s="128">
        <f t="shared" si="52"/>
        <v>22097.648000000001</v>
      </c>
      <c r="I562" s="122">
        <f t="shared" si="53"/>
        <v>1.2499297731380793E-3</v>
      </c>
      <c r="J562" s="128">
        <f t="shared" si="54"/>
        <v>102.73437972890433</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4.1925233644859811E-2</v>
      </c>
      <c r="F563" s="128">
        <f t="shared" si="50"/>
        <v>4.4859999999999998</v>
      </c>
      <c r="G563" s="122">
        <f t="shared" si="51"/>
        <v>4.518618704952404E-2</v>
      </c>
      <c r="H563" s="128">
        <f t="shared" si="52"/>
        <v>15560.225</v>
      </c>
      <c r="I563" s="122">
        <f t="shared" si="53"/>
        <v>-0.36410557217401135</v>
      </c>
      <c r="J563" s="128">
        <f t="shared" si="54"/>
        <v>92.783295919413987</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5.8570093457943923E-2</v>
      </c>
      <c r="F564" s="128">
        <f t="shared" si="50"/>
        <v>6.2669999999999995</v>
      </c>
      <c r="G564" s="122">
        <f t="shared" si="51"/>
        <v>5.7736227995283981E-2</v>
      </c>
      <c r="H564" s="128">
        <f t="shared" si="52"/>
        <v>19881.932000000001</v>
      </c>
      <c r="I564" s="122">
        <f t="shared" si="53"/>
        <v>-0.13955670319962765</v>
      </c>
      <c r="J564" s="128">
        <f t="shared" si="54"/>
        <v>101.44426730254712</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3.1420560747663556E-2</v>
      </c>
      <c r="F565" s="128">
        <f t="shared" si="50"/>
        <v>3.3620000000000005</v>
      </c>
      <c r="G565" s="122">
        <f t="shared" si="51"/>
        <v>3.5902671057446038E-2</v>
      </c>
      <c r="H565" s="128">
        <f t="shared" si="52"/>
        <v>12363.372000000003</v>
      </c>
      <c r="I565" s="122">
        <f t="shared" si="53"/>
        <v>-0.48949433183484781</v>
      </c>
      <c r="J565" s="128">
        <f t="shared" si="54"/>
        <v>87.515941912480869</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1.8803738317757009E-2</v>
      </c>
      <c r="F566" s="128">
        <f t="shared" si="50"/>
        <v>2.012</v>
      </c>
      <c r="G566" s="122">
        <f t="shared" si="51"/>
        <v>1.857578159938204E-2</v>
      </c>
      <c r="H566" s="128">
        <f t="shared" si="52"/>
        <v>6396.719000000001</v>
      </c>
      <c r="I566" s="122">
        <f t="shared" si="53"/>
        <v>-0.12299673598557595</v>
      </c>
      <c r="J566" s="128">
        <f t="shared" si="54"/>
        <v>101.22717161135526</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6.3887850467289717E-2</v>
      </c>
      <c r="F567" s="128">
        <f t="shared" si="50"/>
        <v>6.8360000000000003</v>
      </c>
      <c r="G567" s="122">
        <f t="shared" si="51"/>
        <v>8.1762944377653482E-2</v>
      </c>
      <c r="H567" s="128">
        <f t="shared" si="52"/>
        <v>28155.723999999998</v>
      </c>
      <c r="I567" s="122">
        <f t="shared" si="53"/>
        <v>-0.46464294940912843</v>
      </c>
      <c r="J567" s="128">
        <f t="shared" si="54"/>
        <v>78.137903366345512</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6.1897196261682254E-2</v>
      </c>
      <c r="F568" s="128">
        <f t="shared" si="50"/>
        <v>6.6230000000000011</v>
      </c>
      <c r="G568" s="122">
        <f t="shared" si="51"/>
        <v>6.9273093698999297E-2</v>
      </c>
      <c r="H568" s="128">
        <f t="shared" si="52"/>
        <v>23854.743999999999</v>
      </c>
      <c r="I568" s="122">
        <f t="shared" si="53"/>
        <v>-0.57708918556415534</v>
      </c>
      <c r="J568" s="128">
        <f t="shared" si="54"/>
        <v>89.352435349045777</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1.8859813084112151E-2</v>
      </c>
      <c r="F569" s="128">
        <f t="shared" si="50"/>
        <v>2.0180000000000002</v>
      </c>
      <c r="G569" s="122">
        <f t="shared" si="51"/>
        <v>1.9916386435047249E-2</v>
      </c>
      <c r="H569" s="128">
        <f t="shared" si="52"/>
        <v>6858.3670000000011</v>
      </c>
      <c r="I569" s="122">
        <f t="shared" si="53"/>
        <v>-0.38951461824715949</v>
      </c>
      <c r="J569" s="128">
        <f t="shared" si="54"/>
        <v>94.694954557239228</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8.6168224299065427E-2</v>
      </c>
      <c r="F570" s="128">
        <f t="shared" si="50"/>
        <v>9.2200000000000006</v>
      </c>
      <c r="G570" s="122">
        <f t="shared" si="51"/>
        <v>8.7337512124010502E-2</v>
      </c>
      <c r="H570" s="128">
        <f t="shared" si="52"/>
        <v>30075.371000000006</v>
      </c>
      <c r="I570" s="122">
        <f t="shared" si="53"/>
        <v>-9.9577841604476205E-2</v>
      </c>
      <c r="J570" s="128">
        <f t="shared" si="54"/>
        <v>98.661184871759559</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9.1224299065420567E-2</v>
      </c>
      <c r="F571" s="128">
        <f t="shared" si="50"/>
        <v>9.761000000000001</v>
      </c>
      <c r="G571" s="122">
        <f t="shared" si="51"/>
        <v>9.2911955000319457E-2</v>
      </c>
      <c r="H571" s="128">
        <f t="shared" si="52"/>
        <v>31994.975000000006</v>
      </c>
      <c r="I571" s="122">
        <f t="shared" si="53"/>
        <v>-0.10496951464590895</v>
      </c>
      <c r="J571" s="128">
        <f t="shared" si="54"/>
        <v>98.183596572805854</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2.8271028037383177E-2</v>
      </c>
      <c r="F572" s="128">
        <f t="shared" si="50"/>
        <v>3.0249999999999999</v>
      </c>
      <c r="G572" s="122">
        <f t="shared" si="51"/>
        <v>2.8532698528856596E-2</v>
      </c>
      <c r="H572" s="128">
        <f t="shared" si="52"/>
        <v>9825.4629999999997</v>
      </c>
      <c r="I572" s="122">
        <f t="shared" si="53"/>
        <v>-0.22676205959271933</v>
      </c>
      <c r="J572" s="128">
        <f t="shared" si="54"/>
        <v>99.082910117286033</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0.16091588785046732</v>
      </c>
      <c r="F573" s="128">
        <f t="shared" si="50"/>
        <v>17.218000000000004</v>
      </c>
      <c r="G573" s="122">
        <f t="shared" si="51"/>
        <v>0.17573269388252924</v>
      </c>
      <c r="H573" s="128">
        <f t="shared" si="52"/>
        <v>60514.959000000003</v>
      </c>
      <c r="I573" s="122">
        <f t="shared" si="53"/>
        <v>-0.3403465535785104</v>
      </c>
      <c r="J573" s="128">
        <f t="shared" si="54"/>
        <v>91.568554658379952</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0.14560747663551399</v>
      </c>
      <c r="F574" s="128">
        <f t="shared" si="50"/>
        <v>15.579999999999997</v>
      </c>
      <c r="G574" s="122">
        <f t="shared" si="51"/>
        <v>0.14809213086381035</v>
      </c>
      <c r="H574" s="128">
        <f t="shared" si="52"/>
        <v>50996.71</v>
      </c>
      <c r="I574" s="122">
        <f t="shared" si="53"/>
        <v>-0.26419429084013496</v>
      </c>
      <c r="J574" s="128">
        <f t="shared" si="54"/>
        <v>98.322224000827347</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3.4934579439252343E-2</v>
      </c>
      <c r="F575" s="128">
        <f t="shared" si="50"/>
        <v>3.7380000000000004</v>
      </c>
      <c r="G575" s="122">
        <f t="shared" si="51"/>
        <v>3.464457338002893E-2</v>
      </c>
      <c r="H575" s="128">
        <f t="shared" si="52"/>
        <v>11930.136000000002</v>
      </c>
      <c r="I575" s="122">
        <f t="shared" si="53"/>
        <v>-2.3313403668341278E-2</v>
      </c>
      <c r="J575" s="128">
        <f t="shared" si="54"/>
        <v>100.83708942246807</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3.2588785046728977E-2</v>
      </c>
      <c r="F576" s="128">
        <f t="shared" si="50"/>
        <v>3.4870000000000005</v>
      </c>
      <c r="G576" s="122">
        <f t="shared" si="51"/>
        <v>3.3296336951660781E-2</v>
      </c>
      <c r="H576" s="128">
        <f t="shared" si="52"/>
        <v>11465.860000000002</v>
      </c>
      <c r="I576" s="122">
        <f t="shared" si="53"/>
        <v>-0.32812875781522</v>
      </c>
      <c r="J576" s="128">
        <f t="shared" si="54"/>
        <v>97.874985750057078</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2.8953271028037388E-2</v>
      </c>
      <c r="F577" s="128">
        <f t="shared" si="50"/>
        <v>3.0980000000000003</v>
      </c>
      <c r="G577" s="122">
        <f t="shared" si="51"/>
        <v>3.0939469970205424E-2</v>
      </c>
      <c r="H577" s="128">
        <f t="shared" si="52"/>
        <v>10654.253999999999</v>
      </c>
      <c r="I577" s="122">
        <f t="shared" si="53"/>
        <v>-0.44107147448231893</v>
      </c>
      <c r="J577" s="128">
        <f t="shared" si="54"/>
        <v>93.580371790206058</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9.338317757009347E-2</v>
      </c>
      <c r="F578" s="128">
        <f t="shared" si="50"/>
        <v>9.9920000000000009</v>
      </c>
      <c r="G578" s="122">
        <f t="shared" si="51"/>
        <v>0.10829616852229364</v>
      </c>
      <c r="H578" s="128">
        <f t="shared" si="52"/>
        <v>37292.651999999995</v>
      </c>
      <c r="I578" s="122">
        <f t="shared" si="53"/>
        <v>-0.4972218001525745</v>
      </c>
      <c r="J578" s="128">
        <f t="shared" si="54"/>
        <v>86.229438071827801</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3.3794392523364497E-2</v>
      </c>
      <c r="F579" s="128">
        <f t="shared" si="50"/>
        <v>3.616000000000001</v>
      </c>
      <c r="G579" s="122">
        <f t="shared" si="51"/>
        <v>3.4865689195546494E-2</v>
      </c>
      <c r="H579" s="128">
        <f t="shared" si="52"/>
        <v>12006.279</v>
      </c>
      <c r="I579" s="122">
        <f t="shared" si="53"/>
        <v>-0.33069617157666265</v>
      </c>
      <c r="J579" s="128">
        <f t="shared" si="54"/>
        <v>96.92736126289212</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2.8345794392523365E-2</v>
      </c>
      <c r="F580" s="128">
        <f t="shared" si="50"/>
        <v>3.0329999999999999</v>
      </c>
      <c r="G580" s="122">
        <f t="shared" si="51"/>
        <v>2.8176014496541387E-2</v>
      </c>
      <c r="H580" s="128">
        <f t="shared" si="52"/>
        <v>9702.6359999999986</v>
      </c>
      <c r="I580" s="122">
        <f t="shared" si="53"/>
        <v>0.21004513631280747</v>
      </c>
      <c r="J580" s="128">
        <f t="shared" si="54"/>
        <v>100.60256888355454</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2.7065420560747667E-2</v>
      </c>
      <c r="F581" s="128">
        <f t="shared" si="50"/>
        <v>2.8960000000000004</v>
      </c>
      <c r="G581" s="122">
        <f t="shared" si="51"/>
        <v>2.9380197352754982E-2</v>
      </c>
      <c r="H581" s="128">
        <f t="shared" si="52"/>
        <v>10117.306</v>
      </c>
      <c r="I581" s="122">
        <f t="shared" si="53"/>
        <v>-0.3689405627704635</v>
      </c>
      <c r="J581" s="128">
        <f t="shared" si="54"/>
        <v>92.121302780186198</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4.1822429906542058E-2</v>
      </c>
      <c r="F582" s="128">
        <f t="shared" si="50"/>
        <v>4.4750000000000005</v>
      </c>
      <c r="G582" s="122">
        <f t="shared" si="51"/>
        <v>3.5764907450966721E-2</v>
      </c>
      <c r="H582" s="128">
        <f t="shared" si="52"/>
        <v>12315.931999999997</v>
      </c>
      <c r="I582" s="122">
        <f t="shared" si="53"/>
        <v>0.3691114493522189</v>
      </c>
      <c r="J582" s="128">
        <f t="shared" si="54"/>
        <v>116.93705614611231</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1.3429906542056076E-2</v>
      </c>
      <c r="F583" s="128">
        <f t="shared" si="50"/>
        <v>1.4370000000000001</v>
      </c>
      <c r="G583" s="122">
        <f t="shared" si="51"/>
        <v>1.3802888273250513E-2</v>
      </c>
      <c r="H583" s="128">
        <f t="shared" si="52"/>
        <v>4753.1350000000002</v>
      </c>
      <c r="I583" s="122">
        <f t="shared" si="53"/>
        <v>-0.26543467955836586</v>
      </c>
      <c r="J583" s="128">
        <f t="shared" si="54"/>
        <v>97.297799389441835</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1.0588785046728975E-2</v>
      </c>
      <c r="F584" s="128">
        <f t="shared" si="50"/>
        <v>1.1330000000000002</v>
      </c>
      <c r="G584" s="122">
        <f t="shared" si="51"/>
        <v>1.1048522177501319E-2</v>
      </c>
      <c r="H584" s="128">
        <f t="shared" si="52"/>
        <v>3804.6469999999995</v>
      </c>
      <c r="I584" s="122">
        <f t="shared" si="53"/>
        <v>-0.36176414787336664</v>
      </c>
      <c r="J584" s="128">
        <f t="shared" si="54"/>
        <v>95.838926479158175</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2.3205607476635512E-2</v>
      </c>
      <c r="F585" s="128">
        <f t="shared" ref="F585:F648" si="56">SUMPRODUCT($K$2:$AI$2,$K585:$AI585)</f>
        <v>2.4829999999999997</v>
      </c>
      <c r="G585" s="122">
        <f t="shared" ref="G585:G648" si="57">SUMPRODUCT($K$3:$AI$3,$K585:$AI585)/$J$3</f>
        <v>2.3674510248055808E-2</v>
      </c>
      <c r="H585" s="128">
        <f t="shared" ref="H585:H648" si="58">SUMPRODUCT($K$3:$AI$3,$K585:$AI585)</f>
        <v>8152.5070000000014</v>
      </c>
      <c r="I585" s="122">
        <f t="shared" ref="I585:I648" si="59">CORREL($K$4:$AI$4,$K585:$AI585)</f>
        <v>-0.3358796769407395</v>
      </c>
      <c r="J585" s="128">
        <f t="shared" si="54"/>
        <v>98.019377100065668</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0.16071028037383175</v>
      </c>
      <c r="F586" s="128">
        <f t="shared" si="56"/>
        <v>17.195999999999998</v>
      </c>
      <c r="G586" s="122">
        <f t="shared" si="57"/>
        <v>0.18305186462925213</v>
      </c>
      <c r="H586" s="128">
        <f t="shared" si="58"/>
        <v>63035.374000000003</v>
      </c>
      <c r="I586" s="122">
        <f t="shared" si="59"/>
        <v>-0.63767646643782516</v>
      </c>
      <c r="J586" s="128">
        <f t="shared" ref="J586:J649" si="60">$E586/$G586*100</f>
        <v>87.794943088577455</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2.6112149532710283E-2</v>
      </c>
      <c r="F587" s="128">
        <f t="shared" si="56"/>
        <v>2.7940000000000005</v>
      </c>
      <c r="G587" s="122">
        <f t="shared" si="57"/>
        <v>2.5837305943233503E-2</v>
      </c>
      <c r="H587" s="128">
        <f t="shared" si="58"/>
        <v>8897.2830000000031</v>
      </c>
      <c r="I587" s="122">
        <f t="shared" si="59"/>
        <v>-0.14607071477933192</v>
      </c>
      <c r="J587" s="128">
        <f t="shared" si="60"/>
        <v>101.06374708756644</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6.9364485981308427E-2</v>
      </c>
      <c r="F588" s="128">
        <f t="shared" si="56"/>
        <v>7.4220000000000015</v>
      </c>
      <c r="G588" s="122">
        <f t="shared" si="57"/>
        <v>6.956192102405058E-2</v>
      </c>
      <c r="H588" s="128">
        <f t="shared" si="58"/>
        <v>23954.204000000009</v>
      </c>
      <c r="I588" s="122">
        <f t="shared" si="59"/>
        <v>-0.17863760211921023</v>
      </c>
      <c r="J588" s="128">
        <f t="shared" si="60"/>
        <v>99.716173676868564</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4.4392523364485986E-2</v>
      </c>
      <c r="F589" s="128">
        <f t="shared" si="56"/>
        <v>4.7500000000000009</v>
      </c>
      <c r="G589" s="122">
        <f t="shared" si="57"/>
        <v>4.4644062284018377E-2</v>
      </c>
      <c r="H589" s="128">
        <f t="shared" si="58"/>
        <v>15373.54</v>
      </c>
      <c r="I589" s="122">
        <f t="shared" si="59"/>
        <v>-0.10263943789837209</v>
      </c>
      <c r="J589" s="128">
        <f t="shared" si="60"/>
        <v>99.436568030184759</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0.39771028037383177</v>
      </c>
      <c r="F590" s="128">
        <f t="shared" si="56"/>
        <v>42.555</v>
      </c>
      <c r="G590" s="122">
        <f t="shared" si="57"/>
        <v>0.387629722556177</v>
      </c>
      <c r="H590" s="128">
        <f t="shared" si="58"/>
        <v>133483.39600000001</v>
      </c>
      <c r="I590" s="122">
        <f t="shared" si="59"/>
        <v>0.37073425734373955</v>
      </c>
      <c r="J590" s="128">
        <f t="shared" si="60"/>
        <v>102.60056369031243</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0.46826168224299081</v>
      </c>
      <c r="F591" s="128">
        <f t="shared" si="56"/>
        <v>50.104000000000013</v>
      </c>
      <c r="G591" s="122">
        <f t="shared" si="57"/>
        <v>0.41128535129138866</v>
      </c>
      <c r="H591" s="128">
        <f t="shared" si="58"/>
        <v>141629.40100000001</v>
      </c>
      <c r="I591" s="122">
        <f t="shared" si="59"/>
        <v>0.41669227186959923</v>
      </c>
      <c r="J591" s="128">
        <f t="shared" si="60"/>
        <v>113.85323614680247</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0.21220560747663547</v>
      </c>
      <c r="F592" s="128">
        <f t="shared" si="56"/>
        <v>22.705999999999996</v>
      </c>
      <c r="G592" s="122">
        <f t="shared" si="57"/>
        <v>0.24542808356419776</v>
      </c>
      <c r="H592" s="128">
        <f t="shared" si="58"/>
        <v>84515.124000000011</v>
      </c>
      <c r="I592" s="122">
        <f t="shared" si="59"/>
        <v>-0.2530447884543166</v>
      </c>
      <c r="J592" s="128">
        <f t="shared" si="60"/>
        <v>86.463457806012599</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0.30074766355140187</v>
      </c>
      <c r="F593" s="128">
        <f t="shared" si="56"/>
        <v>32.18</v>
      </c>
      <c r="G593" s="122">
        <f t="shared" si="57"/>
        <v>0.30422734770210069</v>
      </c>
      <c r="H593" s="128">
        <f t="shared" si="58"/>
        <v>104763.12099999998</v>
      </c>
      <c r="I593" s="122">
        <f t="shared" si="59"/>
        <v>-0.17682544169366463</v>
      </c>
      <c r="J593" s="128">
        <f t="shared" si="60"/>
        <v>98.856222434642476</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0.15248598130841123</v>
      </c>
      <c r="F594" s="128">
        <f t="shared" si="56"/>
        <v>16.316000000000003</v>
      </c>
      <c r="G594" s="122">
        <f t="shared" si="57"/>
        <v>0.23621263917202445</v>
      </c>
      <c r="H594" s="128">
        <f t="shared" si="58"/>
        <v>81341.712</v>
      </c>
      <c r="I594" s="122">
        <f t="shared" si="59"/>
        <v>-0.55935285274754831</v>
      </c>
      <c r="J594" s="128">
        <f t="shared" si="60"/>
        <v>64.55453943654625</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0.34546728971962609</v>
      </c>
      <c r="F595" s="128">
        <f t="shared" si="56"/>
        <v>36.964999999999989</v>
      </c>
      <c r="G595" s="122">
        <f t="shared" si="57"/>
        <v>0.33809391679589262</v>
      </c>
      <c r="H595" s="128">
        <f t="shared" si="58"/>
        <v>116425.345</v>
      </c>
      <c r="I595" s="122">
        <f t="shared" si="59"/>
        <v>0.32696995465313394</v>
      </c>
      <c r="J595" s="128">
        <f t="shared" si="60"/>
        <v>102.18086530323016</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0.33351401869158881</v>
      </c>
      <c r="F596" s="128">
        <f t="shared" si="56"/>
        <v>35.686</v>
      </c>
      <c r="G596" s="122">
        <f t="shared" si="57"/>
        <v>0.44136792233663796</v>
      </c>
      <c r="H596" s="128">
        <f t="shared" si="58"/>
        <v>151988.57499999998</v>
      </c>
      <c r="I596" s="122">
        <f t="shared" si="59"/>
        <v>-0.63617541622715978</v>
      </c>
      <c r="J596" s="128">
        <f t="shared" si="60"/>
        <v>75.563719476018605</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0.5625046728971963</v>
      </c>
      <c r="F597" s="128">
        <f t="shared" si="56"/>
        <v>60.188000000000002</v>
      </c>
      <c r="G597" s="122">
        <f t="shared" si="57"/>
        <v>0.61338915024480345</v>
      </c>
      <c r="H597" s="128">
        <f t="shared" si="58"/>
        <v>211225.46100000001</v>
      </c>
      <c r="I597" s="122">
        <f t="shared" si="59"/>
        <v>-0.57544791766459158</v>
      </c>
      <c r="J597" s="128">
        <f t="shared" si="60"/>
        <v>91.704372774233263</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7.1728971962616836E-2</v>
      </c>
      <c r="F598" s="128">
        <f t="shared" si="56"/>
        <v>7.6750000000000007</v>
      </c>
      <c r="G598" s="122">
        <f t="shared" si="57"/>
        <v>0.16665503342451751</v>
      </c>
      <c r="H598" s="128">
        <f t="shared" si="58"/>
        <v>57388.994000000006</v>
      </c>
      <c r="I598" s="122">
        <f t="shared" si="59"/>
        <v>-0.53584496596707021</v>
      </c>
      <c r="J598" s="128">
        <f t="shared" si="60"/>
        <v>43.040387373061129</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0.13765420560747663</v>
      </c>
      <c r="F599" s="128">
        <f t="shared" si="56"/>
        <v>14.728999999999999</v>
      </c>
      <c r="G599" s="122">
        <f t="shared" si="57"/>
        <v>9.3816984068905054E-2</v>
      </c>
      <c r="H599" s="128">
        <f t="shared" si="58"/>
        <v>32306.629000000004</v>
      </c>
      <c r="I599" s="122">
        <f t="shared" si="59"/>
        <v>0.63415670401260305</v>
      </c>
      <c r="J599" s="128">
        <f t="shared" si="60"/>
        <v>146.72631717341795</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5.3401869158878498E-2</v>
      </c>
      <c r="F600" s="128">
        <f t="shared" si="56"/>
        <v>5.7139999999999995</v>
      </c>
      <c r="G600" s="122">
        <f t="shared" si="57"/>
        <v>3.6433200332212402E-2</v>
      </c>
      <c r="H600" s="128">
        <f t="shared" si="58"/>
        <v>12546.063999999998</v>
      </c>
      <c r="I600" s="122">
        <f t="shared" si="59"/>
        <v>0.54338348591043728</v>
      </c>
      <c r="J600" s="128">
        <f t="shared" si="60"/>
        <v>146.57474136759612</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1.511214953271028E-2</v>
      </c>
      <c r="F601" s="128">
        <f t="shared" si="56"/>
        <v>1.617</v>
      </c>
      <c r="G601" s="122">
        <f t="shared" si="57"/>
        <v>8.233184650857539E-3</v>
      </c>
      <c r="H601" s="128">
        <f t="shared" si="58"/>
        <v>2835.1630000000005</v>
      </c>
      <c r="I601" s="122">
        <f t="shared" si="59"/>
        <v>0.7245610845699193</v>
      </c>
      <c r="J601" s="128">
        <f t="shared" si="60"/>
        <v>183.55168957781424</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2.9018691588785048E-2</v>
      </c>
      <c r="F602" s="128">
        <f t="shared" si="56"/>
        <v>3.105</v>
      </c>
      <c r="G602" s="122">
        <f t="shared" si="57"/>
        <v>1.7824119085370457E-2</v>
      </c>
      <c r="H602" s="128">
        <f t="shared" si="58"/>
        <v>6137.8779999999997</v>
      </c>
      <c r="I602" s="122">
        <f t="shared" si="59"/>
        <v>0.53936487234835417</v>
      </c>
      <c r="J602" s="128">
        <f t="shared" si="60"/>
        <v>162.80575466196692</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6.1448598130841123E-2</v>
      </c>
      <c r="F603" s="128">
        <f t="shared" si="56"/>
        <v>6.5750000000000002</v>
      </c>
      <c r="G603" s="122">
        <f t="shared" si="57"/>
        <v>7.941962144047765E-2</v>
      </c>
      <c r="H603" s="128">
        <f t="shared" si="58"/>
        <v>27348.782000000003</v>
      </c>
      <c r="I603" s="122">
        <f t="shared" si="59"/>
        <v>-0.3993405295635129</v>
      </c>
      <c r="J603" s="128">
        <f t="shared" si="60"/>
        <v>77.372061231612378</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1.7102803738317754E-2</v>
      </c>
      <c r="F604" s="128">
        <f t="shared" si="56"/>
        <v>1.8299999999999998</v>
      </c>
      <c r="G604" s="122">
        <f t="shared" si="57"/>
        <v>1.7664953333449491E-2</v>
      </c>
      <c r="H604" s="128">
        <f t="shared" si="58"/>
        <v>6083.0680000000002</v>
      </c>
      <c r="I604" s="122">
        <f t="shared" si="59"/>
        <v>2.9369482393044165E-2</v>
      </c>
      <c r="J604" s="128">
        <f t="shared" si="60"/>
        <v>96.817712537811929</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1.11588785046729E-2</v>
      </c>
      <c r="F605" s="128">
        <f t="shared" si="56"/>
        <v>1.1940000000000002</v>
      </c>
      <c r="G605" s="122">
        <f t="shared" si="57"/>
        <v>2.6396654063503677E-2</v>
      </c>
      <c r="H605" s="128">
        <f t="shared" si="58"/>
        <v>9089.8989999999994</v>
      </c>
      <c r="I605" s="122">
        <f t="shared" si="59"/>
        <v>-0.53180481783529543</v>
      </c>
      <c r="J605" s="128">
        <f t="shared" si="60"/>
        <v>42.273836971259534</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1.2383177570093457E-2</v>
      </c>
      <c r="F606" s="128">
        <f t="shared" si="56"/>
        <v>1.325</v>
      </c>
      <c r="G606" s="122">
        <f t="shared" si="57"/>
        <v>1.9460886635420116E-2</v>
      </c>
      <c r="H606" s="128">
        <f t="shared" si="58"/>
        <v>6701.5119999999997</v>
      </c>
      <c r="I606" s="122">
        <f t="shared" si="59"/>
        <v>-0.51323795373288983</v>
      </c>
      <c r="J606" s="128">
        <f t="shared" si="60"/>
        <v>63.631106855919114</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1.3046728971962617E-2</v>
      </c>
      <c r="F607" s="128">
        <f t="shared" si="56"/>
        <v>1.3959999999999999</v>
      </c>
      <c r="G607" s="122">
        <f t="shared" si="57"/>
        <v>3.0477613413947117E-2</v>
      </c>
      <c r="H607" s="128">
        <f t="shared" si="58"/>
        <v>10495.210000000001</v>
      </c>
      <c r="I607" s="122">
        <f t="shared" si="59"/>
        <v>-0.50333200945706691</v>
      </c>
      <c r="J607" s="128">
        <f t="shared" si="60"/>
        <v>42.807580747094171</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2.0373831775700936E-2</v>
      </c>
      <c r="F608" s="128">
        <f t="shared" si="56"/>
        <v>2.1800000000000002</v>
      </c>
      <c r="G608" s="122">
        <f t="shared" si="57"/>
        <v>2.5510041875025407E-2</v>
      </c>
      <c r="H608" s="128">
        <f t="shared" si="58"/>
        <v>8784.5869999999995</v>
      </c>
      <c r="I608" s="122">
        <f t="shared" si="59"/>
        <v>-0.42572474334395827</v>
      </c>
      <c r="J608" s="128">
        <f t="shared" si="60"/>
        <v>79.865928388173785</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2.6485981308411212E-2</v>
      </c>
      <c r="F609" s="128">
        <f t="shared" si="56"/>
        <v>2.8339999999999996</v>
      </c>
      <c r="G609" s="122">
        <f t="shared" si="57"/>
        <v>2.279926994581221E-2</v>
      </c>
      <c r="H609" s="128">
        <f t="shared" si="58"/>
        <v>7851.1110000000008</v>
      </c>
      <c r="I609" s="122">
        <f t="shared" si="59"/>
        <v>-3.5268064683764838E-2</v>
      </c>
      <c r="J609" s="128">
        <f t="shared" si="60"/>
        <v>116.17030444992902</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1.3149532710280376E-2</v>
      </c>
      <c r="F610" s="128">
        <f t="shared" si="56"/>
        <v>1.4070000000000003</v>
      </c>
      <c r="G610" s="122">
        <f t="shared" si="57"/>
        <v>1.1911542638765473E-2</v>
      </c>
      <c r="H610" s="128">
        <f t="shared" si="58"/>
        <v>4101.8350000000009</v>
      </c>
      <c r="I610" s="122">
        <f t="shared" si="59"/>
        <v>-0.21563682064342213</v>
      </c>
      <c r="J610" s="128">
        <f t="shared" si="60"/>
        <v>110.39319682646251</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7.2953271028037378E-2</v>
      </c>
      <c r="F611" s="128">
        <f t="shared" si="56"/>
        <v>7.806</v>
      </c>
      <c r="G611" s="122">
        <f t="shared" si="57"/>
        <v>7.957349328315301E-2</v>
      </c>
      <c r="H611" s="128">
        <f t="shared" si="58"/>
        <v>27401.769000000004</v>
      </c>
      <c r="I611" s="122">
        <f t="shared" si="59"/>
        <v>-0.50653296612764398</v>
      </c>
      <c r="J611" s="128">
        <f t="shared" si="60"/>
        <v>91.68036744150676</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2.5682242990654202E-2</v>
      </c>
      <c r="F612" s="128">
        <f t="shared" si="56"/>
        <v>2.7479999999999998</v>
      </c>
      <c r="G612" s="122">
        <f t="shared" si="57"/>
        <v>2.3498257627236774E-2</v>
      </c>
      <c r="H612" s="128">
        <f t="shared" si="58"/>
        <v>8091.813000000001</v>
      </c>
      <c r="I612" s="122">
        <f t="shared" si="59"/>
        <v>-0.12320938184764463</v>
      </c>
      <c r="J612" s="128">
        <f t="shared" si="60"/>
        <v>109.29424384591806</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3.5504672897196263E-2</v>
      </c>
      <c r="F613" s="128">
        <f t="shared" si="56"/>
        <v>3.7989999999999999</v>
      </c>
      <c r="G613" s="122">
        <f t="shared" si="57"/>
        <v>4.1766362332224027E-2</v>
      </c>
      <c r="H613" s="128">
        <f t="shared" si="58"/>
        <v>14382.581000000002</v>
      </c>
      <c r="I613" s="122">
        <f t="shared" si="59"/>
        <v>-0.50955550811639738</v>
      </c>
      <c r="J613" s="128">
        <f t="shared" si="60"/>
        <v>85.007817091610391</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2.6121495327102805E-2</v>
      </c>
      <c r="F614" s="128">
        <f t="shared" si="56"/>
        <v>2.7949999999999999</v>
      </c>
      <c r="G614" s="122">
        <f t="shared" si="57"/>
        <v>2.7651075334390374E-2</v>
      </c>
      <c r="H614" s="128">
        <f t="shared" si="58"/>
        <v>9521.8690000000006</v>
      </c>
      <c r="I614" s="122">
        <f t="shared" si="59"/>
        <v>-0.35371635566905851</v>
      </c>
      <c r="J614" s="128">
        <f t="shared" si="60"/>
        <v>94.468280206863454</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2.9887850467289714E-2</v>
      </c>
      <c r="F615" s="128">
        <f t="shared" si="56"/>
        <v>3.1979999999999995</v>
      </c>
      <c r="G615" s="122">
        <f t="shared" si="57"/>
        <v>2.9886298561380892E-2</v>
      </c>
      <c r="H615" s="128">
        <f t="shared" si="58"/>
        <v>10291.586000000001</v>
      </c>
      <c r="I615" s="122">
        <f t="shared" si="59"/>
        <v>-0.3054543296412664</v>
      </c>
      <c r="J615" s="128">
        <f t="shared" si="60"/>
        <v>100.00519270027914</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2.490654205607477E-2</v>
      </c>
      <c r="F616" s="128">
        <f t="shared" si="56"/>
        <v>2.6650000000000005</v>
      </c>
      <c r="G616" s="122">
        <f t="shared" si="57"/>
        <v>2.6913104966343169E-2</v>
      </c>
      <c r="H616" s="128">
        <f t="shared" si="58"/>
        <v>9267.7430000000004</v>
      </c>
      <c r="I616" s="122">
        <f t="shared" si="59"/>
        <v>-0.3498871674970051</v>
      </c>
      <c r="J616" s="128">
        <f t="shared" si="60"/>
        <v>92.544290549983913</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2.4093457943925235E-2</v>
      </c>
      <c r="F617" s="128">
        <f t="shared" si="56"/>
        <v>2.5780000000000003</v>
      </c>
      <c r="G617" s="122">
        <f t="shared" si="57"/>
        <v>2.1564035103003278E-2</v>
      </c>
      <c r="H617" s="128">
        <f t="shared" si="58"/>
        <v>7425.7480000000032</v>
      </c>
      <c r="I617" s="122">
        <f t="shared" si="59"/>
        <v>-0.2131482456994333</v>
      </c>
      <c r="J617" s="128">
        <f t="shared" si="60"/>
        <v>111.72982157022031</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2.3728971962616825E-2</v>
      </c>
      <c r="F618" s="128">
        <f t="shared" si="56"/>
        <v>2.5390000000000001</v>
      </c>
      <c r="G618" s="122">
        <f t="shared" si="57"/>
        <v>2.2848436801235928E-2</v>
      </c>
      <c r="H618" s="128">
        <f t="shared" si="58"/>
        <v>7868.0420000000013</v>
      </c>
      <c r="I618" s="122">
        <f t="shared" si="59"/>
        <v>-0.25972020116117656</v>
      </c>
      <c r="J618" s="128">
        <f t="shared" si="60"/>
        <v>103.85380920822236</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3.6177570093457942E-2</v>
      </c>
      <c r="F619" s="128">
        <f t="shared" si="56"/>
        <v>3.871</v>
      </c>
      <c r="G619" s="122">
        <f t="shared" si="57"/>
        <v>5.4830769141416782E-2</v>
      </c>
      <c r="H619" s="128">
        <f t="shared" si="58"/>
        <v>18881.414000000001</v>
      </c>
      <c r="I619" s="122">
        <f t="shared" si="59"/>
        <v>-0.56672437213069971</v>
      </c>
      <c r="J619" s="128">
        <f t="shared" si="60"/>
        <v>65.980416944636616</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0.16269158878504675</v>
      </c>
      <c r="F620" s="128">
        <f t="shared" si="56"/>
        <v>17.408000000000001</v>
      </c>
      <c r="G620" s="122">
        <f t="shared" si="57"/>
        <v>0.14454765970298353</v>
      </c>
      <c r="H620" s="128">
        <f t="shared" si="58"/>
        <v>49776.143000000004</v>
      </c>
      <c r="I620" s="122">
        <f t="shared" si="59"/>
        <v>0.23421295597405403</v>
      </c>
      <c r="J620" s="128">
        <f t="shared" si="60"/>
        <v>112.55221227333972</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0.11247663551401869</v>
      </c>
      <c r="F621" s="128">
        <f t="shared" si="56"/>
        <v>12.035</v>
      </c>
      <c r="G621" s="122">
        <f t="shared" si="57"/>
        <v>9.439453708059635E-2</v>
      </c>
      <c r="H621" s="128">
        <f t="shared" si="58"/>
        <v>32505.513999999996</v>
      </c>
      <c r="I621" s="122">
        <f t="shared" si="59"/>
        <v>0.33023775413165646</v>
      </c>
      <c r="J621" s="128">
        <f t="shared" si="60"/>
        <v>119.15587383831694</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3.3130841121495329E-2</v>
      </c>
      <c r="F622" s="128">
        <f t="shared" si="56"/>
        <v>3.5450000000000004</v>
      </c>
      <c r="G622" s="122">
        <f t="shared" si="57"/>
        <v>3.6928748569802362E-2</v>
      </c>
      <c r="H622" s="128">
        <f t="shared" si="58"/>
        <v>12716.710000000001</v>
      </c>
      <c r="I622" s="122">
        <f t="shared" si="59"/>
        <v>-0.34788417598614396</v>
      </c>
      <c r="J622" s="128">
        <f t="shared" si="60"/>
        <v>89.715580420689676</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0.13542056074766357</v>
      </c>
      <c r="F623" s="128">
        <f t="shared" si="56"/>
        <v>14.49</v>
      </c>
      <c r="G623" s="122">
        <f t="shared" si="57"/>
        <v>0.13815567810243989</v>
      </c>
      <c r="H623" s="128">
        <f t="shared" si="58"/>
        <v>47575.012999999999</v>
      </c>
      <c r="I623" s="122">
        <f t="shared" si="59"/>
        <v>0.21915816557904955</v>
      </c>
      <c r="J623" s="128">
        <f t="shared" si="60"/>
        <v>98.020264246578208</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0.11286915887850467</v>
      </c>
      <c r="F624" s="128">
        <f t="shared" si="56"/>
        <v>12.077</v>
      </c>
      <c r="G624" s="122">
        <f t="shared" si="57"/>
        <v>0.12578277838760824</v>
      </c>
      <c r="H624" s="128">
        <f t="shared" si="58"/>
        <v>43314.305999999997</v>
      </c>
      <c r="I624" s="122">
        <f t="shared" si="59"/>
        <v>-0.39109325529750782</v>
      </c>
      <c r="J624" s="128">
        <f t="shared" si="60"/>
        <v>89.733396197284364</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4.3542056074766362E-2</v>
      </c>
      <c r="F625" s="128">
        <f t="shared" si="56"/>
        <v>4.6590000000000007</v>
      </c>
      <c r="G625" s="122">
        <f t="shared" si="57"/>
        <v>4.2300579629339238E-2</v>
      </c>
      <c r="H625" s="128">
        <f t="shared" si="58"/>
        <v>14566.543000000001</v>
      </c>
      <c r="I625" s="122">
        <f t="shared" si="59"/>
        <v>0.25756258236527491</v>
      </c>
      <c r="J625" s="128">
        <f t="shared" si="60"/>
        <v>102.93489227879526</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6.1700934579439246E-2</v>
      </c>
      <c r="F626" s="128">
        <f t="shared" si="56"/>
        <v>6.6019999999999994</v>
      </c>
      <c r="G626" s="122">
        <f t="shared" si="57"/>
        <v>6.463494096260286E-2</v>
      </c>
      <c r="H626" s="128">
        <f t="shared" si="58"/>
        <v>22257.558999999997</v>
      </c>
      <c r="I626" s="122">
        <f t="shared" si="59"/>
        <v>3.7087259541800165E-2</v>
      </c>
      <c r="J626" s="128">
        <f t="shared" si="60"/>
        <v>95.46064970514756</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0.20971962616822423</v>
      </c>
      <c r="F627" s="128">
        <f t="shared" si="56"/>
        <v>22.439999999999994</v>
      </c>
      <c r="G627" s="122">
        <f t="shared" si="57"/>
        <v>0.24879962132431946</v>
      </c>
      <c r="H627" s="128">
        <f t="shared" si="58"/>
        <v>85676.14</v>
      </c>
      <c r="I627" s="122">
        <f t="shared" si="59"/>
        <v>-0.3573493981001446</v>
      </c>
      <c r="J627" s="128">
        <f t="shared" si="60"/>
        <v>84.29258254169406</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2.5551401869158885E-2</v>
      </c>
      <c r="F628" s="128">
        <f t="shared" si="56"/>
        <v>2.7340000000000009</v>
      </c>
      <c r="G628" s="122">
        <f t="shared" si="57"/>
        <v>3.8512791920036711E-2</v>
      </c>
      <c r="H628" s="128">
        <f t="shared" si="58"/>
        <v>13262.188000000002</v>
      </c>
      <c r="I628" s="122">
        <f t="shared" si="59"/>
        <v>-0.57376777323460693</v>
      </c>
      <c r="J628" s="128">
        <f t="shared" si="60"/>
        <v>66.345233869854766</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0.26939252336448594</v>
      </c>
      <c r="F629" s="128">
        <f t="shared" si="56"/>
        <v>28.824999999999996</v>
      </c>
      <c r="G629" s="122">
        <f t="shared" si="57"/>
        <v>0.29666453806794085</v>
      </c>
      <c r="H629" s="128">
        <f t="shared" si="58"/>
        <v>102158.80699999997</v>
      </c>
      <c r="I629" s="122">
        <f t="shared" si="59"/>
        <v>-5.2224984094642664E-2</v>
      </c>
      <c r="J629" s="128">
        <f t="shared" si="60"/>
        <v>90.80712009562491</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2.7644859813084115E-2</v>
      </c>
      <c r="F630" s="128">
        <f t="shared" si="56"/>
        <v>2.9580000000000002</v>
      </c>
      <c r="G630" s="122">
        <f t="shared" si="57"/>
        <v>3.0581069700718447E-2</v>
      </c>
      <c r="H630" s="128">
        <f t="shared" si="58"/>
        <v>10530.836000000003</v>
      </c>
      <c r="I630" s="122">
        <f t="shared" si="59"/>
        <v>-0.28403847871838112</v>
      </c>
      <c r="J630" s="128">
        <f t="shared" si="60"/>
        <v>90.398603069253156</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9.2999999999999999E-2</v>
      </c>
      <c r="F631" s="128">
        <f t="shared" si="56"/>
        <v>9.9510000000000005</v>
      </c>
      <c r="G631" s="122">
        <f t="shared" si="57"/>
        <v>9.4037609116094309E-2</v>
      </c>
      <c r="H631" s="128">
        <f t="shared" si="58"/>
        <v>32382.603000000003</v>
      </c>
      <c r="I631" s="122">
        <f t="shared" si="59"/>
        <v>4.1515206295877849E-2</v>
      </c>
      <c r="J631" s="128">
        <f t="shared" si="60"/>
        <v>98.896601981008132</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0.21085046728971965</v>
      </c>
      <c r="F632" s="128">
        <f t="shared" si="56"/>
        <v>22.561000000000003</v>
      </c>
      <c r="G632" s="122">
        <f t="shared" si="57"/>
        <v>0.25842952392568203</v>
      </c>
      <c r="H632" s="128">
        <f t="shared" si="58"/>
        <v>88992.274000000019</v>
      </c>
      <c r="I632" s="122">
        <f t="shared" si="59"/>
        <v>-0.53734825793496721</v>
      </c>
      <c r="J632" s="128">
        <f t="shared" si="60"/>
        <v>81.589155947350307</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3.2934579439252341E-2</v>
      </c>
      <c r="F633" s="128">
        <f t="shared" si="56"/>
        <v>3.5240000000000005</v>
      </c>
      <c r="G633" s="122">
        <f t="shared" si="57"/>
        <v>2.8205222471962318E-2</v>
      </c>
      <c r="H633" s="128">
        <f t="shared" si="58"/>
        <v>9712.6939999999995</v>
      </c>
      <c r="I633" s="122">
        <f t="shared" si="59"/>
        <v>0.50615326699156349</v>
      </c>
      <c r="J633" s="128">
        <f t="shared" si="60"/>
        <v>116.76766411607385</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0.14541121495327103</v>
      </c>
      <c r="F634" s="128">
        <f t="shared" si="56"/>
        <v>15.559000000000001</v>
      </c>
      <c r="G634" s="122">
        <f t="shared" si="57"/>
        <v>0.17748885171826995</v>
      </c>
      <c r="H634" s="128">
        <f t="shared" si="58"/>
        <v>61119.706000000006</v>
      </c>
      <c r="I634" s="122">
        <f t="shared" si="59"/>
        <v>-0.60036460572129369</v>
      </c>
      <c r="J634" s="128">
        <f t="shared" si="60"/>
        <v>81.926956845765091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0.26863551401869157</v>
      </c>
      <c r="F635" s="128">
        <f t="shared" si="56"/>
        <v>28.744</v>
      </c>
      <c r="G635" s="122">
        <f t="shared" si="57"/>
        <v>0.29673344600677209</v>
      </c>
      <c r="H635" s="128">
        <f t="shared" si="58"/>
        <v>102182.53600000002</v>
      </c>
      <c r="I635" s="122">
        <f t="shared" si="59"/>
        <v>-0.45570557433936615</v>
      </c>
      <c r="J635" s="128">
        <f t="shared" si="60"/>
        <v>90.530918450143531</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0.33292523364485976</v>
      </c>
      <c r="F636" s="128">
        <f t="shared" si="56"/>
        <v>35.622999999999998</v>
      </c>
      <c r="G636" s="122">
        <f t="shared" si="57"/>
        <v>0.3638983993402215</v>
      </c>
      <c r="H636" s="128">
        <f t="shared" si="58"/>
        <v>125311.325</v>
      </c>
      <c r="I636" s="122">
        <f t="shared" si="59"/>
        <v>-0.61390890132111209</v>
      </c>
      <c r="J636" s="128">
        <f t="shared" si="60"/>
        <v>91.488512796011563</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0.22601869158878499</v>
      </c>
      <c r="F637" s="128">
        <f t="shared" si="56"/>
        <v>24.183999999999994</v>
      </c>
      <c r="G637" s="122">
        <f t="shared" si="57"/>
        <v>0.24315133959425944</v>
      </c>
      <c r="H637" s="128">
        <f t="shared" si="58"/>
        <v>83731.108999999997</v>
      </c>
      <c r="I637" s="122">
        <f t="shared" si="59"/>
        <v>4.5935398561315562E-4</v>
      </c>
      <c r="J637" s="128">
        <f t="shared" si="60"/>
        <v>92.953915847610276</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0.1840747663551402</v>
      </c>
      <c r="F638" s="128">
        <f t="shared" si="56"/>
        <v>19.696000000000002</v>
      </c>
      <c r="G638" s="122">
        <f t="shared" si="57"/>
        <v>0.20322513488869143</v>
      </c>
      <c r="H638" s="128">
        <f t="shared" si="58"/>
        <v>69982.201000000001</v>
      </c>
      <c r="I638" s="122">
        <f t="shared" si="59"/>
        <v>-0.5325524170500614</v>
      </c>
      <c r="J638" s="128">
        <f t="shared" si="60"/>
        <v>90.576771645869442</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0.37653271028037383</v>
      </c>
      <c r="F639" s="128">
        <f t="shared" si="56"/>
        <v>40.289000000000001</v>
      </c>
      <c r="G639" s="122">
        <f t="shared" si="57"/>
        <v>0.44714553168504878</v>
      </c>
      <c r="H639" s="128">
        <f t="shared" si="58"/>
        <v>153978.14100000003</v>
      </c>
      <c r="I639" s="122">
        <f t="shared" si="59"/>
        <v>-0.57610996212325927</v>
      </c>
      <c r="J639" s="128">
        <f t="shared" si="60"/>
        <v>84.208089670811745</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0.28221495327102808</v>
      </c>
      <c r="F640" s="128">
        <f t="shared" si="56"/>
        <v>30.197000000000003</v>
      </c>
      <c r="G640" s="122">
        <f t="shared" si="57"/>
        <v>0.34093259630965445</v>
      </c>
      <c r="H640" s="128">
        <f t="shared" si="58"/>
        <v>117402.86699999998</v>
      </c>
      <c r="I640" s="122">
        <f t="shared" si="59"/>
        <v>-0.57677104332604523</v>
      </c>
      <c r="J640" s="128">
        <f t="shared" si="60"/>
        <v>82.777345529819726</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0.32614953271028035</v>
      </c>
      <c r="F641" s="128">
        <f t="shared" si="56"/>
        <v>34.897999999999996</v>
      </c>
      <c r="G641" s="122">
        <f t="shared" si="57"/>
        <v>0.37776583962039506</v>
      </c>
      <c r="H641" s="128">
        <f t="shared" si="58"/>
        <v>130086.689</v>
      </c>
      <c r="I641" s="122">
        <f t="shared" si="59"/>
        <v>-0.57895464495938187</v>
      </c>
      <c r="J641" s="128">
        <f t="shared" si="60"/>
        <v>86.336428152957851</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8.8925233644859783E-2</v>
      </c>
      <c r="F642" s="128">
        <f t="shared" si="56"/>
        <v>9.514999999999997</v>
      </c>
      <c r="G642" s="122">
        <f t="shared" si="57"/>
        <v>6.8019883377183052E-2</v>
      </c>
      <c r="H642" s="128">
        <f t="shared" si="58"/>
        <v>23423.191000000003</v>
      </c>
      <c r="I642" s="122">
        <f t="shared" si="59"/>
        <v>0.49829753882964467</v>
      </c>
      <c r="J642" s="128">
        <f t="shared" si="60"/>
        <v>130.73417540537761</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0.31899065420560746</v>
      </c>
      <c r="F643" s="128">
        <f t="shared" si="56"/>
        <v>34.131999999999998</v>
      </c>
      <c r="G643" s="122">
        <f t="shared" si="57"/>
        <v>0.344440849348643</v>
      </c>
      <c r="H643" s="128">
        <f t="shared" si="58"/>
        <v>118610.962</v>
      </c>
      <c r="I643" s="122">
        <f t="shared" si="59"/>
        <v>3.7798706727085678E-2</v>
      </c>
      <c r="J643" s="128">
        <f t="shared" si="60"/>
        <v>92.611156548021739</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1.8981308411214953E-2</v>
      </c>
      <c r="F644" s="128">
        <f t="shared" si="56"/>
        <v>2.0310000000000001</v>
      </c>
      <c r="G644" s="122">
        <f t="shared" si="57"/>
        <v>3.0921291214375739E-2</v>
      </c>
      <c r="H644" s="128">
        <f t="shared" si="58"/>
        <v>10647.994000000001</v>
      </c>
      <c r="I644" s="122">
        <f t="shared" si="59"/>
        <v>-0.40703064879341166</v>
      </c>
      <c r="J644" s="128">
        <f t="shared" si="60"/>
        <v>61.385885471659343</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0.32529906542056075</v>
      </c>
      <c r="F645" s="128">
        <f t="shared" si="56"/>
        <v>34.807000000000002</v>
      </c>
      <c r="G645" s="122">
        <f t="shared" si="57"/>
        <v>0.37632926489293123</v>
      </c>
      <c r="H645" s="128">
        <f t="shared" si="58"/>
        <v>129591.993</v>
      </c>
      <c r="I645" s="122">
        <f t="shared" si="59"/>
        <v>-0.58058665203244453</v>
      </c>
      <c r="J645" s="128">
        <f t="shared" si="60"/>
        <v>86.440012979886376</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0.15463551401869158</v>
      </c>
      <c r="F646" s="128">
        <f t="shared" si="56"/>
        <v>16.545999999999999</v>
      </c>
      <c r="G646" s="122">
        <f t="shared" si="57"/>
        <v>0.19701554196504795</v>
      </c>
      <c r="H646" s="128">
        <f t="shared" si="58"/>
        <v>67843.877999999982</v>
      </c>
      <c r="I646" s="122">
        <f t="shared" si="59"/>
        <v>-0.52309425884308769</v>
      </c>
      <c r="J646" s="128">
        <f t="shared" si="60"/>
        <v>78.488992531424302</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4.251401869158878E-2</v>
      </c>
      <c r="F647" s="128">
        <f t="shared" si="56"/>
        <v>4.5489999999999995</v>
      </c>
      <c r="G647" s="122">
        <f t="shared" si="57"/>
        <v>5.1711184290767175E-2</v>
      </c>
      <c r="H647" s="128">
        <f t="shared" si="58"/>
        <v>17807.160000000003</v>
      </c>
      <c r="I647" s="122">
        <f t="shared" si="59"/>
        <v>-0.44052040437868556</v>
      </c>
      <c r="J647" s="128">
        <f t="shared" si="60"/>
        <v>82.214358991541189</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0.49404672897196261</v>
      </c>
      <c r="F648" s="128">
        <f t="shared" si="56"/>
        <v>52.863</v>
      </c>
      <c r="G648" s="122">
        <f t="shared" si="57"/>
        <v>0.47670287607664114</v>
      </c>
      <c r="H648" s="128">
        <f t="shared" si="58"/>
        <v>164156.44899999999</v>
      </c>
      <c r="I648" s="122">
        <f t="shared" si="59"/>
        <v>0.38385390114597506</v>
      </c>
      <c r="J648" s="128">
        <f t="shared" si="60"/>
        <v>103.63829415884058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0.31983177570093452</v>
      </c>
      <c r="F649" s="128">
        <f t="shared" ref="F649:F712" si="62">SUMPRODUCT($K$2:$AI$2,$K649:$AI649)</f>
        <v>34.221999999999994</v>
      </c>
      <c r="G649" s="122">
        <f t="shared" ref="G649:G712" si="63">SUMPRODUCT($K$3:$AI$3,$K649:$AI649)/$J$3</f>
        <v>0.362868195308371</v>
      </c>
      <c r="H649" s="128">
        <f t="shared" ref="H649:H712" si="64">SUMPRODUCT($K$3:$AI$3,$K649:$AI649)</f>
        <v>124956.56600000002</v>
      </c>
      <c r="I649" s="122">
        <f t="shared" ref="I649:I712" si="65">CORREL($K$4:$AI$4,$K649:$AI649)</f>
        <v>-0.57616945399340269</v>
      </c>
      <c r="J649" s="128">
        <f t="shared" si="60"/>
        <v>88.139930651441233</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0.41595327102803742</v>
      </c>
      <c r="F650" s="128">
        <f t="shared" si="62"/>
        <v>44.507000000000005</v>
      </c>
      <c r="G650" s="122">
        <f t="shared" si="63"/>
        <v>0.42127719117894752</v>
      </c>
      <c r="H650" s="128">
        <f t="shared" si="64"/>
        <v>145070.171</v>
      </c>
      <c r="I650" s="122">
        <f t="shared" si="65"/>
        <v>-0.21938442480712605</v>
      </c>
      <c r="J650" s="128">
        <f t="shared" ref="J650:J713" si="66">$E650/$G650*100</f>
        <v>98.736242962499091</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0.52981308411214956</v>
      </c>
      <c r="F651" s="128">
        <f t="shared" si="62"/>
        <v>56.69</v>
      </c>
      <c r="G651" s="122">
        <f t="shared" si="63"/>
        <v>0.51115419418163666</v>
      </c>
      <c r="H651" s="128">
        <f t="shared" si="64"/>
        <v>176020.03600000005</v>
      </c>
      <c r="I651" s="122">
        <f t="shared" si="65"/>
        <v>0.52691702090912163</v>
      </c>
      <c r="J651" s="128">
        <f t="shared" si="66"/>
        <v>103.65034467933614</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0.15414018691588788</v>
      </c>
      <c r="F652" s="128">
        <f t="shared" si="62"/>
        <v>16.493000000000002</v>
      </c>
      <c r="G652" s="122">
        <f t="shared" si="63"/>
        <v>0.17487472339832386</v>
      </c>
      <c r="H652" s="128">
        <f t="shared" si="64"/>
        <v>60219.51</v>
      </c>
      <c r="I652" s="122">
        <f t="shared" si="65"/>
        <v>-0.4304468977355741</v>
      </c>
      <c r="J652" s="128">
        <f t="shared" si="66"/>
        <v>88.143205559097566</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0.55100000000000005</v>
      </c>
      <c r="F653" s="128">
        <f t="shared" si="62"/>
        <v>58.957000000000008</v>
      </c>
      <c r="G653" s="122">
        <f t="shared" si="63"/>
        <v>0.58007843581389129</v>
      </c>
      <c r="H653" s="128">
        <f t="shared" si="64"/>
        <v>199754.65</v>
      </c>
      <c r="I653" s="122">
        <f t="shared" si="65"/>
        <v>-7.3462560816314512E-2</v>
      </c>
      <c r="J653" s="128">
        <f t="shared" si="66"/>
        <v>94.987154491772799</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3.889719626168224E-2</v>
      </c>
      <c r="F654" s="128">
        <f t="shared" si="62"/>
        <v>4.1619999999999999</v>
      </c>
      <c r="G654" s="122">
        <f t="shared" si="63"/>
        <v>4.3213400008131071E-2</v>
      </c>
      <c r="H654" s="128">
        <f t="shared" si="64"/>
        <v>14880.88</v>
      </c>
      <c r="I654" s="122">
        <f t="shared" si="65"/>
        <v>-0.37082749305877144</v>
      </c>
      <c r="J654" s="128">
        <f t="shared" si="66"/>
        <v>90.011885790896599</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7.7738317757009345E-2</v>
      </c>
      <c r="F655" s="128">
        <f t="shared" si="62"/>
        <v>8.3179999999999996</v>
      </c>
      <c r="G655" s="122">
        <f t="shared" si="63"/>
        <v>0.10324389733939679</v>
      </c>
      <c r="H655" s="128">
        <f t="shared" si="64"/>
        <v>35552.862000000001</v>
      </c>
      <c r="I655" s="122">
        <f t="shared" si="65"/>
        <v>-0.49114760655054485</v>
      </c>
      <c r="J655" s="128">
        <f t="shared" si="66"/>
        <v>75.295799325995816</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6.7663551401869167E-3</v>
      </c>
      <c r="F656" s="128">
        <f t="shared" si="62"/>
        <v>0.72400000000000009</v>
      </c>
      <c r="G656" s="122">
        <f t="shared" si="63"/>
        <v>1.116989005627864E-2</v>
      </c>
      <c r="H656" s="128">
        <f t="shared" si="64"/>
        <v>3846.4409999999998</v>
      </c>
      <c r="I656" s="122">
        <f t="shared" si="65"/>
        <v>-0.53403727286122904</v>
      </c>
      <c r="J656" s="128">
        <f t="shared" si="66"/>
        <v>60.576738948146783</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1.3401869158878504E-2</v>
      </c>
      <c r="F657" s="128">
        <f t="shared" si="62"/>
        <v>1.4339999999999999</v>
      </c>
      <c r="G657" s="122">
        <f t="shared" si="63"/>
        <v>1.8625680251366312E-2</v>
      </c>
      <c r="H657" s="128">
        <f t="shared" si="64"/>
        <v>6413.902000000001</v>
      </c>
      <c r="I657" s="122">
        <f t="shared" si="65"/>
        <v>-0.51465416503419525</v>
      </c>
      <c r="J657" s="128">
        <f t="shared" si="66"/>
        <v>71.953716471082402</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0.29905607476635521</v>
      </c>
      <c r="F658" s="128">
        <f t="shared" si="62"/>
        <v>31.999000000000006</v>
      </c>
      <c r="G658" s="122">
        <f t="shared" si="63"/>
        <v>0.3605021024631343</v>
      </c>
      <c r="H658" s="128">
        <f t="shared" si="64"/>
        <v>124141.783</v>
      </c>
      <c r="I658" s="122">
        <f t="shared" si="65"/>
        <v>-0.57889139502424181</v>
      </c>
      <c r="J658" s="128">
        <f t="shared" si="66"/>
        <v>82.955431528152417</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0.19288785046728971</v>
      </c>
      <c r="F659" s="128">
        <f t="shared" si="62"/>
        <v>20.638999999999999</v>
      </c>
      <c r="G659" s="122">
        <f t="shared" si="63"/>
        <v>0.22225113689822798</v>
      </c>
      <c r="H659" s="128">
        <f t="shared" si="64"/>
        <v>76533.956999999995</v>
      </c>
      <c r="I659" s="122">
        <f t="shared" si="65"/>
        <v>-0.53799557383674235</v>
      </c>
      <c r="J659" s="128">
        <f t="shared" si="66"/>
        <v>86.788240167975317</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5.0467289719626163E-2</v>
      </c>
      <c r="F660" s="128">
        <f t="shared" si="62"/>
        <v>5.3999999999999995</v>
      </c>
      <c r="G660" s="122">
        <f t="shared" si="63"/>
        <v>7.474026449218546E-2</v>
      </c>
      <c r="H660" s="128">
        <f t="shared" si="64"/>
        <v>25737.407999999999</v>
      </c>
      <c r="I660" s="122">
        <f t="shared" si="65"/>
        <v>-0.55957702369511675</v>
      </c>
      <c r="J660" s="128">
        <f t="shared" si="66"/>
        <v>67.523563185815078</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0.18814018691588785</v>
      </c>
      <c r="F661" s="128">
        <f t="shared" si="62"/>
        <v>20.131</v>
      </c>
      <c r="G661" s="122">
        <f t="shared" si="63"/>
        <v>0.22761341975502242</v>
      </c>
      <c r="H661" s="128">
        <f t="shared" si="64"/>
        <v>78380.502000000008</v>
      </c>
      <c r="I661" s="122">
        <f t="shared" si="65"/>
        <v>-0.58644717366179044</v>
      </c>
      <c r="J661" s="128">
        <f t="shared" si="66"/>
        <v>82.657774360747652</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2.0523364485981313E-2</v>
      </c>
      <c r="F662" s="128">
        <f t="shared" si="62"/>
        <v>2.1960000000000006</v>
      </c>
      <c r="G662" s="122">
        <f t="shared" si="63"/>
        <v>3.0729604074829105E-2</v>
      </c>
      <c r="H662" s="128">
        <f t="shared" si="64"/>
        <v>10581.985000000001</v>
      </c>
      <c r="I662" s="122">
        <f t="shared" si="65"/>
        <v>-0.42347183458917426</v>
      </c>
      <c r="J662" s="128">
        <f t="shared" si="66"/>
        <v>66.786947322865714</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0.18999065420560748</v>
      </c>
      <c r="F663" s="128">
        <f t="shared" si="62"/>
        <v>20.329000000000001</v>
      </c>
      <c r="G663" s="122">
        <f t="shared" si="63"/>
        <v>0.20155373767997256</v>
      </c>
      <c r="H663" s="128">
        <f t="shared" si="64"/>
        <v>69406.641999999993</v>
      </c>
      <c r="I663" s="122">
        <f t="shared" si="65"/>
        <v>-7.5169226196815514E-2</v>
      </c>
      <c r="J663" s="128">
        <f t="shared" si="66"/>
        <v>94.263027018270947</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0.10350467289719627</v>
      </c>
      <c r="F664" s="128">
        <f t="shared" si="62"/>
        <v>11.075000000000001</v>
      </c>
      <c r="G664" s="122">
        <f t="shared" si="63"/>
        <v>0.14710246023034168</v>
      </c>
      <c r="H664" s="128">
        <f t="shared" si="64"/>
        <v>50655.909</v>
      </c>
      <c r="I664" s="122">
        <f t="shared" si="65"/>
        <v>-0.47680394314071312</v>
      </c>
      <c r="J664" s="128">
        <f t="shared" si="66"/>
        <v>70.362298995626972</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0.17042056074766351</v>
      </c>
      <c r="F665" s="128">
        <f t="shared" si="62"/>
        <v>18.234999999999996</v>
      </c>
      <c r="G665" s="122">
        <f t="shared" si="63"/>
        <v>0.14447637632928526</v>
      </c>
      <c r="H665" s="128">
        <f t="shared" si="64"/>
        <v>49751.596000000012</v>
      </c>
      <c r="I665" s="122">
        <f t="shared" si="65"/>
        <v>0.17579112309256828</v>
      </c>
      <c r="J665" s="128">
        <f t="shared" si="66"/>
        <v>117.95738865933849</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0.44717757009345793</v>
      </c>
      <c r="F666" s="128">
        <f t="shared" si="62"/>
        <v>47.847999999999999</v>
      </c>
      <c r="G666" s="122">
        <f t="shared" si="63"/>
        <v>0.46453834672056404</v>
      </c>
      <c r="H666" s="128">
        <f t="shared" si="64"/>
        <v>159967.49599999998</v>
      </c>
      <c r="I666" s="122">
        <f t="shared" si="65"/>
        <v>-0.21860819156897099</v>
      </c>
      <c r="J666" s="128">
        <f t="shared" si="66"/>
        <v>96.262789337055693</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0.3300747663551401</v>
      </c>
      <c r="F667" s="128">
        <f t="shared" si="62"/>
        <v>35.317999999999991</v>
      </c>
      <c r="G667" s="122">
        <f t="shared" si="63"/>
        <v>0.3262824531446924</v>
      </c>
      <c r="H667" s="128">
        <f t="shared" si="64"/>
        <v>112357.97299999998</v>
      </c>
      <c r="I667" s="122">
        <f t="shared" si="65"/>
        <v>0.22814567460983723</v>
      </c>
      <c r="J667" s="128">
        <f t="shared" si="66"/>
        <v>101.16227923809498</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0.51512149532710272</v>
      </c>
      <c r="F668" s="128">
        <f t="shared" si="62"/>
        <v>55.117999999999988</v>
      </c>
      <c r="G668" s="122">
        <f t="shared" si="63"/>
        <v>0.5211222797205235</v>
      </c>
      <c r="H668" s="128">
        <f t="shared" si="64"/>
        <v>179452.62600000002</v>
      </c>
      <c r="I668" s="122">
        <f t="shared" si="65"/>
        <v>-0.17378220519878629</v>
      </c>
      <c r="J668" s="128">
        <f t="shared" si="66"/>
        <v>98.848488228782131</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0.13545794392523364</v>
      </c>
      <c r="F669" s="128">
        <f t="shared" si="62"/>
        <v>14.493999999999998</v>
      </c>
      <c r="G669" s="122">
        <f t="shared" si="63"/>
        <v>0.11974645862735873</v>
      </c>
      <c r="H669" s="128">
        <f t="shared" si="64"/>
        <v>41235.650999999998</v>
      </c>
      <c r="I669" s="122">
        <f t="shared" si="65"/>
        <v>0.56305776193945123</v>
      </c>
      <c r="J669" s="128">
        <f t="shared" si="66"/>
        <v>113.12062626149786</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0.1058411214953271</v>
      </c>
      <c r="F670" s="128">
        <f t="shared" si="62"/>
        <v>11.324999999999999</v>
      </c>
      <c r="G670" s="122">
        <f t="shared" si="63"/>
        <v>9.0213469703041602E-2</v>
      </c>
      <c r="H670" s="128">
        <f t="shared" si="64"/>
        <v>31065.73</v>
      </c>
      <c r="I670" s="122">
        <f t="shared" si="65"/>
        <v>-9.86625142431133E-2</v>
      </c>
      <c r="J670" s="128">
        <f t="shared" si="66"/>
        <v>117.32296944539158</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0.23890654205607476</v>
      </c>
      <c r="F671" s="128">
        <f t="shared" si="62"/>
        <v>25.562999999999999</v>
      </c>
      <c r="G671" s="122">
        <f t="shared" si="63"/>
        <v>0.23795315340430598</v>
      </c>
      <c r="H671" s="128">
        <f t="shared" si="64"/>
        <v>81941.072</v>
      </c>
      <c r="I671" s="122">
        <f t="shared" si="65"/>
        <v>6.5122435559011468E-2</v>
      </c>
      <c r="J671" s="128">
        <f t="shared" si="66"/>
        <v>100.40066233127362</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0.20003738317757008</v>
      </c>
      <c r="F672" s="128">
        <f t="shared" si="62"/>
        <v>21.404</v>
      </c>
      <c r="G672" s="122">
        <f t="shared" si="63"/>
        <v>0.1668264800004646</v>
      </c>
      <c r="H672" s="128">
        <f t="shared" si="64"/>
        <v>57448.032999999989</v>
      </c>
      <c r="I672" s="122">
        <f t="shared" si="65"/>
        <v>0.31716410480401269</v>
      </c>
      <c r="J672" s="128">
        <f t="shared" si="66"/>
        <v>119.90745304762949</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0.42307476635514019</v>
      </c>
      <c r="F673" s="128">
        <f t="shared" si="62"/>
        <v>45.268999999999998</v>
      </c>
      <c r="G673" s="122">
        <f t="shared" si="63"/>
        <v>0.42451987756927384</v>
      </c>
      <c r="H673" s="128">
        <f t="shared" si="64"/>
        <v>146186.81599999999</v>
      </c>
      <c r="I673" s="122">
        <f t="shared" si="65"/>
        <v>-0.19115877958900915</v>
      </c>
      <c r="J673" s="128">
        <f t="shared" si="66"/>
        <v>99.65958927002238</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0.30093457943925228</v>
      </c>
      <c r="F674" s="128">
        <f t="shared" si="62"/>
        <v>32.199999999999996</v>
      </c>
      <c r="G674" s="122">
        <f t="shared" si="63"/>
        <v>0.29969067946729855</v>
      </c>
      <c r="H674" s="128">
        <f t="shared" si="64"/>
        <v>103200.88299999999</v>
      </c>
      <c r="I674" s="122">
        <f t="shared" si="65"/>
        <v>-6.4877647292384724E-2</v>
      </c>
      <c r="J674" s="128">
        <f t="shared" si="66"/>
        <v>100.4150612805726</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0.50402803738317759</v>
      </c>
      <c r="F675" s="128">
        <f t="shared" si="62"/>
        <v>53.930999999999997</v>
      </c>
      <c r="G675" s="122">
        <f t="shared" si="63"/>
        <v>0.49694785949506043</v>
      </c>
      <c r="H675" s="128">
        <f t="shared" si="64"/>
        <v>171127.97100000002</v>
      </c>
      <c r="I675" s="122">
        <f t="shared" si="65"/>
        <v>0.17192339774044851</v>
      </c>
      <c r="J675" s="128">
        <f t="shared" si="66"/>
        <v>101.42473254544475</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0.10195327102803739</v>
      </c>
      <c r="F676" s="128">
        <f t="shared" si="62"/>
        <v>10.909000000000001</v>
      </c>
      <c r="G676" s="122">
        <f t="shared" si="63"/>
        <v>8.8270308806532749E-2</v>
      </c>
      <c r="H676" s="128">
        <f t="shared" si="64"/>
        <v>30396.587000000003</v>
      </c>
      <c r="I676" s="122">
        <f t="shared" si="65"/>
        <v>0.46650089628129349</v>
      </c>
      <c r="J676" s="128">
        <f t="shared" si="66"/>
        <v>115.50120579219269</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0.11959813084112149</v>
      </c>
      <c r="F677" s="128">
        <f t="shared" si="62"/>
        <v>12.796999999999999</v>
      </c>
      <c r="G677" s="122">
        <f t="shared" si="63"/>
        <v>0.10484807090295564</v>
      </c>
      <c r="H677" s="128">
        <f t="shared" si="64"/>
        <v>36105.271999999997</v>
      </c>
      <c r="I677" s="122">
        <f t="shared" si="65"/>
        <v>6.2613310519354037E-2</v>
      </c>
      <c r="J677" s="128">
        <f t="shared" si="66"/>
        <v>114.06803178269067</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0.31703738317757013</v>
      </c>
      <c r="F678" s="128">
        <f t="shared" si="62"/>
        <v>33.923000000000002</v>
      </c>
      <c r="G678" s="122">
        <f t="shared" si="63"/>
        <v>0.30810866017342414</v>
      </c>
      <c r="H678" s="128">
        <f t="shared" si="64"/>
        <v>106099.68199999999</v>
      </c>
      <c r="I678" s="122">
        <f t="shared" si="65"/>
        <v>0.23982288180642777</v>
      </c>
      <c r="J678" s="128">
        <f t="shared" si="66"/>
        <v>102.89791367731121</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0.16215887850467289</v>
      </c>
      <c r="F679" s="128">
        <f t="shared" si="62"/>
        <v>17.350999999999999</v>
      </c>
      <c r="G679" s="122">
        <f t="shared" si="63"/>
        <v>0.13878995986734738</v>
      </c>
      <c r="H679" s="128">
        <f t="shared" si="64"/>
        <v>47793.433000000005</v>
      </c>
      <c r="I679" s="122">
        <f t="shared" si="65"/>
        <v>0.2158216963395849</v>
      </c>
      <c r="J679" s="128">
        <f t="shared" si="66"/>
        <v>116.83761466583104</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0.23817757009345794</v>
      </c>
      <c r="F680" s="128">
        <f t="shared" si="62"/>
        <v>25.484999999999999</v>
      </c>
      <c r="G680" s="122">
        <f t="shared" si="63"/>
        <v>0.23123159618768843</v>
      </c>
      <c r="H680" s="128">
        <f t="shared" si="64"/>
        <v>79626.450000000012</v>
      </c>
      <c r="I680" s="122">
        <f t="shared" si="65"/>
        <v>-6.1477665994385831E-2</v>
      </c>
      <c r="J680" s="128">
        <f t="shared" si="66"/>
        <v>103.00390345449657</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0.24736448598130839</v>
      </c>
      <c r="F681" s="128">
        <f t="shared" si="62"/>
        <v>26.467999999999996</v>
      </c>
      <c r="G681" s="122">
        <f t="shared" si="63"/>
        <v>0.2437573745927204</v>
      </c>
      <c r="H681" s="128">
        <f t="shared" si="64"/>
        <v>83939.802000000011</v>
      </c>
      <c r="I681" s="122">
        <f t="shared" si="65"/>
        <v>0.15565929381191995</v>
      </c>
      <c r="J681" s="128">
        <f t="shared" si="66"/>
        <v>101.47979579884093</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0.50764485981308427</v>
      </c>
      <c r="F682" s="128">
        <f t="shared" si="62"/>
        <v>54.318000000000012</v>
      </c>
      <c r="G682" s="122">
        <f t="shared" si="63"/>
        <v>0.4896248729519862</v>
      </c>
      <c r="H682" s="128">
        <f t="shared" si="64"/>
        <v>168606.24200000006</v>
      </c>
      <c r="I682" s="122">
        <f t="shared" si="65"/>
        <v>0.57435357125091058</v>
      </c>
      <c r="J682" s="128">
        <f t="shared" si="66"/>
        <v>103.68036589980696</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0.15168224299065422</v>
      </c>
      <c r="F683" s="128">
        <f t="shared" si="62"/>
        <v>16.23</v>
      </c>
      <c r="G683" s="122">
        <f t="shared" si="63"/>
        <v>0.15259199437794388</v>
      </c>
      <c r="H683" s="128">
        <f t="shared" si="64"/>
        <v>52546.273999999998</v>
      </c>
      <c r="I683" s="122">
        <f t="shared" si="65"/>
        <v>-0.14675530666901895</v>
      </c>
      <c r="J683" s="128">
        <f t="shared" si="66"/>
        <v>99.403801365203762</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0.10499065420560749</v>
      </c>
      <c r="F684" s="128">
        <f t="shared" si="62"/>
        <v>11.234000000000002</v>
      </c>
      <c r="G684" s="122">
        <f t="shared" si="63"/>
        <v>0.10023453789370364</v>
      </c>
      <c r="H684" s="128">
        <f t="shared" si="64"/>
        <v>34516.564999999995</v>
      </c>
      <c r="I684" s="122">
        <f t="shared" si="65"/>
        <v>-0.10822069606142418</v>
      </c>
      <c r="J684" s="128">
        <f t="shared" si="66"/>
        <v>104.74498751812236</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0.30579439252336443</v>
      </c>
      <c r="F685" s="128">
        <f t="shared" si="62"/>
        <v>32.719999999999992</v>
      </c>
      <c r="G685" s="122">
        <f t="shared" si="63"/>
        <v>0.3094652309515098</v>
      </c>
      <c r="H685" s="128">
        <f t="shared" si="64"/>
        <v>106566.82800000001</v>
      </c>
      <c r="I685" s="122">
        <f t="shared" si="65"/>
        <v>0.18776950770073736</v>
      </c>
      <c r="J685" s="128">
        <f t="shared" si="66"/>
        <v>98.813812324939164</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0.15381308411214953</v>
      </c>
      <c r="F686" s="128">
        <f t="shared" si="62"/>
        <v>16.457999999999998</v>
      </c>
      <c r="G686" s="122">
        <f t="shared" si="63"/>
        <v>0.12876834282926489</v>
      </c>
      <c r="H686" s="128">
        <f t="shared" si="64"/>
        <v>44342.409</v>
      </c>
      <c r="I686" s="122">
        <f t="shared" si="65"/>
        <v>2.6409795344631424E-2</v>
      </c>
      <c r="J686" s="128">
        <f t="shared" si="66"/>
        <v>119.44945530291689</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0.23507476635514019</v>
      </c>
      <c r="F687" s="128">
        <f t="shared" si="62"/>
        <v>25.152999999999999</v>
      </c>
      <c r="G687" s="122">
        <f t="shared" si="63"/>
        <v>0.21698081647587686</v>
      </c>
      <c r="H687" s="128">
        <f t="shared" si="64"/>
        <v>74719.08</v>
      </c>
      <c r="I687" s="122">
        <f t="shared" si="65"/>
        <v>6.8190796820595881E-2</v>
      </c>
      <c r="J687" s="128">
        <f t="shared" si="66"/>
        <v>108.33896294296363</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0.18370093457943928</v>
      </c>
      <c r="F688" s="128">
        <f t="shared" si="62"/>
        <v>19.656000000000002</v>
      </c>
      <c r="G688" s="122">
        <f t="shared" si="63"/>
        <v>0.1764788475946544</v>
      </c>
      <c r="H688" s="128">
        <f t="shared" si="64"/>
        <v>60771.903000000006</v>
      </c>
      <c r="I688" s="122">
        <f t="shared" si="65"/>
        <v>2.7382902848141995E-2</v>
      </c>
      <c r="J688" s="128">
        <f t="shared" si="66"/>
        <v>104.09232442483585</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0.67756074766355134</v>
      </c>
      <c r="F689" s="128">
        <f t="shared" si="62"/>
        <v>72.498999999999995</v>
      </c>
      <c r="G689" s="122">
        <f t="shared" si="63"/>
        <v>0.67503632556815862</v>
      </c>
      <c r="H689" s="128">
        <f t="shared" si="64"/>
        <v>232454.15899999999</v>
      </c>
      <c r="I689" s="122">
        <f t="shared" si="65"/>
        <v>0.2566772521684989</v>
      </c>
      <c r="J689" s="128">
        <f t="shared" si="66"/>
        <v>100.37396833322532</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9.2775700934579472E-2</v>
      </c>
      <c r="F690" s="128">
        <f t="shared" si="62"/>
        <v>9.9270000000000032</v>
      </c>
      <c r="G690" s="122">
        <f t="shared" si="63"/>
        <v>8.4239198740845303E-2</v>
      </c>
      <c r="H690" s="128">
        <f t="shared" si="64"/>
        <v>29008.442000000006</v>
      </c>
      <c r="I690" s="122">
        <f t="shared" si="65"/>
        <v>-8.2554638771835706E-2</v>
      </c>
      <c r="J690" s="128">
        <f t="shared" si="66"/>
        <v>110.13364600011923</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7.9196261682242988E-2</v>
      </c>
      <c r="F691" s="128">
        <f t="shared" si="62"/>
        <v>8.4740000000000002</v>
      </c>
      <c r="G691" s="122">
        <f t="shared" si="63"/>
        <v>6.3149452023765984E-2</v>
      </c>
      <c r="H691" s="128">
        <f t="shared" si="64"/>
        <v>21746.019000000008</v>
      </c>
      <c r="I691" s="122">
        <f t="shared" si="65"/>
        <v>1.1231010974069523E-2</v>
      </c>
      <c r="J691" s="128">
        <f t="shared" si="66"/>
        <v>125.41084545347736</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0.37305607476635511</v>
      </c>
      <c r="F692" s="128">
        <f t="shared" si="62"/>
        <v>39.916999999999994</v>
      </c>
      <c r="G692" s="122">
        <f t="shared" si="63"/>
        <v>0.38446753088355723</v>
      </c>
      <c r="H692" s="128">
        <f t="shared" si="64"/>
        <v>132394.47</v>
      </c>
      <c r="I692" s="122">
        <f t="shared" si="65"/>
        <v>-9.7292774274763086E-2</v>
      </c>
      <c r="J692" s="128">
        <f t="shared" si="66"/>
        <v>97.031880405875341</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0.12538317757009346</v>
      </c>
      <c r="F693" s="128">
        <f t="shared" si="62"/>
        <v>13.416</v>
      </c>
      <c r="G693" s="122">
        <f t="shared" si="63"/>
        <v>0.12276038308969156</v>
      </c>
      <c r="H693" s="128">
        <f t="shared" si="64"/>
        <v>42273.520000000004</v>
      </c>
      <c r="I693" s="122">
        <f t="shared" si="65"/>
        <v>-0.16045649072546617</v>
      </c>
      <c r="J693" s="128">
        <f t="shared" si="66"/>
        <v>102.13651539233599</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0.39762616822429908</v>
      </c>
      <c r="F694" s="128">
        <f t="shared" si="62"/>
        <v>42.545999999999999</v>
      </c>
      <c r="G694" s="122">
        <f t="shared" si="63"/>
        <v>0.39870904407622304</v>
      </c>
      <c r="H694" s="128">
        <f t="shared" si="64"/>
        <v>137298.649</v>
      </c>
      <c r="I694" s="122">
        <f t="shared" si="65"/>
        <v>6.8906778689067458E-2</v>
      </c>
      <c r="J694" s="128">
        <f t="shared" si="66"/>
        <v>99.728404492445648</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0.31085981308411215</v>
      </c>
      <c r="F695" s="128">
        <f t="shared" si="62"/>
        <v>33.262</v>
      </c>
      <c r="G695" s="122">
        <f t="shared" si="63"/>
        <v>0.31337709592923646</v>
      </c>
      <c r="H695" s="128">
        <f t="shared" si="64"/>
        <v>107913.91</v>
      </c>
      <c r="I695" s="122">
        <f t="shared" si="65"/>
        <v>-0.1603467795446801</v>
      </c>
      <c r="J695" s="128">
        <f t="shared" si="66"/>
        <v>99.196724049771419</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0.34828971962616823</v>
      </c>
      <c r="F696" s="128">
        <f t="shared" si="62"/>
        <v>37.267000000000003</v>
      </c>
      <c r="G696" s="122">
        <f t="shared" si="63"/>
        <v>0.33114991084859363</v>
      </c>
      <c r="H696" s="128">
        <f t="shared" si="64"/>
        <v>114034.12100000001</v>
      </c>
      <c r="I696" s="122">
        <f t="shared" si="65"/>
        <v>0.40159586122115715</v>
      </c>
      <c r="J696" s="128">
        <f t="shared" si="66"/>
        <v>105.17584580761405</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0.1277570093457944</v>
      </c>
      <c r="F697" s="128">
        <f t="shared" si="62"/>
        <v>13.67</v>
      </c>
      <c r="G697" s="122">
        <f t="shared" si="63"/>
        <v>0.12527643034284089</v>
      </c>
      <c r="H697" s="128">
        <f t="shared" si="64"/>
        <v>43139.941000000006</v>
      </c>
      <c r="I697" s="122">
        <f t="shared" si="65"/>
        <v>1.6200943447978986E-2</v>
      </c>
      <c r="J697" s="128">
        <f t="shared" si="66"/>
        <v>101.98008435917671</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8.8934579439252356E-2</v>
      </c>
      <c r="F698" s="128">
        <f t="shared" si="62"/>
        <v>9.5160000000000018</v>
      </c>
      <c r="G698" s="122">
        <f t="shared" si="63"/>
        <v>8.9382799296081422E-2</v>
      </c>
      <c r="H698" s="128">
        <f t="shared" si="64"/>
        <v>30779.682000000004</v>
      </c>
      <c r="I698" s="122">
        <f t="shared" si="65"/>
        <v>-0.20352030205234584</v>
      </c>
      <c r="J698" s="128">
        <f t="shared" si="66"/>
        <v>99.498539025003751</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0.21791588785046725</v>
      </c>
      <c r="F699" s="128">
        <f t="shared" si="62"/>
        <v>23.316999999999997</v>
      </c>
      <c r="G699" s="122">
        <f t="shared" si="63"/>
        <v>0.22186827661909983</v>
      </c>
      <c r="H699" s="128">
        <f t="shared" si="64"/>
        <v>76402.11599999998</v>
      </c>
      <c r="I699" s="122">
        <f t="shared" si="65"/>
        <v>-0.16921945921020509</v>
      </c>
      <c r="J699" s="128">
        <f t="shared" si="66"/>
        <v>98.218587700386763</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0.17040186915887853</v>
      </c>
      <c r="F700" s="128">
        <f t="shared" si="62"/>
        <v>18.233000000000004</v>
      </c>
      <c r="G700" s="122">
        <f t="shared" si="63"/>
        <v>0.16510659255774518</v>
      </c>
      <c r="H700" s="128">
        <f t="shared" si="64"/>
        <v>56855.776000000013</v>
      </c>
      <c r="I700" s="122">
        <f t="shared" si="65"/>
        <v>9.6972965352814966E-2</v>
      </c>
      <c r="J700" s="128">
        <f t="shared" si="66"/>
        <v>103.20718665384688</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0.39227102803738317</v>
      </c>
      <c r="F701" s="128">
        <f t="shared" si="62"/>
        <v>41.972999999999999</v>
      </c>
      <c r="G701" s="122">
        <f t="shared" si="63"/>
        <v>0.38221396337532448</v>
      </c>
      <c r="H701" s="128">
        <f t="shared" si="64"/>
        <v>131618.43599999999</v>
      </c>
      <c r="I701" s="122">
        <f t="shared" si="65"/>
        <v>0.19451241070291175</v>
      </c>
      <c r="J701" s="128">
        <f t="shared" si="66"/>
        <v>102.63126563280025</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0.27346728971962614</v>
      </c>
      <c r="F702" s="128">
        <f t="shared" si="62"/>
        <v>29.260999999999996</v>
      </c>
      <c r="G702" s="122">
        <f t="shared" si="63"/>
        <v>0.27676442829845682</v>
      </c>
      <c r="H702" s="128">
        <f t="shared" si="64"/>
        <v>95306.044999999998</v>
      </c>
      <c r="I702" s="122">
        <f t="shared" si="65"/>
        <v>-0.11695691025087872</v>
      </c>
      <c r="J702" s="128">
        <f t="shared" si="66"/>
        <v>98.808684122052298</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0.42718691588785057</v>
      </c>
      <c r="F703" s="128">
        <f t="shared" si="62"/>
        <v>45.70900000000001</v>
      </c>
      <c r="G703" s="122">
        <f t="shared" si="63"/>
        <v>0.4029699411658797</v>
      </c>
      <c r="H703" s="128">
        <f t="shared" si="64"/>
        <v>138765.92300000001</v>
      </c>
      <c r="I703" s="122">
        <f t="shared" si="65"/>
        <v>0.56829920384523092</v>
      </c>
      <c r="J703" s="128">
        <f t="shared" si="66"/>
        <v>106.00962311280735</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0.11877570093457947</v>
      </c>
      <c r="F704" s="128">
        <f t="shared" si="62"/>
        <v>12.709000000000003</v>
      </c>
      <c r="G704" s="122">
        <f t="shared" si="63"/>
        <v>0.11949797594364003</v>
      </c>
      <c r="H704" s="128">
        <f t="shared" si="64"/>
        <v>41150.083999999995</v>
      </c>
      <c r="I704" s="122">
        <f t="shared" si="65"/>
        <v>-0.22754802931768997</v>
      </c>
      <c r="J704" s="128">
        <f t="shared" si="66"/>
        <v>99.39557552891003</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0.11480373831775702</v>
      </c>
      <c r="F705" s="128">
        <f t="shared" si="62"/>
        <v>12.284000000000001</v>
      </c>
      <c r="G705" s="122">
        <f t="shared" si="63"/>
        <v>0.1051040312697832</v>
      </c>
      <c r="H705" s="128">
        <f t="shared" si="64"/>
        <v>36193.414000000004</v>
      </c>
      <c r="I705" s="122">
        <f t="shared" si="65"/>
        <v>0.31675204944255531</v>
      </c>
      <c r="J705" s="128">
        <f t="shared" si="66"/>
        <v>109.2286727072118</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0.25992523364485981</v>
      </c>
      <c r="F706" s="128">
        <f t="shared" si="62"/>
        <v>27.811999999999998</v>
      </c>
      <c r="G706" s="122">
        <f t="shared" si="63"/>
        <v>0.26789842837976757</v>
      </c>
      <c r="H706" s="128">
        <f t="shared" si="64"/>
        <v>92252.967000000004</v>
      </c>
      <c r="I706" s="122">
        <f t="shared" si="65"/>
        <v>-3.6358300201010926E-2</v>
      </c>
      <c r="J706" s="128">
        <f t="shared" si="66"/>
        <v>97.02379936189655</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0.14561682242990653</v>
      </c>
      <c r="F707" s="128">
        <f t="shared" si="62"/>
        <v>15.581</v>
      </c>
      <c r="G707" s="122">
        <f t="shared" si="63"/>
        <v>0.13624762892106471</v>
      </c>
      <c r="H707" s="128">
        <f t="shared" si="64"/>
        <v>46917.961000000003</v>
      </c>
      <c r="I707" s="122">
        <f t="shared" si="65"/>
        <v>-0.13344800402163531</v>
      </c>
      <c r="J707" s="128">
        <f t="shared" si="66"/>
        <v>106.87659196936916</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0.27536448598130847</v>
      </c>
      <c r="F708" s="128">
        <f t="shared" si="62"/>
        <v>29.464000000000006</v>
      </c>
      <c r="G708" s="122">
        <f t="shared" si="63"/>
        <v>0.25901523704981438</v>
      </c>
      <c r="H708" s="128">
        <f t="shared" si="64"/>
        <v>89193.968999999983</v>
      </c>
      <c r="I708" s="122">
        <f t="shared" si="65"/>
        <v>0.11142408031871159</v>
      </c>
      <c r="J708" s="128">
        <f t="shared" si="66"/>
        <v>106.31207998329062</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0.32799999999999996</v>
      </c>
      <c r="F709" s="128">
        <f t="shared" si="62"/>
        <v>35.095999999999997</v>
      </c>
      <c r="G709" s="122">
        <f t="shared" si="63"/>
        <v>0.32799999999999996</v>
      </c>
      <c r="H709" s="128">
        <f t="shared" si="64"/>
        <v>112949.42399999998</v>
      </c>
      <c r="I709" s="122">
        <f t="shared" si="65"/>
        <v>0.15472770853778567</v>
      </c>
      <c r="J709" s="128">
        <f t="shared" si="66"/>
        <v>100</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0.29419626168224294</v>
      </c>
      <c r="F710" s="128">
        <f t="shared" si="62"/>
        <v>31.478999999999996</v>
      </c>
      <c r="G710" s="122">
        <f t="shared" si="63"/>
        <v>0.26271369621150081</v>
      </c>
      <c r="H710" s="128">
        <f t="shared" si="64"/>
        <v>90467.562999999995</v>
      </c>
      <c r="I710" s="122">
        <f t="shared" si="65"/>
        <v>0.49117285852994941</v>
      </c>
      <c r="J710" s="128">
        <f t="shared" si="66"/>
        <v>111.98360265366473</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0.19828037383177574</v>
      </c>
      <c r="F711" s="128">
        <f t="shared" si="62"/>
        <v>21.216000000000005</v>
      </c>
      <c r="G711" s="122">
        <f t="shared" si="63"/>
        <v>0.17909578403870388</v>
      </c>
      <c r="H711" s="128">
        <f t="shared" si="64"/>
        <v>61673.065999999992</v>
      </c>
      <c r="I711" s="122">
        <f t="shared" si="65"/>
        <v>0.48192292059127206</v>
      </c>
      <c r="J711" s="128">
        <f t="shared" si="66"/>
        <v>110.71191591474087</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0.14468224299065421</v>
      </c>
      <c r="F712" s="128">
        <f t="shared" si="62"/>
        <v>15.481000000000002</v>
      </c>
      <c r="G712" s="122">
        <f t="shared" si="63"/>
        <v>0.13890601350919685</v>
      </c>
      <c r="H712" s="128">
        <f t="shared" si="64"/>
        <v>47833.397000000012</v>
      </c>
      <c r="I712" s="122">
        <f t="shared" si="65"/>
        <v>0.18582589681224623</v>
      </c>
      <c r="J712" s="128">
        <f t="shared" si="66"/>
        <v>104.15837251068683</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0.24486915887850469</v>
      </c>
      <c r="F713" s="128">
        <f t="shared" ref="F713:F776" si="68">SUMPRODUCT($K$2:$AI$2,$K713:$AI713)</f>
        <v>26.201000000000001</v>
      </c>
      <c r="G713" s="122">
        <f t="shared" ref="G713:G776" si="69">SUMPRODUCT($K$3:$AI$3,$K713:$AI713)/$J$3</f>
        <v>0.26167490518588216</v>
      </c>
      <c r="H713" s="128">
        <f t="shared" ref="H713:H776" si="70">SUMPRODUCT($K$3:$AI$3,$K713:$AI713)</f>
        <v>90109.847000000009</v>
      </c>
      <c r="I713" s="122">
        <f t="shared" ref="I713:I776" si="71">CORREL($K$4:$AI$4,$K713:$AI713)</f>
        <v>-0.59457542291080212</v>
      </c>
      <c r="J713" s="128">
        <f t="shared" si="66"/>
        <v>93.577624000498091</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0.15956074766355141</v>
      </c>
      <c r="F714" s="128">
        <f t="shared" si="68"/>
        <v>17.073</v>
      </c>
      <c r="G714" s="122">
        <f t="shared" si="69"/>
        <v>0.13033759343473947</v>
      </c>
      <c r="H714" s="128">
        <f t="shared" si="70"/>
        <v>44882.793000000012</v>
      </c>
      <c r="I714" s="122">
        <f t="shared" si="71"/>
        <v>9.0657105395128543E-2</v>
      </c>
      <c r="J714" s="128">
        <f t="shared" ref="J714:J777" si="72">$E714/$G714*100</f>
        <v>122.42112460319754</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0.32671962616822425</v>
      </c>
      <c r="F715" s="128">
        <f t="shared" si="68"/>
        <v>34.958999999999996</v>
      </c>
      <c r="G715" s="122">
        <f t="shared" si="69"/>
        <v>0.32266527857636534</v>
      </c>
      <c r="H715" s="128">
        <f t="shared" si="70"/>
        <v>111112.37000000001</v>
      </c>
      <c r="I715" s="122">
        <f t="shared" si="71"/>
        <v>0.17315453053660684</v>
      </c>
      <c r="J715" s="128">
        <f t="shared" si="72"/>
        <v>101.25651808888367</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0.21752336448598136</v>
      </c>
      <c r="F716" s="128">
        <f t="shared" si="68"/>
        <v>23.275000000000006</v>
      </c>
      <c r="G716" s="122">
        <f t="shared" si="69"/>
        <v>0.20440495356576585</v>
      </c>
      <c r="H716" s="128">
        <f t="shared" si="70"/>
        <v>70388.481</v>
      </c>
      <c r="I716" s="122">
        <f t="shared" si="71"/>
        <v>0.13899508145433268</v>
      </c>
      <c r="J716" s="128">
        <f t="shared" si="72"/>
        <v>106.41785372192301</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0.323747663551402</v>
      </c>
      <c r="F717" s="128">
        <f t="shared" si="68"/>
        <v>34.641000000000012</v>
      </c>
      <c r="G717" s="122">
        <f t="shared" si="69"/>
        <v>0.29489868392777285</v>
      </c>
      <c r="H717" s="128">
        <f t="shared" si="70"/>
        <v>101550.72100000001</v>
      </c>
      <c r="I717" s="122">
        <f t="shared" si="71"/>
        <v>0.58951683877025962</v>
      </c>
      <c r="J717" s="128">
        <f t="shared" si="72"/>
        <v>109.78267493072124</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9.293457943925236E-2</v>
      </c>
      <c r="F718" s="128">
        <f t="shared" si="68"/>
        <v>9.9440000000000026</v>
      </c>
      <c r="G718" s="122">
        <f t="shared" si="69"/>
        <v>7.6902177385163098E-2</v>
      </c>
      <c r="H718" s="128">
        <f t="shared" si="70"/>
        <v>26481.879999999994</v>
      </c>
      <c r="I718" s="122">
        <f t="shared" si="71"/>
        <v>0.29688817805037104</v>
      </c>
      <c r="J718" s="128">
        <f t="shared" si="72"/>
        <v>120.84778688877856</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9.4242990654205619E-2</v>
      </c>
      <c r="F719" s="128">
        <f t="shared" si="68"/>
        <v>10.084000000000001</v>
      </c>
      <c r="G719" s="122">
        <f t="shared" si="69"/>
        <v>8.5989235040277848E-2</v>
      </c>
      <c r="H719" s="128">
        <f t="shared" si="70"/>
        <v>29611.080999999998</v>
      </c>
      <c r="I719" s="122">
        <f t="shared" si="71"/>
        <v>0.15865852151393459</v>
      </c>
      <c r="J719" s="128">
        <f t="shared" si="72"/>
        <v>109.59859174239853</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0.31386915887850464</v>
      </c>
      <c r="F720" s="128">
        <f t="shared" si="68"/>
        <v>33.583999999999996</v>
      </c>
      <c r="G720" s="122">
        <f t="shared" si="69"/>
        <v>0.33239118301302711</v>
      </c>
      <c r="H720" s="128">
        <f t="shared" si="70"/>
        <v>114461.56299999999</v>
      </c>
      <c r="I720" s="122">
        <f t="shared" si="71"/>
        <v>-0.39717481585039938</v>
      </c>
      <c r="J720" s="128">
        <f t="shared" si="72"/>
        <v>94.427642765182327</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0.11546728971962618</v>
      </c>
      <c r="F721" s="128">
        <f t="shared" si="68"/>
        <v>12.355</v>
      </c>
      <c r="G721" s="122">
        <f t="shared" si="69"/>
        <v>0.10871947508116554</v>
      </c>
      <c r="H721" s="128">
        <f t="shared" si="70"/>
        <v>37438.421000000002</v>
      </c>
      <c r="I721" s="122">
        <f t="shared" si="71"/>
        <v>-4.8039436913281934E-2</v>
      </c>
      <c r="J721" s="128">
        <f t="shared" si="72"/>
        <v>106.20662915583708</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0.34872897196261682</v>
      </c>
      <c r="F722" s="128">
        <f t="shared" si="68"/>
        <v>37.314</v>
      </c>
      <c r="G722" s="122">
        <f t="shared" si="69"/>
        <v>0.34678180556281551</v>
      </c>
      <c r="H722" s="128">
        <f t="shared" si="70"/>
        <v>119417.08900000002</v>
      </c>
      <c r="I722" s="122">
        <f t="shared" si="71"/>
        <v>-9.0243082900590216E-2</v>
      </c>
      <c r="J722" s="128">
        <f t="shared" si="72"/>
        <v>100.56149612481575</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0.3877850467289719</v>
      </c>
      <c r="F723" s="128">
        <f t="shared" si="68"/>
        <v>41.492999999999995</v>
      </c>
      <c r="G723" s="122">
        <f t="shared" si="69"/>
        <v>0.40003551246086921</v>
      </c>
      <c r="H723" s="128">
        <f t="shared" si="70"/>
        <v>137755.429</v>
      </c>
      <c r="I723" s="122">
        <f t="shared" si="71"/>
        <v>-0.4126010223747234</v>
      </c>
      <c r="J723" s="128">
        <f t="shared" si="72"/>
        <v>96.937655445503566</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0.22742056074766354</v>
      </c>
      <c r="F724" s="128">
        <f t="shared" si="68"/>
        <v>24.334</v>
      </c>
      <c r="G724" s="122">
        <f t="shared" si="69"/>
        <v>0.19531317117650818</v>
      </c>
      <c r="H724" s="128">
        <f t="shared" si="70"/>
        <v>67257.653000000006</v>
      </c>
      <c r="I724" s="122">
        <f t="shared" si="71"/>
        <v>0.42285765801525799</v>
      </c>
      <c r="J724" s="128">
        <f t="shared" si="72"/>
        <v>116.43892696931294</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0.11811214953271028</v>
      </c>
      <c r="F725" s="128">
        <f t="shared" si="68"/>
        <v>12.638</v>
      </c>
      <c r="G725" s="122">
        <f t="shared" si="69"/>
        <v>0.11846041329081942</v>
      </c>
      <c r="H725" s="128">
        <f t="shared" si="70"/>
        <v>40792.790999999997</v>
      </c>
      <c r="I725" s="122">
        <f t="shared" si="71"/>
        <v>-0.12853038636583633</v>
      </c>
      <c r="J725" s="128">
        <f t="shared" si="72"/>
        <v>99.706008320894369</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7.3336448598130835E-2</v>
      </c>
      <c r="F726" s="128">
        <f t="shared" si="68"/>
        <v>7.8469999999999986</v>
      </c>
      <c r="G726" s="122">
        <f t="shared" si="69"/>
        <v>6.4378611793540458E-2</v>
      </c>
      <c r="H726" s="128">
        <f t="shared" si="70"/>
        <v>22169.290000000005</v>
      </c>
      <c r="I726" s="122">
        <f t="shared" si="71"/>
        <v>0.17578678776226297</v>
      </c>
      <c r="J726" s="128">
        <f t="shared" si="72"/>
        <v>113.91430562889082</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0.24293457943925231</v>
      </c>
      <c r="F727" s="128">
        <f t="shared" si="68"/>
        <v>25.993999999999996</v>
      </c>
      <c r="G727" s="122">
        <f t="shared" si="69"/>
        <v>0.249816336487028</v>
      </c>
      <c r="H727" s="128">
        <f t="shared" si="70"/>
        <v>86026.253999999986</v>
      </c>
      <c r="I727" s="122">
        <f t="shared" si="71"/>
        <v>-0.22720065539435935</v>
      </c>
      <c r="J727" s="128">
        <f t="shared" si="72"/>
        <v>97.245273409838418</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0.1668691588785047</v>
      </c>
      <c r="F728" s="128">
        <f t="shared" si="68"/>
        <v>17.855000000000004</v>
      </c>
      <c r="G728" s="122">
        <f t="shared" si="69"/>
        <v>0.14509936461473236</v>
      </c>
      <c r="H728" s="128">
        <f t="shared" si="70"/>
        <v>49966.127000000008</v>
      </c>
      <c r="I728" s="122">
        <f t="shared" si="71"/>
        <v>0.19567765082003405</v>
      </c>
      <c r="J728" s="128">
        <f t="shared" si="72"/>
        <v>115.0033698090791</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0.20083177570093452</v>
      </c>
      <c r="F729" s="128">
        <f t="shared" si="68"/>
        <v>21.488999999999994</v>
      </c>
      <c r="G729" s="122">
        <f t="shared" si="69"/>
        <v>0.18565456879178069</v>
      </c>
      <c r="H729" s="128">
        <f t="shared" si="70"/>
        <v>63931.636000000013</v>
      </c>
      <c r="I729" s="122">
        <f t="shared" si="71"/>
        <v>-1.9384108330424256E-3</v>
      </c>
      <c r="J729" s="128">
        <f t="shared" si="72"/>
        <v>108.17497086547635</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0.32794392523364485</v>
      </c>
      <c r="F730" s="128">
        <f t="shared" si="68"/>
        <v>35.089999999999996</v>
      </c>
      <c r="G730" s="122">
        <f t="shared" si="69"/>
        <v>0.33010140609481986</v>
      </c>
      <c r="H730" s="128">
        <f t="shared" si="70"/>
        <v>113673.05999999998</v>
      </c>
      <c r="I730" s="122">
        <f t="shared" si="71"/>
        <v>-0.21384065701363569</v>
      </c>
      <c r="J730" s="128">
        <f t="shared" si="72"/>
        <v>99.34641876061707</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0.18213084112149533</v>
      </c>
      <c r="F731" s="128">
        <f t="shared" si="68"/>
        <v>19.488</v>
      </c>
      <c r="G731" s="122">
        <f t="shared" si="69"/>
        <v>0.15976067929306126</v>
      </c>
      <c r="H731" s="128">
        <f t="shared" si="70"/>
        <v>55014.867999999988</v>
      </c>
      <c r="I731" s="122">
        <f t="shared" si="71"/>
        <v>0.3444759728420706</v>
      </c>
      <c r="J731" s="128">
        <f t="shared" si="72"/>
        <v>114.00229513759064</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0.13650467289719626</v>
      </c>
      <c r="F732" s="128">
        <f t="shared" si="68"/>
        <v>14.606</v>
      </c>
      <c r="G732" s="122">
        <f t="shared" si="69"/>
        <v>0.12491124353144115</v>
      </c>
      <c r="H732" s="128">
        <f t="shared" si="70"/>
        <v>43014.186000000009</v>
      </c>
      <c r="I732" s="122">
        <f t="shared" si="71"/>
        <v>7.7329542213355765E-2</v>
      </c>
      <c r="J732" s="128">
        <f t="shared" si="72"/>
        <v>109.28133371983999</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0.10073831775700937</v>
      </c>
      <c r="F733" s="128">
        <f t="shared" si="68"/>
        <v>10.779000000000002</v>
      </c>
      <c r="G733" s="122">
        <f t="shared" si="69"/>
        <v>8.393962678375412E-2</v>
      </c>
      <c r="H733" s="128">
        <f t="shared" si="70"/>
        <v>28905.281999999999</v>
      </c>
      <c r="I733" s="122">
        <f t="shared" si="71"/>
        <v>5.7158557617603335E-2</v>
      </c>
      <c r="J733" s="128">
        <f t="shared" si="72"/>
        <v>120.01282542812844</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0.2760280373831776</v>
      </c>
      <c r="F734" s="128">
        <f t="shared" si="68"/>
        <v>29.535000000000004</v>
      </c>
      <c r="G734" s="122">
        <f t="shared" si="69"/>
        <v>0.28311022830891108</v>
      </c>
      <c r="H734" s="128">
        <f t="shared" si="70"/>
        <v>97491.272000000012</v>
      </c>
      <c r="I734" s="122">
        <f t="shared" si="71"/>
        <v>-0.58627705634185234</v>
      </c>
      <c r="J734" s="128">
        <f t="shared" si="72"/>
        <v>97.49843339534668</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0.14780373831775701</v>
      </c>
      <c r="F735" s="128">
        <f t="shared" si="68"/>
        <v>15.815</v>
      </c>
      <c r="G735" s="122">
        <f t="shared" si="69"/>
        <v>0.13266585936728637</v>
      </c>
      <c r="H735" s="128">
        <f t="shared" si="70"/>
        <v>45684.549999999996</v>
      </c>
      <c r="I735" s="122">
        <f t="shared" si="71"/>
        <v>2.354676820418089E-2</v>
      </c>
      <c r="J735" s="128">
        <f t="shared" si="72"/>
        <v>111.41053095548969</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0.16344859813084117</v>
      </c>
      <c r="F736" s="128">
        <f t="shared" si="68"/>
        <v>17.489000000000004</v>
      </c>
      <c r="G736" s="122">
        <f t="shared" si="69"/>
        <v>0.15792262122558501</v>
      </c>
      <c r="H736" s="128">
        <f t="shared" si="70"/>
        <v>54381.918000000005</v>
      </c>
      <c r="I736" s="122">
        <f t="shared" si="71"/>
        <v>-2.9254645027368294E-2</v>
      </c>
      <c r="J736" s="128">
        <f t="shared" si="72"/>
        <v>103.49916741653024</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0.3459626168224299</v>
      </c>
      <c r="F737" s="128">
        <f t="shared" si="68"/>
        <v>37.018000000000001</v>
      </c>
      <c r="G737" s="122">
        <f t="shared" si="69"/>
        <v>0.34068084377305013</v>
      </c>
      <c r="H737" s="128">
        <f t="shared" si="70"/>
        <v>117316.174</v>
      </c>
      <c r="I737" s="122">
        <f t="shared" si="71"/>
        <v>0.1970544736030943</v>
      </c>
      <c r="J737" s="128">
        <f t="shared" si="72"/>
        <v>101.55035809788539</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0.15721495327102805</v>
      </c>
      <c r="F738" s="128">
        <f t="shared" si="68"/>
        <v>16.822000000000003</v>
      </c>
      <c r="G738" s="122">
        <f t="shared" si="69"/>
        <v>0.13522699051568426</v>
      </c>
      <c r="H738" s="128">
        <f t="shared" si="70"/>
        <v>46566.495999999999</v>
      </c>
      <c r="I738" s="122">
        <f t="shared" si="71"/>
        <v>0.57703825724566382</v>
      </c>
      <c r="J738" s="128">
        <f t="shared" si="72"/>
        <v>116.26004000495264</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0.15815887850467289</v>
      </c>
      <c r="F739" s="128">
        <f t="shared" si="68"/>
        <v>16.922999999999998</v>
      </c>
      <c r="G739" s="122">
        <f t="shared" si="69"/>
        <v>0.15750277908455737</v>
      </c>
      <c r="H739" s="128">
        <f t="shared" si="70"/>
        <v>54237.342000000004</v>
      </c>
      <c r="I739" s="122">
        <f t="shared" si="71"/>
        <v>-4.9623110942413722E-2</v>
      </c>
      <c r="J739" s="128">
        <f t="shared" si="72"/>
        <v>100.41656371013192</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0.12586915887850467</v>
      </c>
      <c r="F740" s="128">
        <f t="shared" si="68"/>
        <v>13.468</v>
      </c>
      <c r="G740" s="122">
        <f t="shared" si="69"/>
        <v>0.10502448614523258</v>
      </c>
      <c r="H740" s="128">
        <f t="shared" si="70"/>
        <v>36166.021999999997</v>
      </c>
      <c r="I740" s="122">
        <f t="shared" si="71"/>
        <v>0.35964399227476257</v>
      </c>
      <c r="J740" s="128">
        <f t="shared" si="72"/>
        <v>119.84744081913159</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0.24475700934579439</v>
      </c>
      <c r="F741" s="128">
        <f t="shared" si="68"/>
        <v>26.189</v>
      </c>
      <c r="G741" s="122">
        <f t="shared" si="69"/>
        <v>0.24550224766086448</v>
      </c>
      <c r="H741" s="128">
        <f t="shared" si="70"/>
        <v>84540.662999999971</v>
      </c>
      <c r="I741" s="122">
        <f t="shared" si="71"/>
        <v>-4.9640924180031215E-2</v>
      </c>
      <c r="J741" s="128">
        <f t="shared" si="72"/>
        <v>99.696443384054248</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0.14247663551401873</v>
      </c>
      <c r="F742" s="128">
        <f t="shared" si="68"/>
        <v>15.245000000000005</v>
      </c>
      <c r="G742" s="122">
        <f t="shared" si="69"/>
        <v>0.12313273105314818</v>
      </c>
      <c r="H742" s="128">
        <f t="shared" si="70"/>
        <v>42401.741000000002</v>
      </c>
      <c r="I742" s="122">
        <f t="shared" si="71"/>
        <v>8.3740618434367392E-2</v>
      </c>
      <c r="J742" s="128">
        <f t="shared" si="72"/>
        <v>115.70979892626687</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0.16841121495327102</v>
      </c>
      <c r="F743" s="128">
        <f t="shared" si="68"/>
        <v>18.02</v>
      </c>
      <c r="G743" s="122">
        <f t="shared" si="69"/>
        <v>0.16365345948112139</v>
      </c>
      <c r="H743" s="128">
        <f t="shared" si="70"/>
        <v>56355.377999999997</v>
      </c>
      <c r="I743" s="122">
        <f t="shared" si="71"/>
        <v>0.1608122296298044</v>
      </c>
      <c r="J743" s="128">
        <f t="shared" si="72"/>
        <v>102.90721350299256</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0.25929906542056069</v>
      </c>
      <c r="F744" s="128">
        <f t="shared" si="68"/>
        <v>27.744999999999994</v>
      </c>
      <c r="G744" s="122">
        <f t="shared" si="69"/>
        <v>0.25539419150999837</v>
      </c>
      <c r="H744" s="128">
        <f t="shared" si="70"/>
        <v>87947.033000000025</v>
      </c>
      <c r="I744" s="122">
        <f t="shared" si="71"/>
        <v>9.7941303655486103E-2</v>
      </c>
      <c r="J744" s="128">
        <f t="shared" si="72"/>
        <v>101.52895956148222</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0.12144859813084113</v>
      </c>
      <c r="F745" s="128">
        <f t="shared" si="68"/>
        <v>12.995000000000001</v>
      </c>
      <c r="G745" s="122">
        <f t="shared" si="69"/>
        <v>0.11397156738045872</v>
      </c>
      <c r="H745" s="128">
        <f t="shared" si="70"/>
        <v>39247.021000000001</v>
      </c>
      <c r="I745" s="122">
        <f t="shared" si="71"/>
        <v>0.18386194770833542</v>
      </c>
      <c r="J745" s="128">
        <f t="shared" si="72"/>
        <v>106.56043513503914</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8.9383177570093453E-2</v>
      </c>
      <c r="F746" s="128">
        <f t="shared" si="68"/>
        <v>9.5640000000000001</v>
      </c>
      <c r="G746" s="122">
        <f t="shared" si="69"/>
        <v>7.5809506385796185E-2</v>
      </c>
      <c r="H746" s="128">
        <f t="shared" si="70"/>
        <v>26105.61</v>
      </c>
      <c r="I746" s="122">
        <f t="shared" si="71"/>
        <v>3.5462604538901987E-2</v>
      </c>
      <c r="J746" s="128">
        <f t="shared" si="72"/>
        <v>117.90497238594402</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8.8018691588785045E-2</v>
      </c>
      <c r="F747" s="128">
        <f t="shared" si="68"/>
        <v>9.4179999999999993</v>
      </c>
      <c r="G747" s="122">
        <f t="shared" si="69"/>
        <v>6.6339382270776348E-2</v>
      </c>
      <c r="H747" s="128">
        <f t="shared" si="70"/>
        <v>22844.496999999999</v>
      </c>
      <c r="I747" s="122">
        <f t="shared" si="71"/>
        <v>0.19847245922395615</v>
      </c>
      <c r="J747" s="128">
        <f t="shared" si="72"/>
        <v>132.67939582180705</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0.30888785046728967</v>
      </c>
      <c r="F748" s="128">
        <f t="shared" si="68"/>
        <v>33.050999999999995</v>
      </c>
      <c r="G748" s="122">
        <f t="shared" si="69"/>
        <v>0.31187081757937957</v>
      </c>
      <c r="H748" s="128">
        <f t="shared" si="70"/>
        <v>107395.211</v>
      </c>
      <c r="I748" s="122">
        <f t="shared" si="71"/>
        <v>-0.1216519040103102</v>
      </c>
      <c r="J748" s="128">
        <f t="shared" si="72"/>
        <v>99.04352477245466</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0.1481308411214953</v>
      </c>
      <c r="F749" s="128">
        <f t="shared" si="68"/>
        <v>15.849999999999998</v>
      </c>
      <c r="G749" s="122">
        <f t="shared" si="69"/>
        <v>0.14079967069154778</v>
      </c>
      <c r="H749" s="128">
        <f t="shared" si="70"/>
        <v>48485.493000000009</v>
      </c>
      <c r="I749" s="122">
        <f t="shared" si="71"/>
        <v>-7.3523715507860618E-2</v>
      </c>
      <c r="J749" s="128">
        <f t="shared" si="72"/>
        <v>105.20680935824633</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0.35671028037383185</v>
      </c>
      <c r="F750" s="128">
        <f t="shared" si="68"/>
        <v>38.168000000000006</v>
      </c>
      <c r="G750" s="122">
        <f t="shared" si="69"/>
        <v>0.3586770279766987</v>
      </c>
      <c r="H750" s="128">
        <f t="shared" si="70"/>
        <v>123513.304</v>
      </c>
      <c r="I750" s="122">
        <f t="shared" si="71"/>
        <v>4.9343358351315779E-2</v>
      </c>
      <c r="J750" s="128">
        <f t="shared" si="72"/>
        <v>99.451666137092388</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0.36999999999999994</v>
      </c>
      <c r="F751" s="128">
        <f t="shared" si="68"/>
        <v>39.589999999999996</v>
      </c>
      <c r="G751" s="122">
        <f t="shared" si="69"/>
        <v>0.36997343171931535</v>
      </c>
      <c r="H751" s="128">
        <f t="shared" si="70"/>
        <v>127403.31099999999</v>
      </c>
      <c r="I751" s="122">
        <f t="shared" si="71"/>
        <v>0.19342207319101748</v>
      </c>
      <c r="J751" s="128">
        <f t="shared" si="72"/>
        <v>100.00718113205079</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0.2202897196261682</v>
      </c>
      <c r="F752" s="128">
        <f t="shared" si="68"/>
        <v>23.570999999999998</v>
      </c>
      <c r="G752" s="122">
        <f t="shared" si="69"/>
        <v>0.20203560538741661</v>
      </c>
      <c r="H752" s="128">
        <f t="shared" si="70"/>
        <v>69572.577000000005</v>
      </c>
      <c r="I752" s="122">
        <f t="shared" si="71"/>
        <v>0.41584664034991314</v>
      </c>
      <c r="J752" s="128">
        <f t="shared" si="72"/>
        <v>109.03509765209361</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0.12602803738317753</v>
      </c>
      <c r="F753" s="128">
        <f t="shared" si="68"/>
        <v>13.484999999999996</v>
      </c>
      <c r="G753" s="122">
        <f t="shared" si="69"/>
        <v>0.13717821279017764</v>
      </c>
      <c r="H753" s="128">
        <f t="shared" si="70"/>
        <v>47238.414999999994</v>
      </c>
      <c r="I753" s="122">
        <f t="shared" si="71"/>
        <v>-0.26427604124203974</v>
      </c>
      <c r="J753" s="128">
        <f t="shared" si="72"/>
        <v>91.871759239162145</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8.745794392523365E-2</v>
      </c>
      <c r="F754" s="128">
        <f t="shared" si="68"/>
        <v>9.3580000000000005</v>
      </c>
      <c r="G754" s="122">
        <f t="shared" si="69"/>
        <v>7.4226403916853992E-2</v>
      </c>
      <c r="H754" s="128">
        <f t="shared" si="70"/>
        <v>25560.456000000006</v>
      </c>
      <c r="I754" s="122">
        <f t="shared" si="71"/>
        <v>0.44188479343012133</v>
      </c>
      <c r="J754" s="128">
        <f t="shared" si="72"/>
        <v>117.82592084509605</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0.29262616822429904</v>
      </c>
      <c r="F755" s="128">
        <f t="shared" si="68"/>
        <v>31.310999999999996</v>
      </c>
      <c r="G755" s="122">
        <f t="shared" si="69"/>
        <v>0.2921212168731378</v>
      </c>
      <c r="H755" s="128">
        <f t="shared" si="70"/>
        <v>100594.27799999999</v>
      </c>
      <c r="I755" s="122">
        <f t="shared" si="71"/>
        <v>0.1348627400749805</v>
      </c>
      <c r="J755" s="128">
        <f t="shared" si="72"/>
        <v>100.17285678752343</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0.20301869158878508</v>
      </c>
      <c r="F756" s="128">
        <f t="shared" si="68"/>
        <v>21.723000000000003</v>
      </c>
      <c r="G756" s="122">
        <f t="shared" si="69"/>
        <v>0.19378257511078587</v>
      </c>
      <c r="H756" s="128">
        <f t="shared" si="70"/>
        <v>66730.58</v>
      </c>
      <c r="I756" s="122">
        <f t="shared" si="71"/>
        <v>0.17264420820581261</v>
      </c>
      <c r="J756" s="128">
        <f t="shared" si="72"/>
        <v>104.76622651583554</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0.28404672897196259</v>
      </c>
      <c r="F757" s="128">
        <f t="shared" si="68"/>
        <v>30.392999999999997</v>
      </c>
      <c r="G757" s="122">
        <f t="shared" si="69"/>
        <v>0.26261995655683912</v>
      </c>
      <c r="H757" s="128">
        <f t="shared" si="70"/>
        <v>90435.28300000001</v>
      </c>
      <c r="I757" s="122">
        <f t="shared" si="71"/>
        <v>0.36045025074035664</v>
      </c>
      <c r="J757" s="128">
        <f t="shared" si="72"/>
        <v>108.15885155722584</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0.28533644859813084</v>
      </c>
      <c r="F758" s="128">
        <f t="shared" si="68"/>
        <v>30.530999999999999</v>
      </c>
      <c r="G758" s="122">
        <f t="shared" si="69"/>
        <v>0.28706151737436036</v>
      </c>
      <c r="H758" s="128">
        <f t="shared" si="70"/>
        <v>98851.93</v>
      </c>
      <c r="I758" s="122">
        <f t="shared" si="71"/>
        <v>-0.26863389430986767</v>
      </c>
      <c r="J758" s="128">
        <f t="shared" si="72"/>
        <v>99.39905954932307</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0.20757009345794389</v>
      </c>
      <c r="F759" s="128">
        <f t="shared" si="68"/>
        <v>22.209999999999997</v>
      </c>
      <c r="G759" s="122">
        <f t="shared" si="69"/>
        <v>0.19035216838290381</v>
      </c>
      <c r="H759" s="128">
        <f t="shared" si="70"/>
        <v>65549.291999999987</v>
      </c>
      <c r="I759" s="122">
        <f t="shared" si="71"/>
        <v>0.27629342143821889</v>
      </c>
      <c r="J759" s="128">
        <f t="shared" si="72"/>
        <v>109.04530020399099</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0.12570093457943926</v>
      </c>
      <c r="F760" s="128">
        <f t="shared" si="68"/>
        <v>13.450000000000001</v>
      </c>
      <c r="G760" s="122">
        <f t="shared" si="69"/>
        <v>0.12405006708135138</v>
      </c>
      <c r="H760" s="128">
        <f t="shared" si="70"/>
        <v>42717.633000000002</v>
      </c>
      <c r="I760" s="122">
        <f t="shared" si="71"/>
        <v>-0.11347866229118636</v>
      </c>
      <c r="J760" s="128">
        <f t="shared" si="72"/>
        <v>101.33080742068866</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9.1373831775700909E-2</v>
      </c>
      <c r="F761" s="128">
        <f t="shared" si="68"/>
        <v>9.7769999999999975</v>
      </c>
      <c r="G761" s="122">
        <f t="shared" si="69"/>
        <v>8.3479776860128127E-2</v>
      </c>
      <c r="H761" s="128">
        <f t="shared" si="70"/>
        <v>28746.929000000004</v>
      </c>
      <c r="I761" s="122">
        <f t="shared" si="71"/>
        <v>0.13043171475808069</v>
      </c>
      <c r="J761" s="128">
        <f t="shared" si="72"/>
        <v>109.45624822260775</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0.32523364485981299</v>
      </c>
      <c r="F762" s="128">
        <f t="shared" si="68"/>
        <v>34.79999999999999</v>
      </c>
      <c r="G762" s="122">
        <f t="shared" si="69"/>
        <v>0.33017960959234283</v>
      </c>
      <c r="H762" s="128">
        <f t="shared" si="70"/>
        <v>113699.98999999999</v>
      </c>
      <c r="I762" s="122">
        <f t="shared" si="71"/>
        <v>-0.30561719834866846</v>
      </c>
      <c r="J762" s="128">
        <f t="shared" si="72"/>
        <v>98.502038106279059</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0.16271028037383181</v>
      </c>
      <c r="F763" s="128">
        <f t="shared" si="68"/>
        <v>17.410000000000004</v>
      </c>
      <c r="G763" s="122">
        <f t="shared" si="69"/>
        <v>0.15290134395019137</v>
      </c>
      <c r="H763" s="128">
        <f t="shared" si="70"/>
        <v>52652.800999999999</v>
      </c>
      <c r="I763" s="122">
        <f t="shared" si="71"/>
        <v>3.0775582725469808E-2</v>
      </c>
      <c r="J763" s="128">
        <f t="shared" si="72"/>
        <v>106.41520615203734</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0.23930841121495333</v>
      </c>
      <c r="F764" s="128">
        <f t="shared" si="68"/>
        <v>25.606000000000005</v>
      </c>
      <c r="G764" s="122">
        <f t="shared" si="69"/>
        <v>0.21602269440524099</v>
      </c>
      <c r="H764" s="128">
        <f t="shared" si="70"/>
        <v>74389.142999999982</v>
      </c>
      <c r="I764" s="122">
        <f t="shared" si="71"/>
        <v>0.12575184939758163</v>
      </c>
      <c r="J764" s="128">
        <f t="shared" si="72"/>
        <v>110.77929190440992</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0.34347663551401869</v>
      </c>
      <c r="F765" s="128">
        <f t="shared" si="68"/>
        <v>36.752000000000002</v>
      </c>
      <c r="G765" s="122">
        <f t="shared" si="69"/>
        <v>0.32671957962353132</v>
      </c>
      <c r="H765" s="128">
        <f t="shared" si="70"/>
        <v>112508.50099999999</v>
      </c>
      <c r="I765" s="122">
        <f t="shared" si="71"/>
        <v>0.56004529817568116</v>
      </c>
      <c r="J765" s="128">
        <f t="shared" si="72"/>
        <v>105.12888021887025</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0.18886915887850467</v>
      </c>
      <c r="F766" s="128">
        <f t="shared" si="68"/>
        <v>20.209</v>
      </c>
      <c r="G766" s="122">
        <f t="shared" si="69"/>
        <v>0.16646938941450468</v>
      </c>
      <c r="H766" s="128">
        <f t="shared" si="70"/>
        <v>57325.065999999999</v>
      </c>
      <c r="I766" s="122">
        <f t="shared" si="71"/>
        <v>0.49593258306787991</v>
      </c>
      <c r="J766" s="128">
        <f t="shared" si="72"/>
        <v>113.4557888046463</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0.19692523364485989</v>
      </c>
      <c r="F767" s="128">
        <f t="shared" si="68"/>
        <v>21.071000000000009</v>
      </c>
      <c r="G767" s="122">
        <f t="shared" si="69"/>
        <v>0.19341597407349329</v>
      </c>
      <c r="H767" s="128">
        <f t="shared" si="70"/>
        <v>66604.338000000003</v>
      </c>
      <c r="I767" s="122">
        <f t="shared" si="71"/>
        <v>7.8028350710309405E-2</v>
      </c>
      <c r="J767" s="128">
        <f t="shared" si="72"/>
        <v>101.81435870960335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9.999065420560746E-2</v>
      </c>
      <c r="F768" s="128">
        <f t="shared" si="68"/>
        <v>10.698999999999998</v>
      </c>
      <c r="G768" s="122">
        <f t="shared" si="69"/>
        <v>8.8614203822765844E-2</v>
      </c>
      <c r="H768" s="128">
        <f t="shared" si="70"/>
        <v>30515.01</v>
      </c>
      <c r="I768" s="122">
        <f t="shared" si="71"/>
        <v>0.31202529630400311</v>
      </c>
      <c r="J768" s="128">
        <f t="shared" si="72"/>
        <v>112.8381793121961</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0.31090654205607471</v>
      </c>
      <c r="F769" s="128">
        <f t="shared" si="68"/>
        <v>33.266999999999996</v>
      </c>
      <c r="G769" s="122">
        <f t="shared" si="69"/>
        <v>0.31057015954326606</v>
      </c>
      <c r="H769" s="128">
        <f t="shared" si="70"/>
        <v>106947.319</v>
      </c>
      <c r="I769" s="122">
        <f t="shared" si="71"/>
        <v>-0.10139792068410539</v>
      </c>
      <c r="J769" s="128">
        <f t="shared" si="72"/>
        <v>100.10831127926242</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0.16142056074766353</v>
      </c>
      <c r="F770" s="128">
        <f t="shared" si="68"/>
        <v>17.271999999999998</v>
      </c>
      <c r="G770" s="122">
        <f t="shared" si="69"/>
        <v>0.14265029417060157</v>
      </c>
      <c r="H770" s="128">
        <f t="shared" si="70"/>
        <v>49122.770000000011</v>
      </c>
      <c r="I770" s="122">
        <f t="shared" si="71"/>
        <v>0.24904945962496836</v>
      </c>
      <c r="J770" s="128">
        <f t="shared" si="72"/>
        <v>113.15823895505872</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0.25637383177570094</v>
      </c>
      <c r="F771" s="128">
        <f t="shared" si="68"/>
        <v>27.431999999999999</v>
      </c>
      <c r="G771" s="122">
        <f t="shared" si="69"/>
        <v>0.22431416432898318</v>
      </c>
      <c r="H771" s="128">
        <f t="shared" si="70"/>
        <v>77244.376999999993</v>
      </c>
      <c r="I771" s="122">
        <f t="shared" si="71"/>
        <v>0.44269785056270339</v>
      </c>
      <c r="J771" s="128">
        <f t="shared" si="72"/>
        <v>114.29230630291293</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0.23525233644859814</v>
      </c>
      <c r="F772" s="128">
        <f t="shared" si="68"/>
        <v>25.172000000000001</v>
      </c>
      <c r="G772" s="122">
        <f t="shared" si="69"/>
        <v>0.23077428432038752</v>
      </c>
      <c r="H772" s="128">
        <f t="shared" si="70"/>
        <v>79468.971000000005</v>
      </c>
      <c r="I772" s="122">
        <f t="shared" si="71"/>
        <v>0.10174375298167598</v>
      </c>
      <c r="J772" s="128">
        <f t="shared" si="72"/>
        <v>101.94044676225435</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0.14403738317757009</v>
      </c>
      <c r="F773" s="128">
        <f t="shared" si="68"/>
        <v>15.411999999999999</v>
      </c>
      <c r="G773" s="122">
        <f t="shared" si="69"/>
        <v>0.13210848012823864</v>
      </c>
      <c r="H773" s="128">
        <f t="shared" si="70"/>
        <v>45492.612000000001</v>
      </c>
      <c r="I773" s="122">
        <f t="shared" si="71"/>
        <v>7.085433236005366E-2</v>
      </c>
      <c r="J773" s="128">
        <f t="shared" si="72"/>
        <v>109.02962704419275</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8.9056074766355117E-2</v>
      </c>
      <c r="F774" s="128">
        <f t="shared" si="68"/>
        <v>9.5289999999999981</v>
      </c>
      <c r="G774" s="122">
        <f t="shared" si="69"/>
        <v>8.2399049826053117E-2</v>
      </c>
      <c r="H774" s="128">
        <f t="shared" si="70"/>
        <v>28374.772000000001</v>
      </c>
      <c r="I774" s="122">
        <f t="shared" si="71"/>
        <v>0.45900538231578891</v>
      </c>
      <c r="J774" s="128">
        <f t="shared" si="72"/>
        <v>108.07900692344776</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7.9299065420560741E-2</v>
      </c>
      <c r="F775" s="128">
        <f t="shared" si="68"/>
        <v>8.4849999999999994</v>
      </c>
      <c r="G775" s="122">
        <f t="shared" si="69"/>
        <v>6.7763051823973894E-2</v>
      </c>
      <c r="H775" s="128">
        <f t="shared" si="70"/>
        <v>23334.749</v>
      </c>
      <c r="I775" s="122">
        <f t="shared" si="71"/>
        <v>0.10690454984704845</v>
      </c>
      <c r="J775" s="128">
        <f t="shared" si="72"/>
        <v>117.02404671288068</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0.41114018691588783</v>
      </c>
      <c r="F776" s="128">
        <f t="shared" si="68"/>
        <v>43.991999999999997</v>
      </c>
      <c r="G776" s="122">
        <f t="shared" si="69"/>
        <v>0.41912293311030968</v>
      </c>
      <c r="H776" s="128">
        <f t="shared" si="70"/>
        <v>144328.33500000002</v>
      </c>
      <c r="I776" s="122">
        <f t="shared" si="71"/>
        <v>-6.3776233032339882E-2</v>
      </c>
      <c r="J776" s="128">
        <f t="shared" si="72"/>
        <v>98.095368789490493</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0.2158878504672897</v>
      </c>
      <c r="F777" s="128">
        <f t="shared" ref="F777:F803" si="74">SUMPRODUCT($K$2:$AI$2,$K777:$AI777)</f>
        <v>23.099999999999998</v>
      </c>
      <c r="G777" s="122">
        <f t="shared" ref="G777:G803" si="75">SUMPRODUCT($K$3:$AI$3,$K777:$AI777)/$J$3</f>
        <v>0.19465673223796168</v>
      </c>
      <c r="H777" s="128">
        <f t="shared" ref="H777:H803" si="76">SUMPRODUCT($K$3:$AI$3,$K777:$AI777)</f>
        <v>67031.603000000003</v>
      </c>
      <c r="I777" s="122">
        <f t="shared" ref="I777:I803" si="77">CORREL($K$4:$AI$4,$K777:$AI777)</f>
        <v>2.3600078972612652E-3</v>
      </c>
      <c r="J777" s="128">
        <f t="shared" si="72"/>
        <v>110.90695296547651</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0.40176635514018694</v>
      </c>
      <c r="F778" s="128">
        <f t="shared" si="74"/>
        <v>42.989000000000004</v>
      </c>
      <c r="G778" s="122">
        <f t="shared" si="75"/>
        <v>0.39943902276119625</v>
      </c>
      <c r="H778" s="128">
        <f t="shared" si="76"/>
        <v>137550.02300000002</v>
      </c>
      <c r="I778" s="122">
        <f t="shared" si="77"/>
        <v>6.0142437163570844E-2</v>
      </c>
      <c r="J778" s="128">
        <f t="shared" ref="J778:J803" si="78">$E778/$G778*100</f>
        <v>100.58265022853865</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0.46347663551401869</v>
      </c>
      <c r="F779" s="128">
        <f t="shared" si="74"/>
        <v>49.591999999999999</v>
      </c>
      <c r="G779" s="122">
        <f t="shared" si="75"/>
        <v>0.46212393787860301</v>
      </c>
      <c r="H779" s="128">
        <f t="shared" si="76"/>
        <v>159136.07499999998</v>
      </c>
      <c r="I779" s="122">
        <f t="shared" si="77"/>
        <v>0.26600212141767499</v>
      </c>
      <c r="J779" s="128">
        <f t="shared" si="78"/>
        <v>100.29271317162778</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0.40585981308411212</v>
      </c>
      <c r="F780" s="128">
        <f t="shared" si="74"/>
        <v>43.427</v>
      </c>
      <c r="G780" s="122">
        <f t="shared" si="75"/>
        <v>0.38344459254612928</v>
      </c>
      <c r="H780" s="128">
        <f t="shared" si="76"/>
        <v>132042.21299999999</v>
      </c>
      <c r="I780" s="122">
        <f t="shared" si="77"/>
        <v>0.4301979208802722</v>
      </c>
      <c r="J780" s="128">
        <f t="shared" si="78"/>
        <v>105.84575215656125</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0.17482242990654207</v>
      </c>
      <c r="F781" s="128">
        <f t="shared" si="74"/>
        <v>18.706</v>
      </c>
      <c r="G781" s="122">
        <f t="shared" si="75"/>
        <v>0.16460955459144261</v>
      </c>
      <c r="H781" s="128">
        <f t="shared" si="76"/>
        <v>56684.616999999991</v>
      </c>
      <c r="I781" s="122">
        <f t="shared" si="77"/>
        <v>2.0545356004961428E-2</v>
      </c>
      <c r="J781" s="128">
        <f t="shared" si="78"/>
        <v>106.20430286713768</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0.13555140186915887</v>
      </c>
      <c r="F782" s="128">
        <f t="shared" si="74"/>
        <v>14.504</v>
      </c>
      <c r="G782" s="122">
        <f t="shared" si="75"/>
        <v>0.11289886687691299</v>
      </c>
      <c r="H782" s="128">
        <f t="shared" si="76"/>
        <v>38877.628000000004</v>
      </c>
      <c r="I782" s="122">
        <f t="shared" si="77"/>
        <v>4.6659483625827655E-2</v>
      </c>
      <c r="J782" s="128">
        <f t="shared" si="78"/>
        <v>120.06444849171305</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0.38588785046728963</v>
      </c>
      <c r="F783" s="128">
        <f t="shared" si="74"/>
        <v>41.289999999999992</v>
      </c>
      <c r="G783" s="122">
        <f t="shared" si="75"/>
        <v>0.38827859669297654</v>
      </c>
      <c r="H783" s="128">
        <f t="shared" si="76"/>
        <v>133706.84100000001</v>
      </c>
      <c r="I783" s="122">
        <f t="shared" si="77"/>
        <v>1.487541034198268E-2</v>
      </c>
      <c r="J783" s="128">
        <f t="shared" si="78"/>
        <v>99.384270406339866</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0.26970093457943928</v>
      </c>
      <c r="F784" s="128">
        <f t="shared" si="74"/>
        <v>28.858000000000004</v>
      </c>
      <c r="G784" s="122">
        <f t="shared" si="75"/>
        <v>0.25858963055889511</v>
      </c>
      <c r="H784" s="128">
        <f t="shared" si="76"/>
        <v>89047.40800000001</v>
      </c>
      <c r="I784" s="122">
        <f t="shared" si="77"/>
        <v>1.2937762770337931E-2</v>
      </c>
      <c r="J784" s="128">
        <f t="shared" si="78"/>
        <v>104.29688692331905</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0.38008411214953269</v>
      </c>
      <c r="F785" s="128">
        <f t="shared" si="74"/>
        <v>40.668999999999997</v>
      </c>
      <c r="G785" s="122">
        <f t="shared" si="75"/>
        <v>0.37364267419371699</v>
      </c>
      <c r="H785" s="128">
        <f t="shared" si="76"/>
        <v>128666.844</v>
      </c>
      <c r="I785" s="122">
        <f t="shared" si="77"/>
        <v>0.13475027147021362</v>
      </c>
      <c r="J785" s="128">
        <f t="shared" si="78"/>
        <v>101.7239567107038</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0.36873831775700927</v>
      </c>
      <c r="F786" s="128">
        <f t="shared" si="74"/>
        <v>39.454999999999991</v>
      </c>
      <c r="G786" s="122">
        <f t="shared" si="75"/>
        <v>0.3685558517589253</v>
      </c>
      <c r="H786" s="128">
        <f t="shared" si="76"/>
        <v>126915.156</v>
      </c>
      <c r="I786" s="122">
        <f t="shared" si="77"/>
        <v>1.5953059473763145E-2</v>
      </c>
      <c r="J786" s="128">
        <f t="shared" si="78"/>
        <v>100.04950837090583</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0.41035514018691577</v>
      </c>
      <c r="F787" s="128">
        <f t="shared" si="74"/>
        <v>43.907999999999987</v>
      </c>
      <c r="G787" s="122">
        <f t="shared" si="75"/>
        <v>0.39290110292195912</v>
      </c>
      <c r="H787" s="128">
        <f t="shared" si="76"/>
        <v>135298.63800000001</v>
      </c>
      <c r="I787" s="122">
        <f t="shared" si="77"/>
        <v>0.30740234849031028</v>
      </c>
      <c r="J787" s="128">
        <f t="shared" si="78"/>
        <v>104.44234875777975</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0.13335514018691588</v>
      </c>
      <c r="F788" s="128">
        <f t="shared" si="74"/>
        <v>14.268999999999998</v>
      </c>
      <c r="G788" s="122">
        <f t="shared" si="75"/>
        <v>0.12711017894168281</v>
      </c>
      <c r="H788" s="128">
        <f t="shared" si="76"/>
        <v>43771.407000000007</v>
      </c>
      <c r="I788" s="122">
        <f t="shared" si="77"/>
        <v>-0.10976027547628131</v>
      </c>
      <c r="J788" s="128">
        <f t="shared" si="78"/>
        <v>104.91303001634371</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0.12985046728971963</v>
      </c>
      <c r="F789" s="128">
        <f t="shared" si="74"/>
        <v>13.894000000000002</v>
      </c>
      <c r="G789" s="122">
        <f t="shared" si="75"/>
        <v>0.11673594921564188</v>
      </c>
      <c r="H789" s="128">
        <f t="shared" si="76"/>
        <v>40198.958000000006</v>
      </c>
      <c r="I789" s="122">
        <f t="shared" si="77"/>
        <v>-2.6913255220749652E-2</v>
      </c>
      <c r="J789" s="128">
        <f t="shared" si="78"/>
        <v>111.23434397218273</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0.43152336448598133</v>
      </c>
      <c r="F790" s="128">
        <f t="shared" si="74"/>
        <v>46.173000000000002</v>
      </c>
      <c r="G790" s="122">
        <f t="shared" si="75"/>
        <v>0.43871547343171929</v>
      </c>
      <c r="H790" s="128">
        <f t="shared" si="76"/>
        <v>151075.18299999999</v>
      </c>
      <c r="I790" s="122">
        <f t="shared" si="77"/>
        <v>-0.29030841208035485</v>
      </c>
      <c r="J790" s="128">
        <f t="shared" si="78"/>
        <v>98.360643883955163</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0.21898130841121496</v>
      </c>
      <c r="F791" s="128">
        <f t="shared" si="74"/>
        <v>23.431000000000001</v>
      </c>
      <c r="G791" s="122">
        <f t="shared" si="75"/>
        <v>0.2178966424476852</v>
      </c>
      <c r="H791" s="128">
        <f t="shared" si="76"/>
        <v>75034.451999999976</v>
      </c>
      <c r="I791" s="122">
        <f t="shared" si="77"/>
        <v>-9.8500567643962547E-2</v>
      </c>
      <c r="J791" s="128">
        <f t="shared" si="78"/>
        <v>100.49778920470985</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0.23433644859813085</v>
      </c>
      <c r="F792" s="128">
        <f t="shared" si="74"/>
        <v>25.074000000000002</v>
      </c>
      <c r="G792" s="122">
        <f t="shared" si="75"/>
        <v>0.21916697158190021</v>
      </c>
      <c r="H792" s="128">
        <f t="shared" si="76"/>
        <v>75471.899999999994</v>
      </c>
      <c r="I792" s="122">
        <f t="shared" si="77"/>
        <v>0.13880099152469319</v>
      </c>
      <c r="J792" s="128">
        <f t="shared" si="78"/>
        <v>106.92142475060938</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0.38733644859813093</v>
      </c>
      <c r="F793" s="128">
        <f t="shared" si="74"/>
        <v>41.445000000000007</v>
      </c>
      <c r="G793" s="122">
        <f t="shared" si="75"/>
        <v>0.38223842628892019</v>
      </c>
      <c r="H793" s="128">
        <f t="shared" si="76"/>
        <v>131626.85999999999</v>
      </c>
      <c r="I793" s="122">
        <f t="shared" si="77"/>
        <v>0.17602937713661265</v>
      </c>
      <c r="J793" s="128">
        <f t="shared" si="78"/>
        <v>101.33372836391842</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0.32793457943925231</v>
      </c>
      <c r="F794" s="128">
        <f t="shared" si="74"/>
        <v>35.088999999999999</v>
      </c>
      <c r="G794" s="122">
        <f t="shared" si="75"/>
        <v>0.3048715958392138</v>
      </c>
      <c r="H794" s="128">
        <f t="shared" si="76"/>
        <v>104984.97299999998</v>
      </c>
      <c r="I794" s="122">
        <f t="shared" si="77"/>
        <v>0.2469538266627247</v>
      </c>
      <c r="J794" s="128">
        <f t="shared" si="78"/>
        <v>107.56481873509847</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0.20497196261682241</v>
      </c>
      <c r="F795" s="128">
        <f t="shared" si="74"/>
        <v>21.931999999999999</v>
      </c>
      <c r="G795" s="122">
        <f t="shared" si="75"/>
        <v>0.20333243891531488</v>
      </c>
      <c r="H795" s="128">
        <f t="shared" si="76"/>
        <v>70019.152000000002</v>
      </c>
      <c r="I795" s="122">
        <f t="shared" si="77"/>
        <v>5.101810575679562E-2</v>
      </c>
      <c r="J795" s="128">
        <f t="shared" si="78"/>
        <v>100.80632667874031</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0.1340093457943925</v>
      </c>
      <c r="F796" s="128">
        <f t="shared" si="74"/>
        <v>14.338999999999999</v>
      </c>
      <c r="G796" s="122">
        <f t="shared" si="75"/>
        <v>0.1228028389060222</v>
      </c>
      <c r="H796" s="128">
        <f t="shared" si="76"/>
        <v>42288.139999999992</v>
      </c>
      <c r="I796" s="122">
        <f t="shared" si="77"/>
        <v>8.3839935547826358E-2</v>
      </c>
      <c r="J796" s="128">
        <f t="shared" si="78"/>
        <v>109.12560897468042</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0.37245794392523368</v>
      </c>
      <c r="F797" s="128">
        <f t="shared" si="74"/>
        <v>39.853000000000002</v>
      </c>
      <c r="G797" s="122">
        <f t="shared" si="75"/>
        <v>0.37634847745660038</v>
      </c>
      <c r="H797" s="128">
        <f t="shared" si="76"/>
        <v>129598.609</v>
      </c>
      <c r="I797" s="122">
        <f t="shared" si="77"/>
        <v>-0.21036269496885812</v>
      </c>
      <c r="J797" s="128">
        <f t="shared" si="78"/>
        <v>98.966241724249997</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0.24569158878504671</v>
      </c>
      <c r="F798" s="128">
        <f t="shared" si="74"/>
        <v>26.288999999999998</v>
      </c>
      <c r="G798" s="122">
        <f t="shared" si="75"/>
        <v>0.23345694596902064</v>
      </c>
      <c r="H798" s="128">
        <f t="shared" si="76"/>
        <v>80392.767000000007</v>
      </c>
      <c r="I798" s="122">
        <f t="shared" si="77"/>
        <v>-4.5611172958070746E-2</v>
      </c>
      <c r="J798" s="128">
        <f t="shared" si="78"/>
        <v>105.24064202298338</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0.23455140186915885</v>
      </c>
      <c r="F799" s="128">
        <f t="shared" si="74"/>
        <v>25.096999999999998</v>
      </c>
      <c r="G799" s="122">
        <f t="shared" si="75"/>
        <v>0.22566008049762165</v>
      </c>
      <c r="H799" s="128">
        <f t="shared" si="76"/>
        <v>77707.853999999992</v>
      </c>
      <c r="I799" s="122">
        <f t="shared" si="77"/>
        <v>-7.0314709462373781E-2</v>
      </c>
      <c r="J799" s="128">
        <f t="shared" si="78"/>
        <v>103.9401392359385</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0.26084112149532712</v>
      </c>
      <c r="F800" s="128">
        <f t="shared" si="74"/>
        <v>27.910000000000004</v>
      </c>
      <c r="G800" s="122">
        <f t="shared" si="75"/>
        <v>0.2558706143025572</v>
      </c>
      <c r="H800" s="128">
        <f t="shared" si="76"/>
        <v>88111.092999999993</v>
      </c>
      <c r="I800" s="122">
        <f t="shared" si="77"/>
        <v>0.21425364867111046</v>
      </c>
      <c r="J800" s="128">
        <f t="shared" si="78"/>
        <v>101.942586180253</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0.3977289719626167</v>
      </c>
      <c r="F801" s="128">
        <f t="shared" si="74"/>
        <v>42.556999999999988</v>
      </c>
      <c r="G801" s="122">
        <f t="shared" si="75"/>
        <v>0.38206877726087385</v>
      </c>
      <c r="H801" s="128">
        <f t="shared" si="76"/>
        <v>131568.44</v>
      </c>
      <c r="I801" s="122">
        <f t="shared" si="77"/>
        <v>0.18197797577332134</v>
      </c>
      <c r="J801" s="128">
        <f t="shared" si="78"/>
        <v>104.09878944152776</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0.11758878504672897</v>
      </c>
      <c r="F802" s="128">
        <f t="shared" si="74"/>
        <v>12.581999999999999</v>
      </c>
      <c r="G802" s="122">
        <f t="shared" si="75"/>
        <v>0.10107587742988401</v>
      </c>
      <c r="H802" s="128">
        <f t="shared" si="76"/>
        <v>34806.286999999997</v>
      </c>
      <c r="I802" s="122">
        <f t="shared" si="77"/>
        <v>0.14050091149103236</v>
      </c>
      <c r="J802" s="128">
        <f t="shared" si="78"/>
        <v>116.33714001473786</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0.10775700934579441</v>
      </c>
      <c r="F803" s="128">
        <f t="shared" si="74"/>
        <v>11.530000000000001</v>
      </c>
      <c r="G803" s="122">
        <f t="shared" si="75"/>
        <v>8.448585483711718E-2</v>
      </c>
      <c r="H803" s="128">
        <f t="shared" si="76"/>
        <v>29093.379999999997</v>
      </c>
      <c r="I803" s="122">
        <f t="shared" si="77"/>
        <v>0.16758209560981396</v>
      </c>
      <c r="J803" s="128">
        <f t="shared" si="78"/>
        <v>127.54443871526469</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0.49260747663551407</v>
      </c>
      <c r="F804" s="128">
        <f>SUMPRODUCT($K$2:$AI$2,$K804:$AI804)</f>
        <v>52.709000000000003</v>
      </c>
      <c r="G804" s="122">
        <f>SUMPRODUCT($K$3:$AI$3,$K804:$AI804)/$J$3</f>
        <v>0.51269301134284673</v>
      </c>
      <c r="H804" s="128">
        <f>SUMPRODUCT($K$3:$AI$3,$K804:$AI804)</f>
        <v>176549.94</v>
      </c>
      <c r="I804" s="122">
        <f>CORREL($K$4:$AI$4,$K804:$AI804)</f>
        <v>-0.19453823052721006</v>
      </c>
      <c r="J804" s="128">
        <f>$E804/$G804*100</f>
        <v>96.082346694228477</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79497-51E8-454E-92FA-FB2CB0DDE5C3}">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7DC72-582F-4B54-977B-ED2DAE4C6DA8}">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340.71824663321888</v>
      </c>
    </row>
    <row r="17" spans="13:16" ht="21" customHeight="1">
      <c r="M17" s="139" t="s">
        <v>1706</v>
      </c>
      <c r="N17" s="3"/>
      <c r="O17" s="3"/>
      <c r="P17" s="140">
        <f t="shared" si="0"/>
        <v>405.53609913793093</v>
      </c>
    </row>
    <row r="18" spans="13:16" ht="21" customHeight="1">
      <c r="M18" s="139" t="s">
        <v>1707</v>
      </c>
      <c r="N18" s="3"/>
      <c r="O18" s="3"/>
      <c r="P18" s="140">
        <f t="shared" si="0"/>
        <v>415.03304286800392</v>
      </c>
    </row>
    <row r="19" spans="13:16" ht="21" customHeight="1">
      <c r="M19" s="139" t="s">
        <v>1708</v>
      </c>
      <c r="N19" s="3"/>
      <c r="O19" s="3"/>
      <c r="P19" s="140">
        <f t="shared" si="0"/>
        <v>68.10168895144264</v>
      </c>
    </row>
    <row r="20" spans="13:16" ht="21" customHeight="1" thickBot="1">
      <c r="M20" s="141" t="s">
        <v>1709</v>
      </c>
      <c r="N20" s="142"/>
      <c r="O20" s="142"/>
      <c r="P20" s="143">
        <f t="shared" si="0"/>
        <v>79.990494296577936</v>
      </c>
    </row>
    <row r="21" spans="13:16" ht="21" customHeight="1" thickTop="1">
      <c r="M21" s="144" t="s">
        <v>1710</v>
      </c>
      <c r="N21" s="13"/>
      <c r="O21" s="13"/>
      <c r="P21" s="145">
        <f t="shared" si="0"/>
        <v>96.004464285714292</v>
      </c>
    </row>
    <row r="22" spans="13:16" ht="21" customHeight="1">
      <c r="M22" s="144" t="s">
        <v>1711</v>
      </c>
      <c r="N22" s="13"/>
      <c r="O22" s="13"/>
      <c r="P22" s="145">
        <f t="shared" si="0"/>
        <v>45.58075455701568</v>
      </c>
    </row>
    <row r="23" spans="13:16" ht="21" customHeight="1">
      <c r="M23" s="144" t="s">
        <v>1712</v>
      </c>
      <c r="N23" s="13"/>
      <c r="O23" s="13"/>
      <c r="P23" s="145">
        <f t="shared" si="0"/>
        <v>0</v>
      </c>
    </row>
    <row r="24" spans="13:16" ht="21" customHeight="1">
      <c r="M24" s="144" t="s">
        <v>1713</v>
      </c>
      <c r="N24" s="13"/>
      <c r="O24" s="13"/>
      <c r="P24" s="145">
        <f t="shared" si="0"/>
        <v>197.45057232049948</v>
      </c>
    </row>
    <row r="25" spans="13:16" ht="21" customHeight="1">
      <c r="M25" s="144" t="s">
        <v>1714</v>
      </c>
      <c r="N25" s="13"/>
      <c r="O25" s="13"/>
      <c r="P25" s="145">
        <f t="shared" si="0"/>
        <v>374.83814741035854</v>
      </c>
    </row>
    <row r="26" spans="13:16" ht="21" customHeight="1">
      <c r="M26" s="144" t="s">
        <v>1715</v>
      </c>
      <c r="N26" s="13"/>
      <c r="O26" s="13"/>
      <c r="P26" s="145">
        <f t="shared" si="0"/>
        <v>279.4470112619116</v>
      </c>
    </row>
    <row r="27" spans="13:16" ht="21" customHeight="1">
      <c r="M27" s="144" t="s">
        <v>1716</v>
      </c>
      <c r="N27" s="13"/>
      <c r="O27" s="13"/>
      <c r="P27" s="145">
        <f t="shared" si="0"/>
        <v>410.79274116523396</v>
      </c>
    </row>
    <row r="28" spans="13:16" ht="21" customHeight="1" thickBot="1">
      <c r="M28" s="146" t="s">
        <v>1717</v>
      </c>
      <c r="N28" s="147"/>
      <c r="O28" s="147"/>
      <c r="P28" s="148">
        <f t="shared" si="0"/>
        <v>0</v>
      </c>
    </row>
    <row r="29" spans="13:16" ht="21" customHeight="1" thickTop="1">
      <c r="M29" s="149" t="s">
        <v>1718</v>
      </c>
      <c r="N29" s="22"/>
      <c r="O29" s="22"/>
      <c r="P29" s="150">
        <f t="shared" si="0"/>
        <v>246.14650896604346</v>
      </c>
    </row>
    <row r="30" spans="13:16" ht="21" customHeight="1">
      <c r="M30" s="149" t="s">
        <v>1719</v>
      </c>
      <c r="N30" s="22"/>
      <c r="O30" s="22"/>
      <c r="P30" s="150">
        <f t="shared" si="0"/>
        <v>106.69279618972018</v>
      </c>
    </row>
    <row r="31" spans="13:16" ht="21" customHeight="1">
      <c r="M31" s="149" t="s">
        <v>1720</v>
      </c>
      <c r="N31" s="22"/>
      <c r="O31" s="22"/>
      <c r="P31" s="150">
        <f t="shared" si="0"/>
        <v>57.558995405272775</v>
      </c>
    </row>
    <row r="32" spans="13:16" ht="21" customHeight="1">
      <c r="M32" s="149" t="s">
        <v>1721</v>
      </c>
      <c r="N32" s="22"/>
      <c r="O32" s="22"/>
      <c r="P32" s="150">
        <f t="shared" si="0"/>
        <v>0</v>
      </c>
    </row>
    <row r="33" spans="1:16" ht="21" customHeight="1" thickBot="1">
      <c r="M33" s="151" t="s">
        <v>1722</v>
      </c>
      <c r="N33" s="152"/>
      <c r="O33" s="152"/>
      <c r="P33" s="153">
        <f t="shared" si="0"/>
        <v>0</v>
      </c>
    </row>
    <row r="34" spans="1:16" ht="21" customHeight="1" thickTop="1">
      <c r="M34" s="154" t="s">
        <v>1723</v>
      </c>
      <c r="N34" s="29"/>
      <c r="O34" s="29"/>
      <c r="P34" s="155">
        <f t="shared" si="0"/>
        <v>0</v>
      </c>
    </row>
    <row r="35" spans="1:16" ht="21" customHeight="1">
      <c r="M35" s="154" t="s">
        <v>1724</v>
      </c>
      <c r="N35" s="29"/>
      <c r="O35" s="29"/>
      <c r="P35" s="155">
        <f t="shared" si="0"/>
        <v>0</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21.133058176100629</v>
      </c>
    </row>
    <row r="39" spans="1:16" ht="21" customHeight="1">
      <c r="M39" s="154" t="s">
        <v>1728</v>
      </c>
      <c r="N39" s="29"/>
      <c r="O39" s="29"/>
      <c r="P39" s="155">
        <f t="shared" si="0"/>
        <v>0</v>
      </c>
    </row>
    <row r="40" spans="1:16" ht="21" customHeight="1">
      <c r="M40" s="154" t="s">
        <v>1729</v>
      </c>
      <c r="N40" s="29"/>
      <c r="O40" s="29"/>
      <c r="P40" s="155">
        <f t="shared" si="0"/>
        <v>13.877177887717787</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4</v>
      </c>
      <c r="C49" s="158">
        <f>'Wellbeing Acorn Type'!F14</f>
        <v>3.7037037037037035E-2</v>
      </c>
      <c r="D49" s="159">
        <f>'Wellbeing Acorn Type'!K14</f>
        <v>340.71824663321888</v>
      </c>
      <c r="E49" s="158">
        <f>IF(C49&gt;0.1,0.1,C49)</f>
        <v>3.7037037037037035E-2</v>
      </c>
      <c r="F49" s="159">
        <f>IF(D49&gt;200,200,D49)</f>
        <v>200</v>
      </c>
      <c r="G49" s="156">
        <v>1.1000000000000001</v>
      </c>
    </row>
    <row r="50" spans="1:9" ht="14.5">
      <c r="A50" s="156">
        <v>1.2</v>
      </c>
      <c r="B50" s="157">
        <f>'Wellbeing Acorn Type'!E15</f>
        <v>14</v>
      </c>
      <c r="C50" s="158">
        <f>'Wellbeing Acorn Type'!F15</f>
        <v>0.12962962962962962</v>
      </c>
      <c r="D50" s="159">
        <f>'Wellbeing Acorn Type'!K15</f>
        <v>405.53609913793093</v>
      </c>
      <c r="E50" s="158">
        <f t="shared" ref="E50:E73" si="1">IF(C50&gt;0.1,0.1,C50)</f>
        <v>0.1</v>
      </c>
      <c r="F50" s="159">
        <f t="shared" ref="F50:F73" si="2">IF(D50&gt;200,200,D50)</f>
        <v>200</v>
      </c>
      <c r="G50" s="156">
        <v>1.2</v>
      </c>
    </row>
    <row r="51" spans="1:9" ht="14.5">
      <c r="A51" s="156">
        <v>1.3</v>
      </c>
      <c r="B51" s="157">
        <f>'Wellbeing Acorn Type'!E16</f>
        <v>22</v>
      </c>
      <c r="C51" s="158">
        <f>'Wellbeing Acorn Type'!F16</f>
        <v>0.20370370370370369</v>
      </c>
      <c r="D51" s="159">
        <f>'Wellbeing Acorn Type'!K16</f>
        <v>415.03304286800392</v>
      </c>
      <c r="E51" s="158">
        <f t="shared" si="1"/>
        <v>0.1</v>
      </c>
      <c r="F51" s="159">
        <f t="shared" si="2"/>
        <v>200</v>
      </c>
      <c r="G51" s="156">
        <v>1.3</v>
      </c>
      <c r="H51" s="38"/>
    </row>
    <row r="52" spans="1:9" ht="14.5">
      <c r="A52" s="156">
        <v>1.4</v>
      </c>
      <c r="B52" s="157">
        <f>'Wellbeing Acorn Type'!E17</f>
        <v>3</v>
      </c>
      <c r="C52" s="158">
        <f>'Wellbeing Acorn Type'!F17</f>
        <v>2.7777777777777776E-2</v>
      </c>
      <c r="D52" s="159">
        <f>'Wellbeing Acorn Type'!K17</f>
        <v>68.10168895144264</v>
      </c>
      <c r="E52" s="158">
        <f t="shared" si="1"/>
        <v>2.7777777777777776E-2</v>
      </c>
      <c r="F52" s="159">
        <f t="shared" si="2"/>
        <v>68.10168895144264</v>
      </c>
      <c r="G52" s="156">
        <v>1.4</v>
      </c>
      <c r="H52" s="38"/>
    </row>
    <row r="53" spans="1:9" ht="14.5">
      <c r="A53" s="156">
        <v>1.5</v>
      </c>
      <c r="B53" s="157">
        <f>'Wellbeing Acorn Type'!E18</f>
        <v>3</v>
      </c>
      <c r="C53" s="158">
        <f>'Wellbeing Acorn Type'!F18</f>
        <v>2.7777777777777776E-2</v>
      </c>
      <c r="D53" s="159">
        <f>'Wellbeing Acorn Type'!K18</f>
        <v>79.990494296577936</v>
      </c>
      <c r="E53" s="158">
        <f t="shared" si="1"/>
        <v>2.7777777777777776E-2</v>
      </c>
      <c r="F53" s="159">
        <f t="shared" si="2"/>
        <v>79.990494296577936</v>
      </c>
      <c r="G53" s="156">
        <v>1.5</v>
      </c>
      <c r="H53" s="38"/>
    </row>
    <row r="54" spans="1:9" ht="14.5">
      <c r="A54" s="156">
        <v>2.6</v>
      </c>
      <c r="B54" s="157">
        <f>'Wellbeing Acorn Type'!E21</f>
        <v>1</v>
      </c>
      <c r="C54" s="158">
        <f>'Wellbeing Acorn Type'!F21</f>
        <v>9.2592592592592587E-3</v>
      </c>
      <c r="D54" s="159">
        <f>'Wellbeing Acorn Type'!K21</f>
        <v>96.004464285714292</v>
      </c>
      <c r="E54" s="158">
        <f t="shared" si="1"/>
        <v>9.2592592592592587E-3</v>
      </c>
      <c r="F54" s="159">
        <f t="shared" si="2"/>
        <v>96.004464285714292</v>
      </c>
      <c r="G54" s="156">
        <v>2.6</v>
      </c>
      <c r="H54" s="38"/>
    </row>
    <row r="55" spans="1:9" ht="14.5">
      <c r="A55" s="156">
        <v>2.7</v>
      </c>
      <c r="B55" s="157">
        <f>'Wellbeing Acorn Type'!E22</f>
        <v>1</v>
      </c>
      <c r="C55" s="158">
        <f>'Wellbeing Acorn Type'!F22</f>
        <v>9.2592592592592587E-3</v>
      </c>
      <c r="D55" s="159">
        <f>'Wellbeing Acorn Type'!K22</f>
        <v>45.58075455701568</v>
      </c>
      <c r="E55" s="158">
        <f t="shared" si="1"/>
        <v>9.2592592592592587E-3</v>
      </c>
      <c r="F55" s="159">
        <f t="shared" si="2"/>
        <v>45.58075455701568</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10</v>
      </c>
      <c r="C57" s="158">
        <f>'Wellbeing Acorn Type'!F24</f>
        <v>9.2592592592592587E-2</v>
      </c>
      <c r="D57" s="159">
        <f>'Wellbeing Acorn Type'!K24</f>
        <v>197.45057232049948</v>
      </c>
      <c r="E57" s="158">
        <f t="shared" si="1"/>
        <v>9.2592592592592587E-2</v>
      </c>
      <c r="F57" s="159">
        <f t="shared" si="2"/>
        <v>197.45057232049948</v>
      </c>
      <c r="G57" s="156">
        <v>2.9</v>
      </c>
      <c r="H57" s="38"/>
      <c r="I57" s="48"/>
    </row>
    <row r="58" spans="1:9" ht="14.5">
      <c r="A58" s="160">
        <v>2.1</v>
      </c>
      <c r="B58" s="157">
        <f>'Wellbeing Acorn Type'!E25</f>
        <v>14</v>
      </c>
      <c r="C58" s="158">
        <f>'Wellbeing Acorn Type'!F25</f>
        <v>0.12962962962962962</v>
      </c>
      <c r="D58" s="159">
        <f>'Wellbeing Acorn Type'!K25</f>
        <v>374.83814741035854</v>
      </c>
      <c r="E58" s="158">
        <f t="shared" si="1"/>
        <v>0.1</v>
      </c>
      <c r="F58" s="159">
        <f t="shared" si="2"/>
        <v>200</v>
      </c>
      <c r="G58" s="160">
        <v>2.1</v>
      </c>
      <c r="H58" s="38"/>
      <c r="I58" s="48"/>
    </row>
    <row r="59" spans="1:9" ht="14.5">
      <c r="A59" s="156">
        <v>2.11</v>
      </c>
      <c r="B59" s="157">
        <f>'Wellbeing Acorn Type'!E26</f>
        <v>6</v>
      </c>
      <c r="C59" s="158">
        <f>'Wellbeing Acorn Type'!F26</f>
        <v>5.5555555555555552E-2</v>
      </c>
      <c r="D59" s="159">
        <f>'Wellbeing Acorn Type'!K26</f>
        <v>279.4470112619116</v>
      </c>
      <c r="E59" s="158">
        <f t="shared" si="1"/>
        <v>5.5555555555555552E-2</v>
      </c>
      <c r="F59" s="159">
        <f t="shared" si="2"/>
        <v>200</v>
      </c>
      <c r="G59" s="156">
        <v>2.11</v>
      </c>
      <c r="H59" s="38"/>
      <c r="I59" s="48"/>
    </row>
    <row r="60" spans="1:9" ht="14.5">
      <c r="A60" s="156">
        <v>2.12</v>
      </c>
      <c r="B60" s="157">
        <f>'Wellbeing Acorn Type'!E27</f>
        <v>8</v>
      </c>
      <c r="C60" s="158">
        <f>'Wellbeing Acorn Type'!F27</f>
        <v>7.407407407407407E-2</v>
      </c>
      <c r="D60" s="159">
        <f>'Wellbeing Acorn Type'!K27</f>
        <v>410.79274116523396</v>
      </c>
      <c r="E60" s="158">
        <f t="shared" si="1"/>
        <v>7.407407407407407E-2</v>
      </c>
      <c r="F60" s="159">
        <f t="shared" si="2"/>
        <v>200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10</v>
      </c>
      <c r="C62" s="158">
        <f>'Wellbeing Acorn Type'!F31</f>
        <v>9.2592592592592587E-2</v>
      </c>
      <c r="D62" s="159">
        <f>'Wellbeing Acorn Type'!K31</f>
        <v>246.14650896604346</v>
      </c>
      <c r="E62" s="158">
        <f t="shared" si="1"/>
        <v>9.2592592592592587E-2</v>
      </c>
      <c r="F62" s="159">
        <f t="shared" si="2"/>
        <v>200</v>
      </c>
      <c r="G62" s="156">
        <v>3.14</v>
      </c>
      <c r="H62" s="38"/>
      <c r="I62" s="48"/>
    </row>
    <row r="63" spans="1:9" ht="14.5">
      <c r="A63" s="156">
        <v>3.15</v>
      </c>
      <c r="B63" s="157">
        <f>'Wellbeing Acorn Type'!E32</f>
        <v>5</v>
      </c>
      <c r="C63" s="158">
        <f>'Wellbeing Acorn Type'!F32</f>
        <v>4.6296296296296294E-2</v>
      </c>
      <c r="D63" s="159">
        <f>'Wellbeing Acorn Type'!K32</f>
        <v>106.69279618972018</v>
      </c>
      <c r="E63" s="158">
        <f t="shared" si="1"/>
        <v>4.6296296296296294E-2</v>
      </c>
      <c r="F63" s="159">
        <f t="shared" si="2"/>
        <v>106.69279618972018</v>
      </c>
      <c r="G63" s="156">
        <v>3.15</v>
      </c>
      <c r="H63" s="38"/>
      <c r="I63" s="48"/>
    </row>
    <row r="64" spans="1:9" ht="14.5">
      <c r="A64" s="156">
        <v>3.16</v>
      </c>
      <c r="B64" s="157">
        <f>'Wellbeing Acorn Type'!E33</f>
        <v>4</v>
      </c>
      <c r="C64" s="158">
        <f>'Wellbeing Acorn Type'!F33</f>
        <v>3.7037037037037035E-2</v>
      </c>
      <c r="D64" s="159">
        <f>'Wellbeing Acorn Type'!K33</f>
        <v>57.558995405272775</v>
      </c>
      <c r="E64" s="158">
        <f t="shared" si="1"/>
        <v>3.7037037037037035E-2</v>
      </c>
      <c r="F64" s="159">
        <f t="shared" si="2"/>
        <v>57.558995405272775</v>
      </c>
      <c r="G64" s="156">
        <v>3.16</v>
      </c>
      <c r="H64" s="38"/>
      <c r="I64" s="48"/>
    </row>
    <row r="65" spans="1:9" ht="15" customHeight="1">
      <c r="A65" s="156">
        <v>3.17</v>
      </c>
      <c r="B65" s="157">
        <f>'Wellbeing Acorn Type'!E34</f>
        <v>0</v>
      </c>
      <c r="C65" s="158">
        <f>'Wellbeing Acorn Type'!F34</f>
        <v>0</v>
      </c>
      <c r="D65" s="159">
        <f>'Wellbeing Acorn Type'!K34</f>
        <v>0</v>
      </c>
      <c r="E65" s="158">
        <f t="shared" si="1"/>
        <v>0</v>
      </c>
      <c r="F65" s="159">
        <f t="shared" si="2"/>
        <v>0</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0</v>
      </c>
      <c r="C67" s="158">
        <f>'Wellbeing Acorn Type'!F38</f>
        <v>0</v>
      </c>
      <c r="D67" s="159">
        <f>'Wellbeing Acorn Type'!K38</f>
        <v>0</v>
      </c>
      <c r="E67" s="158">
        <f t="shared" si="1"/>
        <v>0</v>
      </c>
      <c r="F67" s="159">
        <f t="shared" si="2"/>
        <v>0</v>
      </c>
      <c r="G67" s="156">
        <v>4.1900000000000004</v>
      </c>
      <c r="H67" s="38"/>
      <c r="I67" s="48"/>
    </row>
    <row r="68" spans="1:9" ht="15" customHeight="1">
      <c r="A68" s="160">
        <v>4.2</v>
      </c>
      <c r="B68" s="157">
        <f>'Wellbeing Acorn Type'!E39</f>
        <v>0</v>
      </c>
      <c r="C68" s="158">
        <f>'Wellbeing Acorn Type'!F39</f>
        <v>0</v>
      </c>
      <c r="D68" s="159">
        <f>'Wellbeing Acorn Type'!K39</f>
        <v>0</v>
      </c>
      <c r="E68" s="158">
        <f t="shared" si="1"/>
        <v>0</v>
      </c>
      <c r="F68" s="159">
        <f t="shared" si="2"/>
        <v>0</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1</v>
      </c>
      <c r="C71" s="158">
        <f>'Wellbeing Acorn Type'!F42</f>
        <v>9.2592592592592587E-3</v>
      </c>
      <c r="D71" s="159">
        <f>'Wellbeing Acorn Type'!K42</f>
        <v>21.133058176100629</v>
      </c>
      <c r="E71" s="158">
        <f t="shared" si="1"/>
        <v>9.2592592592592587E-3</v>
      </c>
      <c r="F71" s="159">
        <f t="shared" si="2"/>
        <v>21.133058176100629</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1</v>
      </c>
      <c r="C73" s="158">
        <f>'Wellbeing Acorn Type'!F44</f>
        <v>9.2592592592592587E-3</v>
      </c>
      <c r="D73" s="159">
        <f>'Wellbeing Acorn Type'!K44</f>
        <v>13.877177887717787</v>
      </c>
      <c r="E73" s="158">
        <f t="shared" si="1"/>
        <v>9.2592592592592587E-3</v>
      </c>
      <c r="F73" s="159">
        <f t="shared" si="2"/>
        <v>13.877177887717787</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EA4C2-D229-4B11-983C-1714E26C41D2}">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112.92619677086195</v>
      </c>
      <c r="B19" s="40" t="str">
        <f>'Features Data'!AD18</f>
        <v>Asthma</v>
      </c>
      <c r="C19" s="173"/>
      <c r="D19" s="173"/>
      <c r="E19" s="173"/>
      <c r="F19" s="173"/>
      <c r="G19" s="173"/>
      <c r="H19" s="173"/>
      <c r="K19" s="174">
        <f>'Features Data'!AE18</f>
        <v>112.92619677086195</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125.59422232969304</v>
      </c>
      <c r="B20" s="40" t="str">
        <f>'Features Data'!AD19</f>
        <v>Congestive heart failure</v>
      </c>
      <c r="C20" s="173"/>
      <c r="D20" s="173"/>
      <c r="E20" s="173"/>
      <c r="F20" s="173"/>
      <c r="G20" s="173"/>
      <c r="H20" s="173"/>
      <c r="K20" s="174">
        <f>'Features Data'!AE19</f>
        <v>125.59422232969304</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112.71596129784625</v>
      </c>
      <c r="B21" s="40" t="str">
        <f>'Features Data'!AD20</f>
        <v>Coronary heart disease</v>
      </c>
      <c r="C21" s="173"/>
      <c r="D21" s="173"/>
      <c r="E21" s="173"/>
      <c r="F21" s="173"/>
      <c r="G21" s="173"/>
      <c r="H21" s="173"/>
      <c r="K21" s="174">
        <f>'Features Data'!AE20</f>
        <v>112.71596129784625</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131.37274874055706</v>
      </c>
      <c r="B22" s="40" t="str">
        <f>'Features Data'!AD21</f>
        <v>Angina</v>
      </c>
      <c r="C22" s="173"/>
      <c r="D22" s="173"/>
      <c r="E22" s="173"/>
      <c r="F22" s="173"/>
      <c r="G22" s="173"/>
      <c r="H22" s="173"/>
      <c r="K22" s="174">
        <f>'Features Data'!AE21</f>
        <v>131.37274874055706</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119.69617324778237</v>
      </c>
      <c r="B23" s="40" t="str">
        <f>'Features Data'!AD22</f>
        <v>Heart attack or myocardial infarction</v>
      </c>
      <c r="C23" s="173"/>
      <c r="D23" s="173"/>
      <c r="E23" s="173"/>
      <c r="F23" s="173"/>
      <c r="G23" s="173"/>
      <c r="H23" s="173"/>
      <c r="K23" s="174">
        <f>'Features Data'!AE22</f>
        <v>119.69617324778237</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127.88593303249047</v>
      </c>
      <c r="B24" s="40" t="str">
        <f>'Features Data'!AD23</f>
        <v>Stroke</v>
      </c>
      <c r="C24" s="173"/>
      <c r="D24" s="173"/>
      <c r="E24" s="173"/>
      <c r="F24" s="173"/>
      <c r="G24" s="173"/>
      <c r="H24" s="173"/>
      <c r="K24" s="174">
        <f>'Features Data'!AE23</f>
        <v>127.88593303249047</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136.31288242651735</v>
      </c>
      <c r="B25" s="40" t="str">
        <f>'Features Data'!AD24</f>
        <v>Emphysema</v>
      </c>
      <c r="C25" s="173"/>
      <c r="D25" s="173"/>
      <c r="E25" s="173"/>
      <c r="F25" s="173"/>
      <c r="G25" s="173"/>
      <c r="H25" s="173"/>
      <c r="K25" s="174">
        <f>'Features Data'!AE24</f>
        <v>136.31288242651735</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98.563916483184101</v>
      </c>
      <c r="B26" s="40" t="str">
        <f>'Features Data'!AD25</f>
        <v>Hypothyroidism or an under-active thyroid</v>
      </c>
      <c r="C26" s="173"/>
      <c r="D26" s="173"/>
      <c r="E26" s="173"/>
      <c r="F26" s="173"/>
      <c r="G26" s="173"/>
      <c r="H26" s="173"/>
      <c r="K26" s="174">
        <f>'Features Data'!AE25</f>
        <v>98.563916483184101</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136.92437061059235</v>
      </c>
      <c r="B27" s="40" t="str">
        <f>'Features Data'!AD26</f>
        <v>Chronic bronchitis</v>
      </c>
      <c r="C27" s="173"/>
      <c r="D27" s="173"/>
      <c r="E27" s="173"/>
      <c r="F27" s="173"/>
      <c r="G27" s="173"/>
      <c r="H27" s="173"/>
      <c r="K27" s="174">
        <f>'Features Data'!AE26</f>
        <v>136.92437061059235</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111.55492772159374</v>
      </c>
      <c r="B28" s="40" t="str">
        <f>'Features Data'!AD27</f>
        <v>Any kind of liver condition</v>
      </c>
      <c r="C28" s="173"/>
      <c r="D28" s="173"/>
      <c r="E28" s="173"/>
      <c r="F28" s="173"/>
      <c r="G28" s="173"/>
      <c r="H28" s="173"/>
      <c r="K28" s="174">
        <f>'Features Data'!AE27</f>
        <v>111.55492772159374</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117.7504577274767</v>
      </c>
      <c r="B29" s="40" t="str">
        <f>'Features Data'!AD28</f>
        <v>Epilepsy</v>
      </c>
      <c r="C29" s="173"/>
      <c r="D29" s="173"/>
      <c r="E29" s="173"/>
      <c r="F29" s="173"/>
      <c r="G29" s="173"/>
      <c r="H29" s="173"/>
      <c r="K29" s="174">
        <f>'Features Data'!AE28</f>
        <v>117.7504577274767</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104.24680474075527</v>
      </c>
      <c r="B30" s="40" t="str">
        <f>'Features Data'!AD29</f>
        <v>High blood pressure/hypertension</v>
      </c>
      <c r="C30" s="173"/>
      <c r="D30" s="173"/>
      <c r="E30" s="173"/>
      <c r="F30" s="173"/>
      <c r="G30" s="173"/>
      <c r="H30" s="173"/>
      <c r="K30" s="174">
        <f>'Features Data'!AE29</f>
        <v>104.24680474075527</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100.63330344255057</v>
      </c>
      <c r="B31" s="40" t="str">
        <f>'Features Data'!AD30</f>
        <v>Multiple Sclerosis</v>
      </c>
      <c r="C31" s="173"/>
      <c r="D31" s="173"/>
      <c r="E31" s="173"/>
      <c r="F31" s="173"/>
      <c r="G31" s="173"/>
      <c r="H31" s="173"/>
      <c r="K31" s="174">
        <f>'Features Data'!AE30</f>
        <v>100.63330344255057</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156.35721562413596</v>
      </c>
      <c r="B32" s="40" t="str">
        <f>'Features Data'!AD31</f>
        <v>COPD (Chronic Obstructive Pulmonary Disease)</v>
      </c>
      <c r="C32" s="173"/>
      <c r="D32" s="173"/>
      <c r="E32" s="173"/>
      <c r="F32" s="173"/>
      <c r="G32" s="173"/>
      <c r="H32" s="173"/>
      <c r="K32" s="174">
        <f>'Features Data'!AE31</f>
        <v>156.35721562413596</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110.23960797902848</v>
      </c>
      <c r="B33" s="40" t="str">
        <f>'Features Data'!AD32</f>
        <v>Osteoarthritis</v>
      </c>
      <c r="C33" s="173"/>
      <c r="D33" s="173"/>
      <c r="E33" s="173"/>
      <c r="F33" s="173"/>
      <c r="G33" s="173"/>
      <c r="H33" s="173"/>
      <c r="K33" s="174">
        <f>'Features Data'!AE32</f>
        <v>110.23960797902848</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120.64681816045852</v>
      </c>
      <c r="B34" s="40" t="str">
        <f>'Features Data'!AD33</f>
        <v>Rheumatoid arthritis</v>
      </c>
      <c r="C34" s="173"/>
      <c r="D34" s="173"/>
      <c r="E34" s="173"/>
      <c r="F34" s="173"/>
      <c r="G34" s="173"/>
      <c r="H34" s="173"/>
      <c r="K34" s="174">
        <f>'Features Data'!AE33</f>
        <v>120.64681816045852</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98.156673598590231</v>
      </c>
      <c r="B35" s="40" t="str">
        <f>'Features Data'!AD34</f>
        <v>Other arthritis</v>
      </c>
      <c r="C35" s="173"/>
      <c r="D35" s="173"/>
      <c r="E35" s="173"/>
      <c r="F35" s="173"/>
      <c r="G35" s="173"/>
      <c r="H35" s="173"/>
      <c r="K35" s="174">
        <f>'Features Data'!AE34</f>
        <v>98.156673598590231</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92.922169605113297</v>
      </c>
      <c r="B36" s="40" t="str">
        <f>'Features Data'!AD35</f>
        <v>Bowel/colorectal cancer</v>
      </c>
      <c r="C36" s="173"/>
      <c r="D36" s="173"/>
      <c r="E36" s="173"/>
      <c r="F36" s="173"/>
      <c r="G36" s="173"/>
      <c r="H36" s="173"/>
      <c r="K36" s="174">
        <f>'Features Data'!AE35</f>
        <v>92.922169605113297</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105.16360902769981</v>
      </c>
      <c r="B37" s="40" t="str">
        <f>'Features Data'!AD36</f>
        <v>Lung cancer</v>
      </c>
      <c r="C37" s="173"/>
      <c r="D37" s="173"/>
      <c r="E37" s="173"/>
      <c r="F37" s="173"/>
      <c r="G37" s="173"/>
      <c r="H37" s="173"/>
      <c r="K37" s="174">
        <f>'Features Data'!AE36</f>
        <v>105.16360902769981</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87.834413809928876</v>
      </c>
      <c r="B38" s="40" t="str">
        <f>'Features Data'!AD37</f>
        <v>Breast cancer</v>
      </c>
      <c r="C38" s="173"/>
      <c r="D38" s="173"/>
      <c r="E38" s="173"/>
      <c r="F38" s="173"/>
      <c r="G38" s="173"/>
      <c r="H38" s="173"/>
      <c r="K38" s="174">
        <f>'Features Data'!AE37</f>
        <v>87.834413809928876</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84.249088889655894</v>
      </c>
      <c r="B39" s="40" t="str">
        <f>'Features Data'!AD38</f>
        <v>Prostate cancer</v>
      </c>
      <c r="C39" s="173"/>
      <c r="D39" s="173"/>
      <c r="E39" s="173"/>
      <c r="F39" s="173"/>
      <c r="G39" s="173"/>
      <c r="H39" s="173"/>
      <c r="K39" s="174">
        <f>'Features Data'!AE38</f>
        <v>84.249088889655894</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339.93124535733415</v>
      </c>
      <c r="B40" s="40" t="str">
        <f>'Features Data'!AD39</f>
        <v>Liver cancer</v>
      </c>
      <c r="C40" s="173"/>
      <c r="D40" s="173"/>
      <c r="E40" s="173"/>
      <c r="F40" s="173"/>
      <c r="G40" s="173"/>
      <c r="H40" s="173"/>
      <c r="K40" s="174">
        <f>'Features Data'!AE39</f>
        <v>339.93124535733415</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92.494749157322573</v>
      </c>
      <c r="B41" s="40" t="str">
        <f>'Features Data'!AD40</f>
        <v>Skin cancer or melanoma</v>
      </c>
      <c r="C41" s="173"/>
      <c r="D41" s="173"/>
      <c r="E41" s="173"/>
      <c r="F41" s="173"/>
      <c r="G41" s="173"/>
      <c r="H41" s="173"/>
      <c r="K41" s="174">
        <f>'Features Data'!AE40</f>
        <v>92.494749157322573</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95.191581622486339</v>
      </c>
      <c r="B42" s="40" t="str">
        <f>'Features Data'!AD41</f>
        <v>Other cancer</v>
      </c>
      <c r="C42" s="173"/>
      <c r="D42" s="173"/>
      <c r="E42" s="173"/>
      <c r="F42" s="173"/>
      <c r="G42" s="173"/>
      <c r="H42" s="173"/>
      <c r="K42" s="174">
        <f>'Features Data'!AE41</f>
        <v>95.191581622486339</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101.46746715536901</v>
      </c>
      <c r="B43" s="40" t="str">
        <f>'Features Data'!AD42</f>
        <v>Type 1 diabetes</v>
      </c>
      <c r="C43" s="173"/>
      <c r="D43" s="173"/>
      <c r="E43" s="173"/>
      <c r="F43" s="173"/>
      <c r="G43" s="173"/>
      <c r="H43" s="173"/>
      <c r="K43" s="174">
        <f>'Features Data'!AE42</f>
        <v>101.46746715536901</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125.61240011840007</v>
      </c>
      <c r="B44" s="40" t="str">
        <f>'Features Data'!AD43</f>
        <v>Type 2 diabetes</v>
      </c>
      <c r="C44" s="173"/>
      <c r="D44" s="173"/>
      <c r="E44" s="173"/>
      <c r="F44" s="173"/>
      <c r="G44" s="173"/>
      <c r="H44" s="173"/>
      <c r="K44" s="174">
        <f>'Features Data'!AE43</f>
        <v>125.61240011840007</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100.27108848378965</v>
      </c>
      <c r="B45" s="40" t="str">
        <f>'Features Data'!AD44</f>
        <v>Gestational diabetes/during pregnancy</v>
      </c>
      <c r="C45" s="173"/>
      <c r="D45" s="173"/>
      <c r="E45" s="173"/>
      <c r="F45" s="173"/>
      <c r="G45" s="173"/>
      <c r="H45" s="173"/>
      <c r="K45" s="174">
        <f>'Features Data'!AE44</f>
        <v>100.27108848378965</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118.97233689182431</v>
      </c>
      <c r="B47" s="40" t="str">
        <f>'Features Data'!AD46</f>
        <v>Anxiety</v>
      </c>
      <c r="C47" s="173"/>
      <c r="D47" s="173"/>
      <c r="E47" s="173"/>
      <c r="F47" s="173"/>
      <c r="G47" s="173"/>
      <c r="H47" s="173"/>
      <c r="K47" s="174">
        <f>'Features Data'!AE46</f>
        <v>118.97233689182431</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117.88596836737936</v>
      </c>
      <c r="B48" s="40" t="str">
        <f>'Features Data'!AD47</f>
        <v>Depression</v>
      </c>
      <c r="C48" s="173"/>
      <c r="D48" s="173"/>
      <c r="E48" s="173"/>
      <c r="F48" s="173"/>
      <c r="G48" s="173"/>
      <c r="H48" s="173"/>
      <c r="K48" s="174">
        <f>'Features Data'!AE47</f>
        <v>117.88596836737936</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151.83082845526334</v>
      </c>
      <c r="B49" s="40" t="str">
        <f>'Features Data'!AD48</f>
        <v>Psychosis or schizophrenia</v>
      </c>
      <c r="C49" s="173"/>
      <c r="D49" s="173"/>
      <c r="E49" s="173"/>
      <c r="F49" s="173"/>
      <c r="G49" s="173"/>
      <c r="H49" s="173"/>
      <c r="K49" s="174">
        <f>'Features Data'!AE48</f>
        <v>151.83082845526334</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131.76276586273102</v>
      </c>
      <c r="B50" s="40" t="str">
        <f>'Features Data'!AD49</f>
        <v>Bipolar disorder or manic depression</v>
      </c>
      <c r="C50" s="173"/>
      <c r="D50" s="173"/>
      <c r="E50" s="173"/>
      <c r="F50" s="173"/>
      <c r="G50" s="173"/>
      <c r="H50" s="173"/>
      <c r="K50" s="174">
        <f>'Features Data'!AE49</f>
        <v>131.76276586273102</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101.24582116834762</v>
      </c>
      <c r="B51" s="40" t="str">
        <f>'Features Data'!AD50</f>
        <v>An eating disorder</v>
      </c>
      <c r="C51" s="173"/>
      <c r="D51" s="173"/>
      <c r="E51" s="173"/>
      <c r="F51" s="173"/>
      <c r="G51" s="173"/>
      <c r="H51" s="173"/>
      <c r="K51" s="174">
        <f>'Features Data'!AE50</f>
        <v>101.24582116834762</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133.91152486664799</v>
      </c>
      <c r="B52" s="40" t="str">
        <f>'Features Data'!AD51</f>
        <v>Post-traumatic stress disorder</v>
      </c>
      <c r="C52" s="173"/>
      <c r="D52" s="173"/>
      <c r="E52" s="173"/>
      <c r="F52" s="173"/>
      <c r="G52" s="173"/>
      <c r="H52" s="173"/>
      <c r="K52" s="174">
        <f>'Features Data'!AE51</f>
        <v>133.91152486664799</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104.54061334532815</v>
      </c>
      <c r="B53" s="40" t="str">
        <f>'Features Data'!AD52</f>
        <v>Other emotional, nervous or psychiatric problem</v>
      </c>
      <c r="C53" s="173"/>
      <c r="D53" s="173"/>
      <c r="E53" s="173"/>
      <c r="F53" s="173"/>
      <c r="G53" s="173"/>
      <c r="H53" s="173"/>
      <c r="K53" s="174">
        <f>'Features Data'!AE52</f>
        <v>104.54061334532815</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CB765D33-25A5-4CC7-8B6A-7D62AFF5C12E}">
          <x14:formula1>
            <xm:f>'Features Data'!$R$2:$R$17</xm:f>
          </x14:formula1>
          <xm:sqref>B14:O14</xm:sqref>
        </x14:dataValidation>
        <x14:dataValidation type="list" allowBlank="1" showInputMessage="1" showErrorMessage="1" xr:uid="{1DBFC0CE-298E-42D1-8C16-CAE59AC9ADE7}">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56929-97B2-47DD-AE1C-F40D8D945DC9}">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46</v>
      </c>
      <c r="F13" s="189">
        <f>IF($E$19&lt;&gt;0,E13/$E$19,0)</f>
        <v>0.42592592592592593</v>
      </c>
      <c r="G13" s="188">
        <f>SUM('Wellbeing Acorn Type'!$G$14:$G$18)</f>
        <v>58330</v>
      </c>
      <c r="H13" s="189">
        <f>IF($G$19=0,0,G13/$G$19)</f>
        <v>0.16743163375729445</v>
      </c>
      <c r="I13" s="189">
        <f>IF(G13&gt;0,E13/G13,0)</f>
        <v>7.8861649237099262E-4</v>
      </c>
      <c r="J13" s="190">
        <f>IF(AND((SQRT((H13*(1-H13))/$E$19))&gt;0, $E$19&gt;0),(F13-H13)/(SQRT((H13*(1-H13))/$E$19)),0)</f>
        <v>7.195055118640135</v>
      </c>
      <c r="K13" s="191">
        <f>IF(AND(I13&gt;0,$I$19&gt;0),F13/H13*100,0)</f>
        <v>254.38796502657297</v>
      </c>
      <c r="L13" s="161"/>
      <c r="M13" s="161"/>
      <c r="N13" s="161"/>
    </row>
    <row r="14" spans="1:17" ht="18.75" customHeight="1">
      <c r="B14" s="186" t="s">
        <v>1746</v>
      </c>
      <c r="C14" s="192"/>
      <c r="D14" s="176"/>
      <c r="E14" s="188">
        <f>SUM('Wellbeing Acorn Type'!$E$21:$E$28)</f>
        <v>40</v>
      </c>
      <c r="F14" s="189">
        <f>IF($E$19&lt;&gt;0,E14/$E$19,0)</f>
        <v>0.37037037037037035</v>
      </c>
      <c r="G14" s="188">
        <f>SUM('Wellbeing Acorn Type'!$G$21:$G$28)</f>
        <v>59442</v>
      </c>
      <c r="H14" s="189">
        <f>IF($G$19=0,0,G14/$G$19)</f>
        <v>0.17062354146753123</v>
      </c>
      <c r="I14" s="189">
        <f t="shared" ref="I14:I19" si="0">IF(G14&gt;0,E14/G14,0)</f>
        <v>6.7292486793849471E-4</v>
      </c>
      <c r="J14" s="190">
        <f>IF(AND((SQRT((H14*(1-H14))/$E$19))&gt;0, $E$19&gt;0),(F14-H14)/(SQRT((H14*(1-H14))/$E$19)),0)</f>
        <v>5.5181873737979501</v>
      </c>
      <c r="K14" s="191">
        <f>IF(AND(I14&gt;0,$I$19&gt;0),F14/H14*100,0)</f>
        <v>217.06873927525993</v>
      </c>
      <c r="L14" s="161"/>
      <c r="M14" s="161"/>
      <c r="N14" s="161"/>
      <c r="Q14" s="176"/>
    </row>
    <row r="15" spans="1:17" ht="18.75" customHeight="1">
      <c r="B15" s="186" t="s">
        <v>1747</v>
      </c>
      <c r="C15" s="192"/>
      <c r="D15" s="176"/>
      <c r="E15" s="188">
        <f>SUM('Wellbeing Acorn Type'!$E$31:$E$35)</f>
        <v>19</v>
      </c>
      <c r="F15" s="189">
        <f>IF($E$19&lt;&gt;0,E15/$E$19,0)</f>
        <v>0.17592592592592593</v>
      </c>
      <c r="G15" s="188">
        <f>SUM('Wellbeing Acorn Type'!$G$31:$G$35)</f>
        <v>77198</v>
      </c>
      <c r="H15" s="189">
        <f>IF($G$19=0,0,G15/$G$19)</f>
        <v>0.22159072968962143</v>
      </c>
      <c r="I15" s="189">
        <f t="shared" si="0"/>
        <v>2.461203658125858E-4</v>
      </c>
      <c r="J15" s="190">
        <f>IF(AND((SQRT((H15*(1-H15))/$E$19))&gt;0, $E$19&gt;0),(F15-H15)/(SQRT((H15*(1-H15))/$E$19)),0)</f>
        <v>-1.1426511996025004</v>
      </c>
      <c r="K15" s="191">
        <f>IF(AND(I15&gt;0,$I$19&gt;0),F15/H15*100,0)</f>
        <v>79.39227700199487</v>
      </c>
      <c r="L15" s="161"/>
      <c r="M15" s="161"/>
      <c r="N15" s="161"/>
      <c r="Q15" s="176"/>
    </row>
    <row r="16" spans="1:17" ht="18.75" customHeight="1">
      <c r="B16" s="186" t="s">
        <v>1748</v>
      </c>
      <c r="C16" s="192"/>
      <c r="D16" s="176"/>
      <c r="E16" s="188">
        <f>SUM('Wellbeing Acorn Type'!$E$38:$E$44)</f>
        <v>2</v>
      </c>
      <c r="F16" s="189">
        <f>IF($E$19&lt;&gt;0,E16/$E$19,0)</f>
        <v>1.8518518518518517E-2</v>
      </c>
      <c r="G16" s="188">
        <f>SUM('Wellbeing Acorn Type'!$G$38:$G$44)</f>
        <v>149388</v>
      </c>
      <c r="H16" s="189">
        <f>IF($G$19=0,0,G16/$G$19)</f>
        <v>0.42880639300076639</v>
      </c>
      <c r="I16" s="189">
        <f t="shared" si="0"/>
        <v>1.3387956194607332E-5</v>
      </c>
      <c r="J16" s="190">
        <f>IF(AND((SQRT((H16*(1-H16))/$E$19))&gt;0, $E$19&gt;0),(F16-H16)/(SQRT((H16*(1-H16))/$E$19)),0)</f>
        <v>-8.6154559270734143</v>
      </c>
      <c r="K16" s="191">
        <f>IF(AND(I16&gt;0,$I$19&gt;0),F16/H16*100,0)</f>
        <v>4.3186199694754599</v>
      </c>
      <c r="L16" s="161"/>
      <c r="M16" s="161"/>
      <c r="N16" s="161"/>
      <c r="Q16" s="176"/>
    </row>
    <row r="17" spans="1:17" ht="18.75" customHeight="1">
      <c r="B17" s="193" t="s">
        <v>1749</v>
      </c>
      <c r="C17" s="192"/>
      <c r="D17" s="176"/>
      <c r="E17" s="188">
        <f>SUM('Wellbeing Acorn Type'!$E$47:$E$48)</f>
        <v>1</v>
      </c>
      <c r="F17" s="189">
        <f>IF($E$19&lt;&gt;0,E17/$E$19,0)</f>
        <v>9.2592592592592587E-3</v>
      </c>
      <c r="G17" s="188">
        <f>SUM('Wellbeing Acorn Type'!$G$47:$G$48)</f>
        <v>4023</v>
      </c>
      <c r="H17" s="189">
        <f>IF($G$19=0,0,G17/$G$19)</f>
        <v>1.1547702084786483E-2</v>
      </c>
      <c r="I17" s="189">
        <f t="shared" si="0"/>
        <v>2.4857071836937607E-4</v>
      </c>
      <c r="J17" s="190">
        <f>IF(AND((SQRT((H17*(1-H17))/$E$19))&gt;0, $E$19&gt;0),(F17-H17)/(SQRT((H17*(1-H17))/$E$19)),0)</f>
        <v>-0.22260058481065831</v>
      </c>
      <c r="K17" s="191">
        <f>IF(AND(I17&gt;0,$I$19&gt;0),F17/H17*100,0)</f>
        <v>80.182699478001481</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108</v>
      </c>
      <c r="F19" s="198"/>
      <c r="G19" s="197">
        <f>SUM(G13:G18)</f>
        <v>348381</v>
      </c>
      <c r="H19" s="199"/>
      <c r="I19" s="200">
        <f t="shared" si="0"/>
        <v>3.1000542509493915E-4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0.42592592592592593</v>
      </c>
      <c r="C24" s="38">
        <f>IF($A$23,D24,"")</f>
        <v>0.16743163375729445</v>
      </c>
      <c r="D24" s="39">
        <f>H13</f>
        <v>0.16743163375729445</v>
      </c>
    </row>
    <row r="25" spans="1:17" ht="15" customHeight="1">
      <c r="A25" s="38" t="s">
        <v>1752</v>
      </c>
      <c r="B25" s="39">
        <f>F14</f>
        <v>0.37037037037037035</v>
      </c>
      <c r="C25" s="38">
        <f>IF($A$23,D25,"")</f>
        <v>0.17062354146753123</v>
      </c>
      <c r="D25" s="39">
        <f>H14</f>
        <v>0.17062354146753123</v>
      </c>
    </row>
    <row r="26" spans="1:17" ht="15" customHeight="1">
      <c r="A26" s="38" t="s">
        <v>1753</v>
      </c>
      <c r="B26" s="39">
        <f>F15</f>
        <v>0.17592592592592593</v>
      </c>
      <c r="C26" s="38">
        <f>IF($A$23,D26,"")</f>
        <v>0.22159072968962143</v>
      </c>
      <c r="D26" s="39">
        <f>H15</f>
        <v>0.22159072968962143</v>
      </c>
    </row>
    <row r="27" spans="1:17" ht="15" customHeight="1">
      <c r="A27" s="38" t="s">
        <v>1754</v>
      </c>
      <c r="B27" s="39">
        <f>F16</f>
        <v>1.8518518518518517E-2</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F72F0-4B01-447D-AA35-92CBE6770C99}">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4</v>
      </c>
      <c r="F14" s="207">
        <f>IF($E$51=0,0,E14/$E$51)</f>
        <v>3.7037037037037035E-2</v>
      </c>
      <c r="G14" s="206">
        <f>'Input Sheet'!C8</f>
        <v>3787</v>
      </c>
      <c r="H14" s="207">
        <f>IF($G$51=0,0,G14/$G$51)</f>
        <v>1.0870282822541988E-2</v>
      </c>
      <c r="I14" s="207">
        <f>IF(G14&gt;0,E14/G14,0)</f>
        <v>1.0562450488513335E-3</v>
      </c>
      <c r="J14" s="190">
        <f>IF(AND((SQRT((H14*(1-H14))/$E$51))&gt;0, $E$51&gt;0),(F14-H14)/(SQRT((H14*(1-H14))/$E$51)),0)</f>
        <v>2.6224951037238293</v>
      </c>
      <c r="K14" s="208">
        <f>IF(AND(I14&gt;0,$I$51&gt;0),F14/H14*100,0)</f>
        <v>340.71824663321888</v>
      </c>
      <c r="P14" s="1">
        <f ca="1">IF(K14="",0,IF($P$11=2,K14+RAND()/1000,F14+RAND()/1000))</f>
        <v>340.71876496063385</v>
      </c>
      <c r="Q14" s="176">
        <f ca="1">RANK(P14,$P$14:$P$48)+COUNTIF($P14:P$14,P14)-1</f>
        <v>6</v>
      </c>
      <c r="R14" s="40">
        <v>1</v>
      </c>
    </row>
    <row r="15" spans="1:18" ht="14.5">
      <c r="C15" s="205" t="s">
        <v>1757</v>
      </c>
      <c r="D15" s="40" t="s">
        <v>2</v>
      </c>
      <c r="E15" s="206">
        <f>'Input Sheet'!B9</f>
        <v>14</v>
      </c>
      <c r="F15" s="207">
        <f>IF($E$51=0,0,E15/$E$51)</f>
        <v>0.12962962962962962</v>
      </c>
      <c r="G15" s="206">
        <f>'Input Sheet'!C9</f>
        <v>11136</v>
      </c>
      <c r="H15" s="207">
        <f>IF($G$51=0,0,G15/$G$51)</f>
        <v>3.1965003832011507E-2</v>
      </c>
      <c r="I15" s="207">
        <f>IF(G15&gt;0,E15/G15,0)</f>
        <v>1.257183908045977E-3</v>
      </c>
      <c r="J15" s="190">
        <f>IF(AND((SQRT((H15*(1-H15))/$E$51))&gt;0, $E$51&gt;0),(F15-H15)/(SQRT((H15*(1-H15))/$E$51)),0)</f>
        <v>5.7698730614421354</v>
      </c>
      <c r="K15" s="208">
        <f>IF(AND(I15&gt;0,$I$51&gt;0),F15/H15*100,0)</f>
        <v>405.53609913793093</v>
      </c>
      <c r="P15" s="1">
        <f t="shared" ref="P15:P48" ca="1" si="0">IF(K15="",0,IF($P$11=2,K15+RAND()/1000,F15+RAND()/1000))</f>
        <v>405.53666039291289</v>
      </c>
      <c r="Q15" s="176">
        <f ca="1">RANK(P15,$P$14:$P$48)+COUNTIF($P$14:P15,P15)-1</f>
        <v>4</v>
      </c>
      <c r="R15" s="40">
        <v>2</v>
      </c>
    </row>
    <row r="16" spans="1:18" ht="14.5">
      <c r="C16" s="205" t="s">
        <v>1758</v>
      </c>
      <c r="D16" s="40" t="s">
        <v>3</v>
      </c>
      <c r="E16" s="206">
        <f>'Input Sheet'!B10</f>
        <v>22</v>
      </c>
      <c r="F16" s="207">
        <f>IF($E$51=0,0,E16/$E$51)</f>
        <v>0.20370370370370369</v>
      </c>
      <c r="G16" s="206">
        <f>'Input Sheet'!C10</f>
        <v>17099</v>
      </c>
      <c r="H16" s="207">
        <f>IF($G$51=0,0,G16/$G$51)</f>
        <v>4.9081321886095972E-2</v>
      </c>
      <c r="I16" s="207">
        <f>IF(G16&gt;0,E16/G16,0)</f>
        <v>1.2866249488274169E-3</v>
      </c>
      <c r="J16" s="190">
        <f>IF(AND((SQRT((H16*(1-H16))/$E$51))&gt;0, $E$51&gt;0),(F16-H16)/(SQRT((H16*(1-H16))/$E$51)),0)</f>
        <v>7.4379699975350464</v>
      </c>
      <c r="K16" s="208">
        <f>IF(AND(I16&gt;0,$I$51&gt;0),F16/H16*100,0)</f>
        <v>415.03304286800392</v>
      </c>
      <c r="P16" s="1">
        <f t="shared" ca="1" si="0"/>
        <v>415.03386497724676</v>
      </c>
      <c r="Q16" s="176">
        <f ca="1">RANK(P16,$P$14:$P$48)+COUNTIF($P$14:P16,P16)-1</f>
        <v>2</v>
      </c>
      <c r="R16" s="40">
        <v>3</v>
      </c>
    </row>
    <row r="17" spans="1:18" ht="14.5">
      <c r="C17" s="205" t="s">
        <v>1759</v>
      </c>
      <c r="D17" s="40" t="s">
        <v>4</v>
      </c>
      <c r="E17" s="206">
        <f>'Input Sheet'!B11</f>
        <v>3</v>
      </c>
      <c r="F17" s="207">
        <f>IF($E$51=0,0,E17/$E$51)</f>
        <v>2.7777777777777776E-2</v>
      </c>
      <c r="G17" s="206">
        <f>'Input Sheet'!C11</f>
        <v>14210</v>
      </c>
      <c r="H17" s="207">
        <f>IF($G$51=0,0,G17/$G$51)</f>
        <v>4.0788676764806346E-2</v>
      </c>
      <c r="I17" s="207">
        <f>IF(G17&gt;0,E17/G17,0)</f>
        <v>2.1111893033075299E-4</v>
      </c>
      <c r="J17" s="190">
        <f>IF(AND((SQRT((H17*(1-H17))/$E$51))&gt;0, $E$51&gt;0),(F17-H17)/(SQRT((H17*(1-H17))/$E$51)),0)</f>
        <v>-0.68358453069483482</v>
      </c>
      <c r="K17" s="208">
        <f>IF(AND(I17&gt;0,$I$51&gt;0),F17/H17*100,0)</f>
        <v>68.10168895144264</v>
      </c>
      <c r="P17" s="1">
        <f t="shared" ca="1" si="0"/>
        <v>68.102420004500686</v>
      </c>
      <c r="Q17" s="176">
        <f ca="1">RANK(P17,$P$14:$P$48)+COUNTIF($P$14:P17,P17)-1</f>
        <v>13</v>
      </c>
      <c r="R17" s="40">
        <v>4</v>
      </c>
    </row>
    <row r="18" spans="1:18" ht="14.5">
      <c r="C18" s="205" t="s">
        <v>1760</v>
      </c>
      <c r="D18" s="40" t="s">
        <v>5</v>
      </c>
      <c r="E18" s="206">
        <f>'Input Sheet'!B12</f>
        <v>3</v>
      </c>
      <c r="F18" s="207">
        <f>IF($E$51=0,0,E18/$E$51)</f>
        <v>2.7777777777777776E-2</v>
      </c>
      <c r="G18" s="206">
        <f>'Input Sheet'!C12</f>
        <v>12098</v>
      </c>
      <c r="H18" s="207">
        <f>IF($G$51=0,0,G18/$G$51)</f>
        <v>3.4726348451838647E-2</v>
      </c>
      <c r="I18" s="207">
        <f>IF(G18&gt;0,E18/G18,0)</f>
        <v>2.4797487187964951E-4</v>
      </c>
      <c r="J18" s="190">
        <f>IF(AND((SQRT((H18*(1-H18))/$E$51))&gt;0, $E$51&gt;0),(F18-H18)/(SQRT((H18*(1-H18))/$E$51)),0)</f>
        <v>-0.39441422658037006</v>
      </c>
      <c r="K18" s="208">
        <f>IF(AND(I18&gt;0,$I$51&gt;0),F18/H18*100,0)</f>
        <v>79.990494296577936</v>
      </c>
      <c r="P18" s="1">
        <f t="shared" ca="1" si="0"/>
        <v>79.990548638870877</v>
      </c>
      <c r="Q18" s="176">
        <f ca="1">RANK(P18,$P$14:$P$48)+COUNTIF($P$14:P18,P18)-1</f>
        <v>12</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1</v>
      </c>
      <c r="F21" s="207">
        <f t="shared" ref="F21:F28" si="1">IF($E$51=0,0,E21/$E$51)</f>
        <v>9.2592592592592587E-3</v>
      </c>
      <c r="G21" s="206">
        <f>'Input Sheet'!C13</f>
        <v>3360</v>
      </c>
      <c r="H21" s="207">
        <f t="shared" ref="H21:H28" si="2">IF($G$51=0,0,G21/$G$51)</f>
        <v>9.6446132251758847E-3</v>
      </c>
      <c r="I21" s="207">
        <f t="shared" ref="I21:I28" si="3">IF(G21&gt;0,E21/G21,0)</f>
        <v>2.9761904761904765E-4</v>
      </c>
      <c r="J21" s="190">
        <f t="shared" ref="J21:J28" si="4">IF(AND((SQRT((H21*(1-H21))/$E$51))&gt;0, $E$51&gt;0),(F21-H21)/(SQRT((H21*(1-H21))/$E$51)),0)</f>
        <v>-4.0976396982914429E-2</v>
      </c>
      <c r="K21" s="208">
        <f t="shared" ref="K21:K28" si="5">IF(AND(I21&gt;0,$I$51&gt;0),F21/H21*100,0)</f>
        <v>96.004464285714292</v>
      </c>
      <c r="P21" s="1">
        <f t="shared" ca="1" si="0"/>
        <v>96.004873247287989</v>
      </c>
      <c r="Q21" s="176">
        <f ca="1">RANK(P21,$P$14:$P$48)+COUNTIF($P$14:P21,P21)-1</f>
        <v>11</v>
      </c>
      <c r="R21" s="40">
        <v>6</v>
      </c>
    </row>
    <row r="22" spans="1:18" ht="14.5">
      <c r="C22" s="205" t="s">
        <v>1762</v>
      </c>
      <c r="D22" s="40" t="s">
        <v>8</v>
      </c>
      <c r="E22" s="206">
        <f>'Input Sheet'!B14</f>
        <v>1</v>
      </c>
      <c r="F22" s="207">
        <f t="shared" si="1"/>
        <v>9.2592592592592587E-3</v>
      </c>
      <c r="G22" s="206">
        <f>'Input Sheet'!C14</f>
        <v>7077</v>
      </c>
      <c r="H22" s="207">
        <f t="shared" si="2"/>
        <v>2.0313966605526708E-2</v>
      </c>
      <c r="I22" s="207">
        <f t="shared" si="3"/>
        <v>1.4130281192595732E-4</v>
      </c>
      <c r="J22" s="190">
        <f t="shared" si="4"/>
        <v>-0.81436350369406818</v>
      </c>
      <c r="K22" s="208">
        <f t="shared" si="5"/>
        <v>45.58075455701568</v>
      </c>
      <c r="P22" s="1">
        <f t="shared" ca="1" si="0"/>
        <v>45.581555819404855</v>
      </c>
      <c r="Q22" s="176">
        <f ca="1">RANK(P22,$P$14:$P$48)+COUNTIF($P$14:P22,P22)-1</f>
        <v>15</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8.9493338276317043E-4</v>
      </c>
      <c r="Q23" s="176">
        <f ca="1">RANK(P23,$P$14:$P$48)+COUNTIF($P$14:P23,P23)-1</f>
        <v>19</v>
      </c>
      <c r="R23" s="40">
        <v>8</v>
      </c>
    </row>
    <row r="24" spans="1:18" ht="14.5">
      <c r="C24" s="205" t="s">
        <v>1764</v>
      </c>
      <c r="D24" s="40" t="s">
        <v>10</v>
      </c>
      <c r="E24" s="206">
        <f>'Input Sheet'!B16</f>
        <v>10</v>
      </c>
      <c r="F24" s="207">
        <f t="shared" si="1"/>
        <v>9.2592592592592587E-2</v>
      </c>
      <c r="G24" s="206">
        <f>'Input Sheet'!C16</f>
        <v>16337</v>
      </c>
      <c r="H24" s="207">
        <f t="shared" si="2"/>
        <v>4.6894061386815011E-2</v>
      </c>
      <c r="I24" s="207">
        <f t="shared" si="3"/>
        <v>6.1210748607455471E-4</v>
      </c>
      <c r="J24" s="190">
        <f t="shared" si="4"/>
        <v>2.2463871585382251</v>
      </c>
      <c r="K24" s="208">
        <f t="shared" si="5"/>
        <v>197.45057232049948</v>
      </c>
      <c r="P24" s="1">
        <f t="shared" ca="1" si="0"/>
        <v>197.45096581116104</v>
      </c>
      <c r="Q24" s="176">
        <f ca="1">RANK(P24,$P$14:$P$48)+COUNTIF($P$14:P24,P24)-1</f>
        <v>9</v>
      </c>
      <c r="R24" s="40">
        <v>9</v>
      </c>
    </row>
    <row r="25" spans="1:18" ht="14.5">
      <c r="C25" s="213" t="s">
        <v>1765</v>
      </c>
      <c r="D25" s="40" t="s">
        <v>11</v>
      </c>
      <c r="E25" s="206">
        <f>'Input Sheet'!B17</f>
        <v>14</v>
      </c>
      <c r="F25" s="207">
        <f t="shared" si="1"/>
        <v>0.12962962962962962</v>
      </c>
      <c r="G25" s="206">
        <f>'Input Sheet'!C17</f>
        <v>12048</v>
      </c>
      <c r="H25" s="207">
        <f t="shared" si="2"/>
        <v>3.45828274217021E-2</v>
      </c>
      <c r="I25" s="207">
        <f t="shared" si="3"/>
        <v>1.1620185922974768E-3</v>
      </c>
      <c r="J25" s="190">
        <f t="shared" si="4"/>
        <v>5.4058206020280757</v>
      </c>
      <c r="K25" s="208">
        <f t="shared" si="5"/>
        <v>374.83814741035854</v>
      </c>
      <c r="P25" s="1">
        <f t="shared" ca="1" si="0"/>
        <v>374.83835760786405</v>
      </c>
      <c r="Q25" s="176">
        <f ca="1">RANK(P25,$P$14:$P$48)+COUNTIF($P$14:P25,P25)-1</f>
        <v>5</v>
      </c>
      <c r="R25" s="40">
        <v>10</v>
      </c>
    </row>
    <row r="26" spans="1:18" ht="14.5">
      <c r="C26" s="213" t="s">
        <v>1766</v>
      </c>
      <c r="D26" s="40" t="s">
        <v>12</v>
      </c>
      <c r="E26" s="206">
        <f>'Input Sheet'!B18</f>
        <v>6</v>
      </c>
      <c r="F26" s="207">
        <f t="shared" si="1"/>
        <v>5.5555555555555552E-2</v>
      </c>
      <c r="G26" s="206">
        <f>'Input Sheet'!C18</f>
        <v>6926</v>
      </c>
      <c r="H26" s="207">
        <f t="shared" si="2"/>
        <v>1.988053309451434E-2</v>
      </c>
      <c r="I26" s="207">
        <f t="shared" si="3"/>
        <v>8.6630089517759164E-4</v>
      </c>
      <c r="J26" s="190">
        <f t="shared" si="4"/>
        <v>2.6559666197291794</v>
      </c>
      <c r="K26" s="208">
        <f t="shared" si="5"/>
        <v>279.4470112619116</v>
      </c>
      <c r="P26" s="1">
        <f t="shared" ca="1" si="0"/>
        <v>279.44745520575117</v>
      </c>
      <c r="Q26" s="176">
        <f ca="1">RANK(P26,$P$14:$P$48)+COUNTIF($P$14:P26,P26)-1</f>
        <v>7</v>
      </c>
      <c r="R26" s="40">
        <v>11</v>
      </c>
    </row>
    <row r="27" spans="1:18" ht="14.5">
      <c r="C27" s="213" t="s">
        <v>1767</v>
      </c>
      <c r="D27" s="40" t="s">
        <v>13</v>
      </c>
      <c r="E27" s="206">
        <f>'Input Sheet'!B19</f>
        <v>8</v>
      </c>
      <c r="F27" s="207">
        <f t="shared" si="1"/>
        <v>7.407407407407407E-2</v>
      </c>
      <c r="G27" s="206">
        <f>'Input Sheet'!C19</f>
        <v>6282</v>
      </c>
      <c r="H27" s="207">
        <f t="shared" si="2"/>
        <v>1.8031982226355627E-2</v>
      </c>
      <c r="I27" s="207">
        <f t="shared" si="3"/>
        <v>1.2734797835084368E-3</v>
      </c>
      <c r="J27" s="190">
        <f t="shared" si="4"/>
        <v>4.3767909961990199</v>
      </c>
      <c r="K27" s="208">
        <f t="shared" si="5"/>
        <v>410.79274116523396</v>
      </c>
      <c r="P27" s="1">
        <f t="shared" ca="1" si="0"/>
        <v>410.79299117647105</v>
      </c>
      <c r="Q27" s="176">
        <f ca="1">RANK(P27,$P$14:$P$48)+COUNTIF($P$14:P27,P27)-1</f>
        <v>3</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-1.532223557209127</v>
      </c>
      <c r="K28" s="208">
        <f t="shared" si="5"/>
        <v>0</v>
      </c>
      <c r="P28" s="1">
        <f t="shared" ca="1" si="0"/>
        <v>4.1203408144231603E-4</v>
      </c>
      <c r="Q28" s="176">
        <f ca="1">RANK(P28,$P$14:$P$48)+COUNTIF($P$14:P28,P28)-1</f>
        <v>24</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10</v>
      </c>
      <c r="F31" s="207">
        <f>IF($E$51=0,0,E31/$E$51)</f>
        <v>9.2592592592592587E-2</v>
      </c>
      <c r="G31" s="206">
        <f>'Input Sheet'!C21</f>
        <v>13105</v>
      </c>
      <c r="H31" s="207">
        <f>IF($G$51=0,0,G31/$G$51)</f>
        <v>3.7616861998788685E-2</v>
      </c>
      <c r="I31" s="207">
        <f>IF(G31&gt;0,E31/G31,0)</f>
        <v>7.6306753147653572E-4</v>
      </c>
      <c r="J31" s="190">
        <f>IF(AND((SQRT((H31*(1-H31))/$E$51))&gt;0, $E$51&gt;0),(F31-H31)/(SQRT((H31*(1-H31))/$E$51)),0)</f>
        <v>3.0027391256248905</v>
      </c>
      <c r="K31" s="208">
        <f>IF(AND(I31&gt;0,$I$51&gt;0),F31/H31*100,0)</f>
        <v>246.14650896604346</v>
      </c>
      <c r="P31" s="1">
        <f t="shared" ca="1" si="0"/>
        <v>246.14698162522757</v>
      </c>
      <c r="Q31" s="176">
        <f ca="1">RANK(P31,$P$14:$P$48)+COUNTIF($P$14:P31,P31)-1</f>
        <v>8</v>
      </c>
      <c r="R31" s="40">
        <v>14</v>
      </c>
    </row>
    <row r="32" spans="1:18" ht="14.5">
      <c r="C32" s="213" t="s">
        <v>1771</v>
      </c>
      <c r="D32" s="40" t="s">
        <v>17</v>
      </c>
      <c r="E32" s="206">
        <f>'Input Sheet'!B22</f>
        <v>5</v>
      </c>
      <c r="F32" s="207">
        <f>IF($E$51=0,0,E32/$E$51)</f>
        <v>4.6296296296296294E-2</v>
      </c>
      <c r="G32" s="206">
        <f>'Input Sheet'!C22</f>
        <v>15117</v>
      </c>
      <c r="H32" s="207">
        <f>IF($G$51=0,0,G32/$G$51)</f>
        <v>4.3392148251483291E-2</v>
      </c>
      <c r="I32" s="207">
        <f>IF(G32&gt;0,E32/G32,0)</f>
        <v>3.3075345637361911E-4</v>
      </c>
      <c r="J32" s="190">
        <f>IF(AND((SQRT((H32*(1-H32))/$E$51))&gt;0, $E$51&gt;0),(F32-H32)/(SQRT((H32*(1-H32))/$E$51)),0)</f>
        <v>0.14813513682289689</v>
      </c>
      <c r="K32" s="208">
        <f>IF(AND(I32&gt;0,$I$51&gt;0),F32/H32*100,0)</f>
        <v>106.69279618972018</v>
      </c>
      <c r="P32" s="1">
        <f t="shared" ca="1" si="0"/>
        <v>106.69334104018903</v>
      </c>
      <c r="Q32" s="176">
        <f ca="1">RANK(P32,$P$14:$P$48)+COUNTIF($P$14:P32,P32)-1</f>
        <v>10</v>
      </c>
      <c r="R32" s="40">
        <v>15</v>
      </c>
    </row>
    <row r="33" spans="1:18" ht="14.5">
      <c r="C33" s="213" t="s">
        <v>1772</v>
      </c>
      <c r="D33" s="40" t="s">
        <v>18</v>
      </c>
      <c r="E33" s="206">
        <f>'Input Sheet'!B23</f>
        <v>4</v>
      </c>
      <c r="F33" s="207">
        <f>IF($E$51=0,0,E33/$E$51)</f>
        <v>3.7037037037037035E-2</v>
      </c>
      <c r="G33" s="206">
        <f>'Input Sheet'!C23</f>
        <v>22417</v>
      </c>
      <c r="H33" s="207">
        <f>IF($G$51=0,0,G33/$G$51)</f>
        <v>6.4346218651418999E-2</v>
      </c>
      <c r="I33" s="207">
        <f>IF(G33&gt;0,E33/G33,0)</f>
        <v>1.784360083864924E-4</v>
      </c>
      <c r="J33" s="190">
        <f>IF(AND((SQRT((H33*(1-H33))/$E$51))&gt;0, $E$51&gt;0),(F33-H33)/(SQRT((H33*(1-H33))/$E$51)),0)</f>
        <v>-1.1566486616420319</v>
      </c>
      <c r="K33" s="208">
        <f>IF(AND(I33&gt;0,$I$51&gt;0),F33/H33*100,0)</f>
        <v>57.558995405272775</v>
      </c>
      <c r="P33" s="1">
        <f t="shared" ca="1" si="0"/>
        <v>57.55947713733066</v>
      </c>
      <c r="Q33" s="176">
        <f ca="1">RANK(P33,$P$14:$P$48)+COUNTIF($P$14:P33,P33)-1</f>
        <v>14</v>
      </c>
      <c r="R33" s="40">
        <v>16</v>
      </c>
    </row>
    <row r="34" spans="1:18" ht="14.5">
      <c r="C34" s="213" t="s">
        <v>1773</v>
      </c>
      <c r="D34" s="40" t="s">
        <v>19</v>
      </c>
      <c r="E34" s="206">
        <f>'Input Sheet'!B24</f>
        <v>0</v>
      </c>
      <c r="F34" s="207">
        <f>IF($E$51=0,0,E34/$E$51)</f>
        <v>0</v>
      </c>
      <c r="G34" s="206">
        <f>'Input Sheet'!C24</f>
        <v>26453</v>
      </c>
      <c r="H34" s="207">
        <f>IF($G$51=0,0,G34/$G$51)</f>
        <v>7.5931236204040978E-2</v>
      </c>
      <c r="I34" s="207">
        <f>IF(G34&gt;0,E34/G34,0)</f>
        <v>0</v>
      </c>
      <c r="J34" s="190">
        <f>IF(AND((SQRT((H34*(1-H34))/$E$51))&gt;0, $E$51&gt;0),(F34-H34)/(SQRT((H34*(1-H34))/$E$51)),0)</f>
        <v>-2.9789963284256062</v>
      </c>
      <c r="K34" s="208">
        <f>IF(AND(I34&gt;0,$I$51&gt;0),F34/H34*100,0)</f>
        <v>0</v>
      </c>
      <c r="P34" s="1">
        <f t="shared" ca="1" si="0"/>
        <v>5.5371674505154823E-4</v>
      </c>
      <c r="Q34" s="176">
        <f ca="1">RANK(P34,$P$14:$P$48)+COUNTIF($P$14:P34,P34)-1</f>
        <v>21</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-0.18130244458450598</v>
      </c>
      <c r="K35" s="208">
        <f>IF(AND(I35&gt;0,$I$51&gt;0),F35/H35*100,0)</f>
        <v>0</v>
      </c>
      <c r="P35" s="1">
        <f t="shared" ca="1" si="0"/>
        <v>1.2262628806214814E-4</v>
      </c>
      <c r="Q35" s="176">
        <f ca="1">RANK(P35,$P$14:$P$48)+COUNTIF($P$14:P35,P35)-1</f>
        <v>26</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0</v>
      </c>
      <c r="F38" s="207">
        <f t="shared" ref="F38:F44" si="6">IF($E$51=0,0,E38/$E$51)</f>
        <v>0</v>
      </c>
      <c r="G38" s="206">
        <f>'Input Sheet'!C26</f>
        <v>48853</v>
      </c>
      <c r="H38" s="207">
        <f t="shared" ref="H38:H44" si="7">IF($G$51=0,0,G38/$G$51)</f>
        <v>0.14022865770521353</v>
      </c>
      <c r="I38" s="207">
        <f t="shared" ref="I38:I44" si="8">IF(G38&gt;0,E38/G38,0)</f>
        <v>0</v>
      </c>
      <c r="J38" s="190">
        <f t="shared" ref="J38:J44" si="9">IF(AND((SQRT((H38*(1-H38))/$E$51))&gt;0, $E$51&gt;0),(F38-H38)/(SQRT((H38*(1-H38))/$E$51)),0)</f>
        <v>-4.1969982061551425</v>
      </c>
      <c r="K38" s="208">
        <f t="shared" ref="K38:K44" si="10">IF(AND(I38&gt;0,$I$51&gt;0),F38/H38*100,0)</f>
        <v>0</v>
      </c>
      <c r="P38" s="1">
        <f t="shared" ca="1" si="0"/>
        <v>9.7607794277238262E-4</v>
      </c>
      <c r="Q38" s="176">
        <f ca="1">RANK(P38,$P$14:$P$48)+COUNTIF($P$14:P38,P38)-1</f>
        <v>18</v>
      </c>
      <c r="R38" s="40">
        <v>19</v>
      </c>
    </row>
    <row r="39" spans="1:18" ht="14.5">
      <c r="C39" s="213" t="s">
        <v>1777</v>
      </c>
      <c r="D39" s="40" t="s">
        <v>23</v>
      </c>
      <c r="E39" s="206">
        <f>'Input Sheet'!B27</f>
        <v>0</v>
      </c>
      <c r="F39" s="207">
        <f t="shared" si="6"/>
        <v>0</v>
      </c>
      <c r="G39" s="206">
        <f>'Input Sheet'!C27</f>
        <v>25084</v>
      </c>
      <c r="H39" s="207">
        <f t="shared" si="7"/>
        <v>7.2001630398902353E-2</v>
      </c>
      <c r="I39" s="207">
        <f t="shared" si="8"/>
        <v>0</v>
      </c>
      <c r="J39" s="190">
        <f t="shared" si="9"/>
        <v>-2.8947391612126636</v>
      </c>
      <c r="K39" s="208">
        <f t="shared" si="10"/>
        <v>0</v>
      </c>
      <c r="P39" s="1">
        <f t="shared" ca="1" si="0"/>
        <v>3.3711357869507233E-4</v>
      </c>
      <c r="Q39" s="176">
        <f ca="1">RANK(P39,$P$14:$P$48)+COUNTIF($P$14:P39,P39)-1</f>
        <v>25</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-1.2858416787575229</v>
      </c>
      <c r="K40" s="208">
        <f t="shared" si="10"/>
        <v>0</v>
      </c>
      <c r="P40" s="1">
        <f t="shared" ca="1" si="0"/>
        <v>5.6994899799056738E-4</v>
      </c>
      <c r="Q40" s="176">
        <f ca="1">RANK(P40,$P$14:$P$48)+COUNTIF($P$14:P40,P40)-1</f>
        <v>20</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-0.63773261899569256</v>
      </c>
      <c r="K41" s="208">
        <f t="shared" si="10"/>
        <v>0</v>
      </c>
      <c r="P41" s="1">
        <f t="shared" ca="1" si="0"/>
        <v>8.963492698789499E-5</v>
      </c>
      <c r="Q41" s="176">
        <f ca="1">RANK(P41,$P$14:$P$48)+COUNTIF($P$14:P41,P41)-1</f>
        <v>27</v>
      </c>
      <c r="R41" s="40">
        <v>22</v>
      </c>
    </row>
    <row r="42" spans="1:18" ht="14.5">
      <c r="C42" s="213" t="s">
        <v>1780</v>
      </c>
      <c r="D42" s="40" t="s">
        <v>26</v>
      </c>
      <c r="E42" s="206">
        <f>'Input Sheet'!B30</f>
        <v>1</v>
      </c>
      <c r="F42" s="207">
        <f t="shared" si="6"/>
        <v>9.2592592592592587E-3</v>
      </c>
      <c r="G42" s="206">
        <f>'Input Sheet'!C30</f>
        <v>15264</v>
      </c>
      <c r="H42" s="207">
        <f t="shared" si="7"/>
        <v>4.3814100080084732E-2</v>
      </c>
      <c r="I42" s="207">
        <f t="shared" si="8"/>
        <v>6.5513626834381555E-5</v>
      </c>
      <c r="J42" s="190">
        <f t="shared" si="9"/>
        <v>-1.7544567184858515</v>
      </c>
      <c r="K42" s="208">
        <f t="shared" si="10"/>
        <v>21.133058176100629</v>
      </c>
      <c r="P42" s="1">
        <f t="shared" ca="1" si="0"/>
        <v>21.13396168634041</v>
      </c>
      <c r="Q42" s="176">
        <f ca="1">RANK(P42,$P$14:$P$48)+COUNTIF($P$14:P42,P42)-1</f>
        <v>16</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-3.2122340422652687</v>
      </c>
      <c r="K43" s="208">
        <f t="shared" si="10"/>
        <v>0</v>
      </c>
      <c r="P43" s="1">
        <f t="shared" ca="1" si="0"/>
        <v>4.3030288577461151E-4</v>
      </c>
      <c r="Q43" s="176">
        <f ca="1">RANK(P43,$P$14:$P$48)+COUNTIF($P$14:P43,P43)-1</f>
        <v>23</v>
      </c>
      <c r="R43" s="40">
        <v>24</v>
      </c>
    </row>
    <row r="44" spans="1:18" ht="14.5">
      <c r="C44" s="213" t="s">
        <v>1782</v>
      </c>
      <c r="D44" s="40" t="s">
        <v>28</v>
      </c>
      <c r="E44" s="206">
        <f>'Input Sheet'!B32</f>
        <v>1</v>
      </c>
      <c r="F44" s="207">
        <f t="shared" si="6"/>
        <v>9.2592592592592587E-3</v>
      </c>
      <c r="G44" s="206">
        <f>'Input Sheet'!C32</f>
        <v>23245</v>
      </c>
      <c r="H44" s="207">
        <f t="shared" si="7"/>
        <v>6.6722926910480193E-2</v>
      </c>
      <c r="I44" s="207">
        <f t="shared" si="8"/>
        <v>4.3020004302000431E-5</v>
      </c>
      <c r="J44" s="190">
        <f t="shared" si="9"/>
        <v>-2.3931084281944224</v>
      </c>
      <c r="K44" s="208">
        <f t="shared" si="10"/>
        <v>13.877177887717787</v>
      </c>
      <c r="P44" s="1">
        <f t="shared" ca="1" si="0"/>
        <v>13.877350598029416</v>
      </c>
      <c r="Q44" s="176">
        <f ca="1">RANK(P44,$P$14:$P$48)+COUNTIF($P$14:P44,P44)-1</f>
        <v>17</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1</v>
      </c>
      <c r="F47" s="207">
        <f>IF($E$51=0,0,E47/$E$51)</f>
        <v>9.2592592592592587E-3</v>
      </c>
      <c r="G47" s="206">
        <f>'Input Sheet'!C33</f>
        <v>237</v>
      </c>
      <c r="H47" s="207">
        <f>IF($G$51=0,0,G47/$G$51)</f>
        <v>6.8028968284722759E-4</v>
      </c>
      <c r="I47" s="207">
        <f>IF(G47&gt;0,E47/G47,0)</f>
        <v>4.2194092827004216E-3</v>
      </c>
      <c r="J47" s="190">
        <f>IF(AND((SQRT((H47*(1-H47))/$E$51))&gt;0, $E$51&gt;0),(F47-H47)/(SQRT((H47*(1-H47))/$E$51)),0)</f>
        <v>3.419383694782328</v>
      </c>
      <c r="K47" s="208">
        <f>IF(AND(I47&gt;0,$I$51&gt;0),F47/H47*100,0)</f>
        <v>1361.0759493670885</v>
      </c>
      <c r="P47" s="1">
        <f t="shared" ca="1" si="0"/>
        <v>1361.0765150722318</v>
      </c>
      <c r="Q47" s="176">
        <f ca="1">RANK(P47,$P$14:$P$48)+COUNTIF($P$14:P47,P47)-1</f>
        <v>1</v>
      </c>
      <c r="R47" s="40">
        <v>60</v>
      </c>
    </row>
    <row r="48" spans="1:18" ht="14.5">
      <c r="C48" s="205" t="s">
        <v>1785</v>
      </c>
      <c r="D48" s="40" t="s">
        <v>1786</v>
      </c>
      <c r="E48" s="206">
        <f>'Input Sheet'!B34</f>
        <v>0</v>
      </c>
      <c r="F48" s="207">
        <f>IF($E$51=0,0,E48/$E$51)</f>
        <v>0</v>
      </c>
      <c r="G48" s="206">
        <f>'Input Sheet'!C34</f>
        <v>3786</v>
      </c>
      <c r="H48" s="207">
        <f>IF($G$51=0,0,G48/$G$51)</f>
        <v>1.0867412401939256E-2</v>
      </c>
      <c r="I48" s="207">
        <f>IF(G48&gt;0,E48/G48,0)</f>
        <v>0</v>
      </c>
      <c r="J48" s="190">
        <f>IF(AND((SQRT((H48*(1-H48))/$E$51))&gt;0, $E$51&gt;0),(F48-H48)/(SQRT((H48*(1-H48))/$E$51)),0)</f>
        <v>-1.0893004843500442</v>
      </c>
      <c r="K48" s="208">
        <f>IF(AND(I48&gt;0,$I$51&gt;0),F48/H48*100,0)</f>
        <v>0</v>
      </c>
      <c r="P48" s="1">
        <f t="shared" ca="1" si="0"/>
        <v>5.2967262713728039E-4</v>
      </c>
      <c r="Q48" s="176">
        <f ca="1">RANK(P48,$P$14:$P$48)+COUNTIF($P$14:P48,P48)-1</f>
        <v>22</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108</v>
      </c>
      <c r="F51" s="42"/>
      <c r="G51" s="220">
        <f>SUM(G14:G48)</f>
        <v>348381</v>
      </c>
      <c r="H51" s="17"/>
      <c r="I51" s="221">
        <f>IF(G51&gt;0,E51/G51,0)</f>
        <v>3.1000542509493915E-4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B36FA0-3ED0-424B-8FCB-2DDCBC35A442}">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34</v>
      </c>
      <c r="C13" s="226" t="str">
        <f ca="1">INDEX('Wellbeing Acorn Type'!$C$14:$C$48,'Type Sorted'!B13)</f>
        <v>60</v>
      </c>
      <c r="D13" s="40" t="str">
        <f ca="1">INDEX('Wellbeing Acorn Type'!D$14:D$48,'Type Sorted'!$B13)</f>
        <v>Active Communal Population</v>
      </c>
      <c r="E13" s="40"/>
      <c r="F13" s="40"/>
      <c r="G13" s="40"/>
      <c r="H13" s="40"/>
      <c r="I13" s="40"/>
      <c r="J13" s="40"/>
      <c r="K13" s="40"/>
      <c r="L13" s="40"/>
      <c r="M13" s="40"/>
      <c r="N13" s="40"/>
      <c r="O13" s="40"/>
      <c r="P13" s="206">
        <f ca="1">INDEX('Wellbeing Acorn Type'!E$14:E$48,'Type Sorted'!$B13)</f>
        <v>1</v>
      </c>
      <c r="Q13" s="207">
        <f ca="1">INDEX('Wellbeing Acorn Type'!F$14:F$48,'Type Sorted'!$B13)</f>
        <v>9.2592592592592587E-3</v>
      </c>
      <c r="R13" s="206">
        <f ca="1">INDEX('Wellbeing Acorn Type'!G$14:G$48,'Type Sorted'!$B13)</f>
        <v>237</v>
      </c>
      <c r="S13" s="207">
        <f ca="1">INDEX('Wellbeing Acorn Type'!H$14:H$48,'Type Sorted'!$B13)</f>
        <v>6.8028968284722759E-4</v>
      </c>
      <c r="T13" s="207">
        <f ca="1">INDEX('Wellbeing Acorn Type'!I$14:I$48,'Type Sorted'!$B13)</f>
        <v>4.2194092827004216E-3</v>
      </c>
      <c r="U13" s="227">
        <f ca="1">INDEX('Wellbeing Acorn Type'!J$14:J$48,'Type Sorted'!$B13)</f>
        <v>3.419383694782328</v>
      </c>
      <c r="V13" s="208">
        <f ca="1">INDEX('Wellbeing Acorn Type'!K$14:K$48,'Type Sorted'!$B13)</f>
        <v>1361.0759493670885</v>
      </c>
      <c r="W13" s="208"/>
    </row>
    <row r="14" spans="1:28" ht="20.149999999999999" customHeight="1">
      <c r="A14" s="225">
        <v>2</v>
      </c>
      <c r="B14" s="225">
        <f ca="1">MATCH(A14,'Wellbeing Acorn Type'!$Q$14:$Q$48,0)</f>
        <v>3</v>
      </c>
      <c r="C14" s="226" t="str">
        <f ca="1">INDEX('Wellbeing Acorn Type'!$C$14:$C$48,'Type Sorted'!B14)</f>
        <v>1.3</v>
      </c>
      <c r="D14" s="40" t="str">
        <f ca="1">INDEX('Wellbeing Acorn Type'!D$14:D$48,'Type Sorted'!$B14)</f>
        <v>Hardship Heartlands</v>
      </c>
      <c r="E14" s="40"/>
      <c r="F14" s="40"/>
      <c r="G14" s="40"/>
      <c r="H14" s="40"/>
      <c r="I14" s="40"/>
      <c r="J14" s="40"/>
      <c r="K14" s="40"/>
      <c r="L14" s="40"/>
      <c r="M14" s="40"/>
      <c r="N14" s="40"/>
      <c r="O14" s="40"/>
      <c r="P14" s="206">
        <f ca="1">INDEX('Wellbeing Acorn Type'!E$14:E$48,'Type Sorted'!$B14)</f>
        <v>22</v>
      </c>
      <c r="Q14" s="207">
        <f ca="1">INDEX('Wellbeing Acorn Type'!F$14:F$48,'Type Sorted'!$B14)</f>
        <v>0.20370370370370369</v>
      </c>
      <c r="R14" s="206">
        <f ca="1">INDEX('Wellbeing Acorn Type'!G$14:G$48,'Type Sorted'!$B14)</f>
        <v>17099</v>
      </c>
      <c r="S14" s="207">
        <f ca="1">INDEX('Wellbeing Acorn Type'!H$14:H$48,'Type Sorted'!$B14)</f>
        <v>4.9081321886095972E-2</v>
      </c>
      <c r="T14" s="207">
        <f ca="1">INDEX('Wellbeing Acorn Type'!I$14:I$48,'Type Sorted'!$B14)</f>
        <v>1.2866249488274169E-3</v>
      </c>
      <c r="U14" s="227">
        <f ca="1">INDEX('Wellbeing Acorn Type'!J$14:J$48,'Type Sorted'!$B14)</f>
        <v>7.4379699975350464</v>
      </c>
      <c r="V14" s="208">
        <f ca="1">INDEX('Wellbeing Acorn Type'!K$14:K$48,'Type Sorted'!$B14)</f>
        <v>415.03304286800392</v>
      </c>
      <c r="W14" s="208"/>
    </row>
    <row r="15" spans="1:28" ht="20.149999999999999" customHeight="1">
      <c r="A15" s="225">
        <v>3</v>
      </c>
      <c r="B15" s="225">
        <f ca="1">MATCH(A15,'Wellbeing Acorn Type'!$Q$14:$Q$48,0)</f>
        <v>14</v>
      </c>
      <c r="C15" s="226" t="str">
        <f ca="1">INDEX('Wellbeing Acorn Type'!$C$14:$C$48,'Type Sorted'!B15)</f>
        <v>2.12</v>
      </c>
      <c r="D15" s="40" t="str">
        <f ca="1">INDEX('Wellbeing Acorn Type'!D$14:D$48,'Type Sorted'!$B15)</f>
        <v>Perilous Futures</v>
      </c>
      <c r="E15" s="40"/>
      <c r="F15" s="40"/>
      <c r="G15" s="40"/>
      <c r="H15" s="40"/>
      <c r="I15" s="40"/>
      <c r="J15" s="40"/>
      <c r="K15" s="40"/>
      <c r="L15" s="40"/>
      <c r="M15" s="40"/>
      <c r="N15" s="40"/>
      <c r="O15" s="40"/>
      <c r="P15" s="206">
        <f ca="1">INDEX('Wellbeing Acorn Type'!E$14:E$48,'Type Sorted'!$B15)</f>
        <v>8</v>
      </c>
      <c r="Q15" s="207">
        <f ca="1">INDEX('Wellbeing Acorn Type'!F$14:F$48,'Type Sorted'!$B15)</f>
        <v>7.407407407407407E-2</v>
      </c>
      <c r="R15" s="206">
        <f ca="1">INDEX('Wellbeing Acorn Type'!G$14:G$48,'Type Sorted'!$B15)</f>
        <v>6282</v>
      </c>
      <c r="S15" s="207">
        <f ca="1">INDEX('Wellbeing Acorn Type'!H$14:H$48,'Type Sorted'!$B15)</f>
        <v>1.8031982226355627E-2</v>
      </c>
      <c r="T15" s="207">
        <f ca="1">INDEX('Wellbeing Acorn Type'!I$14:I$48,'Type Sorted'!$B15)</f>
        <v>1.2734797835084368E-3</v>
      </c>
      <c r="U15" s="227">
        <f ca="1">INDEX('Wellbeing Acorn Type'!J$14:J$48,'Type Sorted'!$B15)</f>
        <v>4.3767909961990199</v>
      </c>
      <c r="V15" s="208">
        <f ca="1">INDEX('Wellbeing Acorn Type'!K$14:K$48,'Type Sorted'!$B15)</f>
        <v>410.79274116523396</v>
      </c>
      <c r="W15" s="208"/>
    </row>
    <row r="16" spans="1:28" ht="20.149999999999999" customHeight="1">
      <c r="A16" s="225">
        <v>4</v>
      </c>
      <c r="B16" s="225">
        <f ca="1">MATCH(A16,'Wellbeing Acorn Type'!$Q$14:$Q$48,0)</f>
        <v>2</v>
      </c>
      <c r="C16" s="226" t="str">
        <f ca="1">INDEX('Wellbeing Acorn Type'!$C$14:$C$48,'Type Sorted'!B16)</f>
        <v>1.2</v>
      </c>
      <c r="D16" s="40" t="str">
        <f ca="1">INDEX('Wellbeing Acorn Type'!D$14:D$48,'Type Sorted'!$B16)</f>
        <v>Poorly Pensioners</v>
      </c>
      <c r="E16" s="40"/>
      <c r="F16" s="40"/>
      <c r="G16" s="40"/>
      <c r="H16" s="40"/>
      <c r="I16" s="40"/>
      <c r="J16" s="40"/>
      <c r="K16" s="40"/>
      <c r="L16" s="40"/>
      <c r="M16" s="40"/>
      <c r="N16" s="40"/>
      <c r="O16" s="40"/>
      <c r="P16" s="206">
        <f ca="1">INDEX('Wellbeing Acorn Type'!E$14:E$48,'Type Sorted'!$B16)</f>
        <v>14</v>
      </c>
      <c r="Q16" s="207">
        <f ca="1">INDEX('Wellbeing Acorn Type'!F$14:F$48,'Type Sorted'!$B16)</f>
        <v>0.12962962962962962</v>
      </c>
      <c r="R16" s="206">
        <f ca="1">INDEX('Wellbeing Acorn Type'!G$14:G$48,'Type Sorted'!$B16)</f>
        <v>11136</v>
      </c>
      <c r="S16" s="207">
        <f ca="1">INDEX('Wellbeing Acorn Type'!H$14:H$48,'Type Sorted'!$B16)</f>
        <v>3.1965003832011507E-2</v>
      </c>
      <c r="T16" s="207">
        <f ca="1">INDEX('Wellbeing Acorn Type'!I$14:I$48,'Type Sorted'!$B16)</f>
        <v>1.257183908045977E-3</v>
      </c>
      <c r="U16" s="227">
        <f ca="1">INDEX('Wellbeing Acorn Type'!J$14:J$48,'Type Sorted'!$B16)</f>
        <v>5.7698730614421354</v>
      </c>
      <c r="V16" s="208">
        <f ca="1">INDEX('Wellbeing Acorn Type'!K$14:K$48,'Type Sorted'!$B16)</f>
        <v>405.53609913793093</v>
      </c>
      <c r="W16" s="208"/>
    </row>
    <row r="17" spans="1:23" ht="20.149999999999999" customHeight="1">
      <c r="A17" s="225">
        <v>5</v>
      </c>
      <c r="B17" s="225">
        <f ca="1">MATCH(A17,'Wellbeing Acorn Type'!$Q$14:$Q$48,0)</f>
        <v>12</v>
      </c>
      <c r="C17" s="226" t="str">
        <f ca="1">INDEX('Wellbeing Acorn Type'!$C$14:$C$48,'Type Sorted'!B17)</f>
        <v>2.10</v>
      </c>
      <c r="D17" s="40" t="str">
        <f ca="1">INDEX('Wellbeing Acorn Type'!D$14:D$48,'Type Sorted'!$B17)</f>
        <v>Respiratory Risks</v>
      </c>
      <c r="E17" s="40"/>
      <c r="F17" s="40"/>
      <c r="G17" s="40"/>
      <c r="H17" s="40"/>
      <c r="I17" s="40"/>
      <c r="J17" s="40"/>
      <c r="K17" s="40"/>
      <c r="L17" s="40"/>
      <c r="M17" s="40"/>
      <c r="N17" s="40"/>
      <c r="O17" s="40"/>
      <c r="P17" s="206">
        <f ca="1">INDEX('Wellbeing Acorn Type'!E$14:E$48,'Type Sorted'!$B17)</f>
        <v>14</v>
      </c>
      <c r="Q17" s="207">
        <f ca="1">INDEX('Wellbeing Acorn Type'!F$14:F$48,'Type Sorted'!$B17)</f>
        <v>0.12962962962962962</v>
      </c>
      <c r="R17" s="206">
        <f ca="1">INDEX('Wellbeing Acorn Type'!G$14:G$48,'Type Sorted'!$B17)</f>
        <v>12048</v>
      </c>
      <c r="S17" s="207">
        <f ca="1">INDEX('Wellbeing Acorn Type'!H$14:H$48,'Type Sorted'!$B17)</f>
        <v>3.45828274217021E-2</v>
      </c>
      <c r="T17" s="207">
        <f ca="1">INDEX('Wellbeing Acorn Type'!I$14:I$48,'Type Sorted'!$B17)</f>
        <v>1.1620185922974768E-3</v>
      </c>
      <c r="U17" s="227">
        <f ca="1">INDEX('Wellbeing Acorn Type'!J$14:J$48,'Type Sorted'!$B17)</f>
        <v>5.4058206020280757</v>
      </c>
      <c r="V17" s="208">
        <f ca="1">INDEX('Wellbeing Acorn Type'!K$14:K$48,'Type Sorted'!$B17)</f>
        <v>374.83814741035854</v>
      </c>
      <c r="W17" s="208"/>
    </row>
    <row r="18" spans="1:23" ht="20.149999999999999" customHeight="1">
      <c r="A18" s="225">
        <v>6</v>
      </c>
      <c r="B18" s="225">
        <f ca="1">MATCH(A18,'Wellbeing Acorn Type'!$Q$14:$Q$48,0)</f>
        <v>1</v>
      </c>
      <c r="C18" s="226" t="str">
        <f ca="1">INDEX('Wellbeing Acorn Type'!$C$14:$C$48,'Type Sorted'!B18)</f>
        <v>1.1</v>
      </c>
      <c r="D18" s="40" t="str">
        <f ca="1">INDEX('Wellbeing Acorn Type'!D$14:D$48,'Type Sorted'!$B18)</f>
        <v>Limited Living</v>
      </c>
      <c r="E18" s="40"/>
      <c r="F18" s="40"/>
      <c r="G18" s="40"/>
      <c r="H18" s="40"/>
      <c r="I18" s="40"/>
      <c r="J18" s="40"/>
      <c r="K18" s="40"/>
      <c r="L18" s="40"/>
      <c r="M18" s="40"/>
      <c r="N18" s="40"/>
      <c r="O18" s="40"/>
      <c r="P18" s="206">
        <f ca="1">INDEX('Wellbeing Acorn Type'!E$14:E$48,'Type Sorted'!$B18)</f>
        <v>4</v>
      </c>
      <c r="Q18" s="207">
        <f ca="1">INDEX('Wellbeing Acorn Type'!F$14:F$48,'Type Sorted'!$B18)</f>
        <v>3.7037037037037035E-2</v>
      </c>
      <c r="R18" s="206">
        <f ca="1">INDEX('Wellbeing Acorn Type'!G$14:G$48,'Type Sorted'!$B18)</f>
        <v>3787</v>
      </c>
      <c r="S18" s="207">
        <f ca="1">INDEX('Wellbeing Acorn Type'!H$14:H$48,'Type Sorted'!$B18)</f>
        <v>1.0870282822541988E-2</v>
      </c>
      <c r="T18" s="207">
        <f ca="1">INDEX('Wellbeing Acorn Type'!I$14:I$48,'Type Sorted'!$B18)</f>
        <v>1.0562450488513335E-3</v>
      </c>
      <c r="U18" s="227">
        <f ca="1">INDEX('Wellbeing Acorn Type'!J$14:J$48,'Type Sorted'!$B18)</f>
        <v>2.6224951037238293</v>
      </c>
      <c r="V18" s="208">
        <f ca="1">INDEX('Wellbeing Acorn Type'!K$14:K$48,'Type Sorted'!$B18)</f>
        <v>340.71824663321888</v>
      </c>
      <c r="W18" s="208"/>
    </row>
    <row r="19" spans="1:23" ht="20.149999999999999" customHeight="1">
      <c r="A19" s="225">
        <v>7</v>
      </c>
      <c r="B19" s="225">
        <f ca="1">MATCH(A19,'Wellbeing Acorn Type'!$Q$14:$Q$48,0)</f>
        <v>13</v>
      </c>
      <c r="C19" s="226" t="str">
        <f ca="1">INDEX('Wellbeing Acorn Type'!$C$14:$C$48,'Type Sorted'!B19)</f>
        <v>2.11</v>
      </c>
      <c r="D19" s="40" t="str">
        <f ca="1">INDEX('Wellbeing Acorn Type'!D$14:D$48,'Type Sorted'!$B19)</f>
        <v>Anxious Adversity</v>
      </c>
      <c r="E19" s="40"/>
      <c r="F19" s="40"/>
      <c r="G19" s="40"/>
      <c r="H19" s="40"/>
      <c r="I19" s="40"/>
      <c r="J19" s="40"/>
      <c r="K19" s="40"/>
      <c r="L19" s="40"/>
      <c r="M19" s="40"/>
      <c r="N19" s="40"/>
      <c r="O19" s="40"/>
      <c r="P19" s="206">
        <f ca="1">INDEX('Wellbeing Acorn Type'!E$14:E$48,'Type Sorted'!$B19)</f>
        <v>6</v>
      </c>
      <c r="Q19" s="207">
        <f ca="1">INDEX('Wellbeing Acorn Type'!F$14:F$48,'Type Sorted'!$B19)</f>
        <v>5.5555555555555552E-2</v>
      </c>
      <c r="R19" s="206">
        <f ca="1">INDEX('Wellbeing Acorn Type'!G$14:G$48,'Type Sorted'!$B19)</f>
        <v>6926</v>
      </c>
      <c r="S19" s="207">
        <f ca="1">INDEX('Wellbeing Acorn Type'!H$14:H$48,'Type Sorted'!$B19)</f>
        <v>1.988053309451434E-2</v>
      </c>
      <c r="T19" s="207">
        <f ca="1">INDEX('Wellbeing Acorn Type'!I$14:I$48,'Type Sorted'!$B19)</f>
        <v>8.6630089517759164E-4</v>
      </c>
      <c r="U19" s="227">
        <f ca="1">INDEX('Wellbeing Acorn Type'!J$14:J$48,'Type Sorted'!$B19)</f>
        <v>2.6559666197291794</v>
      </c>
      <c r="V19" s="208">
        <f ca="1">INDEX('Wellbeing Acorn Type'!K$14:K$48,'Type Sorted'!$B19)</f>
        <v>279.4470112619116</v>
      </c>
      <c r="W19" s="208"/>
    </row>
    <row r="20" spans="1:23" ht="20.149999999999999" customHeight="1">
      <c r="A20" s="225">
        <v>8</v>
      </c>
      <c r="B20" s="225">
        <f ca="1">MATCH(A20,'Wellbeing Acorn Type'!$Q$14:$Q$48,0)</f>
        <v>18</v>
      </c>
      <c r="C20" s="226" t="str">
        <f ca="1">INDEX('Wellbeing Acorn Type'!$C$14:$C$48,'Type Sorted'!B20)</f>
        <v>3.14</v>
      </c>
      <c r="D20" s="40" t="str">
        <f ca="1">INDEX('Wellbeing Acorn Type'!D$14:D$48,'Type Sorted'!$B20)</f>
        <v>Rooted Routines</v>
      </c>
      <c r="E20" s="40"/>
      <c r="F20" s="40"/>
      <c r="G20" s="40"/>
      <c r="H20" s="40"/>
      <c r="I20" s="40"/>
      <c r="J20" s="40"/>
      <c r="K20" s="40"/>
      <c r="L20" s="40"/>
      <c r="M20" s="40"/>
      <c r="N20" s="40"/>
      <c r="O20" s="40"/>
      <c r="P20" s="206">
        <f ca="1">INDEX('Wellbeing Acorn Type'!E$14:E$48,'Type Sorted'!$B20)</f>
        <v>10</v>
      </c>
      <c r="Q20" s="207">
        <f ca="1">INDEX('Wellbeing Acorn Type'!F$14:F$48,'Type Sorted'!$B20)</f>
        <v>9.2592592592592587E-2</v>
      </c>
      <c r="R20" s="206">
        <f ca="1">INDEX('Wellbeing Acorn Type'!G$14:G$48,'Type Sorted'!$B20)</f>
        <v>13105</v>
      </c>
      <c r="S20" s="207">
        <f ca="1">INDEX('Wellbeing Acorn Type'!H$14:H$48,'Type Sorted'!$B20)</f>
        <v>3.7616861998788685E-2</v>
      </c>
      <c r="T20" s="207">
        <f ca="1">INDEX('Wellbeing Acorn Type'!I$14:I$48,'Type Sorted'!$B20)</f>
        <v>7.6306753147653572E-4</v>
      </c>
      <c r="U20" s="227">
        <f ca="1">INDEX('Wellbeing Acorn Type'!J$14:J$48,'Type Sorted'!$B20)</f>
        <v>3.0027391256248905</v>
      </c>
      <c r="V20" s="208">
        <f ca="1">INDEX('Wellbeing Acorn Type'!K$14:K$48,'Type Sorted'!$B20)</f>
        <v>246.14650896604346</v>
      </c>
      <c r="W20" s="208"/>
    </row>
    <row r="21" spans="1:23" ht="20.149999999999999" customHeight="1">
      <c r="A21" s="225">
        <v>9</v>
      </c>
      <c r="B21" s="225">
        <f ca="1">MATCH(A21,'Wellbeing Acorn Type'!$Q$14:$Q$48,0)</f>
        <v>11</v>
      </c>
      <c r="C21" s="226" t="str">
        <f ca="1">INDEX('Wellbeing Acorn Type'!$C$14:$C$48,'Type Sorted'!B21)</f>
        <v>2.9</v>
      </c>
      <c r="D21" s="40" t="str">
        <f ca="1">INDEX('Wellbeing Acorn Type'!D$14:D$48,'Type Sorted'!$B21)</f>
        <v>Everyday Excesses</v>
      </c>
      <c r="E21" s="40"/>
      <c r="F21" s="40"/>
      <c r="G21" s="40"/>
      <c r="H21" s="40"/>
      <c r="I21" s="40"/>
      <c r="J21" s="40"/>
      <c r="K21" s="40"/>
      <c r="L21" s="40"/>
      <c r="M21" s="40"/>
      <c r="N21" s="40"/>
      <c r="O21" s="40"/>
      <c r="P21" s="206">
        <f ca="1">INDEX('Wellbeing Acorn Type'!E$14:E$48,'Type Sorted'!$B21)</f>
        <v>10</v>
      </c>
      <c r="Q21" s="207">
        <f ca="1">INDEX('Wellbeing Acorn Type'!F$14:F$48,'Type Sorted'!$B21)</f>
        <v>9.2592592592592587E-2</v>
      </c>
      <c r="R21" s="206">
        <f ca="1">INDEX('Wellbeing Acorn Type'!G$14:G$48,'Type Sorted'!$B21)</f>
        <v>16337</v>
      </c>
      <c r="S21" s="207">
        <f ca="1">INDEX('Wellbeing Acorn Type'!H$14:H$48,'Type Sorted'!$B21)</f>
        <v>4.6894061386815011E-2</v>
      </c>
      <c r="T21" s="207">
        <f ca="1">INDEX('Wellbeing Acorn Type'!I$14:I$48,'Type Sorted'!$B21)</f>
        <v>6.1210748607455471E-4</v>
      </c>
      <c r="U21" s="227">
        <f ca="1">INDEX('Wellbeing Acorn Type'!J$14:J$48,'Type Sorted'!$B21)</f>
        <v>2.2463871585382251</v>
      </c>
      <c r="V21" s="208">
        <f ca="1">INDEX('Wellbeing Acorn Type'!K$14:K$48,'Type Sorted'!$B21)</f>
        <v>197.45057232049948</v>
      </c>
      <c r="W21" s="208"/>
    </row>
    <row r="22" spans="1:23" ht="20.149999999999999" customHeight="1">
      <c r="A22" s="225">
        <v>10</v>
      </c>
      <c r="B22" s="225">
        <f ca="1">MATCH(A22,'Wellbeing Acorn Type'!$Q$14:$Q$48,0)</f>
        <v>19</v>
      </c>
      <c r="C22" s="226" t="str">
        <f ca="1">INDEX('Wellbeing Acorn Type'!$C$14:$C$48,'Type Sorted'!B22)</f>
        <v>3.15</v>
      </c>
      <c r="D22" s="40" t="str">
        <f ca="1">INDEX('Wellbeing Acorn Type'!D$14:D$48,'Type Sorted'!$B22)</f>
        <v>Borderline Behaviours</v>
      </c>
      <c r="E22" s="40"/>
      <c r="F22" s="40"/>
      <c r="G22" s="40"/>
      <c r="H22" s="40"/>
      <c r="I22" s="40"/>
      <c r="J22" s="40"/>
      <c r="K22" s="40"/>
      <c r="L22" s="40"/>
      <c r="M22" s="40"/>
      <c r="N22" s="40"/>
      <c r="O22" s="40"/>
      <c r="P22" s="206">
        <f ca="1">INDEX('Wellbeing Acorn Type'!E$14:E$48,'Type Sorted'!$B22)</f>
        <v>5</v>
      </c>
      <c r="Q22" s="207">
        <f ca="1">INDEX('Wellbeing Acorn Type'!F$14:F$48,'Type Sorted'!$B22)</f>
        <v>4.6296296296296294E-2</v>
      </c>
      <c r="R22" s="206">
        <f ca="1">INDEX('Wellbeing Acorn Type'!G$14:G$48,'Type Sorted'!$B22)</f>
        <v>15117</v>
      </c>
      <c r="S22" s="207">
        <f ca="1">INDEX('Wellbeing Acorn Type'!H$14:H$48,'Type Sorted'!$B22)</f>
        <v>4.3392148251483291E-2</v>
      </c>
      <c r="T22" s="207">
        <f ca="1">INDEX('Wellbeing Acorn Type'!I$14:I$48,'Type Sorted'!$B22)</f>
        <v>3.3075345637361911E-4</v>
      </c>
      <c r="U22" s="227">
        <f ca="1">INDEX('Wellbeing Acorn Type'!J$14:J$48,'Type Sorted'!$B22)</f>
        <v>0.14813513682289689</v>
      </c>
      <c r="V22" s="208">
        <f ca="1">INDEX('Wellbeing Acorn Type'!K$14:K$48,'Type Sorted'!$B22)</f>
        <v>106.69279618972018</v>
      </c>
      <c r="W22" s="208"/>
    </row>
    <row r="23" spans="1:23" ht="20.149999999999999" customHeight="1">
      <c r="A23" s="225">
        <v>11</v>
      </c>
      <c r="B23" s="225">
        <f ca="1">MATCH(A23,'Wellbeing Acorn Type'!$Q$14:$Q$48,0)</f>
        <v>8</v>
      </c>
      <c r="C23" s="226" t="str">
        <f ca="1">INDEX('Wellbeing Acorn Type'!$C$14:$C$48,'Type Sorted'!B23)</f>
        <v>2.6</v>
      </c>
      <c r="D23" s="40" t="str">
        <f ca="1">INDEX('Wellbeing Acorn Type'!D$14:D$48,'Type Sorted'!$B23)</f>
        <v>Dangerous Dependencies</v>
      </c>
      <c r="E23" s="40"/>
      <c r="F23" s="40"/>
      <c r="G23" s="40"/>
      <c r="H23" s="40"/>
      <c r="I23" s="40"/>
      <c r="J23" s="40"/>
      <c r="K23" s="40"/>
      <c r="L23" s="40"/>
      <c r="M23" s="40"/>
      <c r="N23" s="40"/>
      <c r="O23" s="40"/>
      <c r="P23" s="206">
        <f ca="1">INDEX('Wellbeing Acorn Type'!E$14:E$48,'Type Sorted'!$B23)</f>
        <v>1</v>
      </c>
      <c r="Q23" s="207">
        <f ca="1">INDEX('Wellbeing Acorn Type'!F$14:F$48,'Type Sorted'!$B23)</f>
        <v>9.2592592592592587E-3</v>
      </c>
      <c r="R23" s="206">
        <f ca="1">INDEX('Wellbeing Acorn Type'!G$14:G$48,'Type Sorted'!$B23)</f>
        <v>3360</v>
      </c>
      <c r="S23" s="207">
        <f ca="1">INDEX('Wellbeing Acorn Type'!H$14:H$48,'Type Sorted'!$B23)</f>
        <v>9.6446132251758847E-3</v>
      </c>
      <c r="T23" s="207">
        <f ca="1">INDEX('Wellbeing Acorn Type'!I$14:I$48,'Type Sorted'!$B23)</f>
        <v>2.9761904761904765E-4</v>
      </c>
      <c r="U23" s="227">
        <f ca="1">INDEX('Wellbeing Acorn Type'!J$14:J$48,'Type Sorted'!$B23)</f>
        <v>-4.0976396982914429E-2</v>
      </c>
      <c r="V23" s="208">
        <f ca="1">INDEX('Wellbeing Acorn Type'!K$14:K$48,'Type Sorted'!$B23)</f>
        <v>96.004464285714292</v>
      </c>
      <c r="W23" s="208"/>
    </row>
    <row r="24" spans="1:23" ht="20.149999999999999" customHeight="1">
      <c r="A24" s="225">
        <v>12</v>
      </c>
      <c r="B24" s="225">
        <f ca="1">MATCH(A24,'Wellbeing Acorn Type'!$Q$14:$Q$48,0)</f>
        <v>5</v>
      </c>
      <c r="C24" s="226" t="str">
        <f ca="1">INDEX('Wellbeing Acorn Type'!$C$14:$C$48,'Type Sorted'!B24)</f>
        <v>1.5</v>
      </c>
      <c r="D24" s="40" t="str">
        <f ca="1">INDEX('Wellbeing Acorn Type'!D$14:D$48,'Type Sorted'!$B24)</f>
        <v>Countryside Complacency</v>
      </c>
      <c r="E24" s="40"/>
      <c r="F24" s="40"/>
      <c r="G24" s="40"/>
      <c r="H24" s="40"/>
      <c r="I24" s="40"/>
      <c r="J24" s="40"/>
      <c r="K24" s="40"/>
      <c r="L24" s="40"/>
      <c r="M24" s="40"/>
      <c r="N24" s="40"/>
      <c r="O24" s="40"/>
      <c r="P24" s="206">
        <f ca="1">INDEX('Wellbeing Acorn Type'!E$14:E$48,'Type Sorted'!$B24)</f>
        <v>3</v>
      </c>
      <c r="Q24" s="207">
        <f ca="1">INDEX('Wellbeing Acorn Type'!F$14:F$48,'Type Sorted'!$B24)</f>
        <v>2.7777777777777776E-2</v>
      </c>
      <c r="R24" s="206">
        <f ca="1">INDEX('Wellbeing Acorn Type'!G$14:G$48,'Type Sorted'!$B24)</f>
        <v>12098</v>
      </c>
      <c r="S24" s="207">
        <f ca="1">INDEX('Wellbeing Acorn Type'!H$14:H$48,'Type Sorted'!$B24)</f>
        <v>3.4726348451838647E-2</v>
      </c>
      <c r="T24" s="207">
        <f ca="1">INDEX('Wellbeing Acorn Type'!I$14:I$48,'Type Sorted'!$B24)</f>
        <v>2.4797487187964951E-4</v>
      </c>
      <c r="U24" s="227">
        <f ca="1">INDEX('Wellbeing Acorn Type'!J$14:J$48,'Type Sorted'!$B24)</f>
        <v>-0.39441422658037006</v>
      </c>
      <c r="V24" s="208">
        <f ca="1">INDEX('Wellbeing Acorn Type'!K$14:K$48,'Type Sorted'!$B24)</f>
        <v>79.990494296577936</v>
      </c>
      <c r="W24" s="208"/>
    </row>
    <row r="25" spans="1:23" ht="20.149999999999999" customHeight="1">
      <c r="A25" s="225">
        <v>13</v>
      </c>
      <c r="B25" s="225">
        <f ca="1">MATCH(A25,'Wellbeing Acorn Type'!$Q$14:$Q$48,0)</f>
        <v>4</v>
      </c>
      <c r="C25" s="226" t="str">
        <f ca="1">INDEX('Wellbeing Acorn Type'!$C$14:$C$48,'Type Sorted'!B25)</f>
        <v>1.4</v>
      </c>
      <c r="D25" s="40" t="str">
        <f ca="1">INDEX('Wellbeing Acorn Type'!D$14:D$48,'Type Sorted'!$B25)</f>
        <v>Elderly Ailments</v>
      </c>
      <c r="E25" s="40"/>
      <c r="F25" s="40"/>
      <c r="G25" s="40"/>
      <c r="H25" s="40"/>
      <c r="I25" s="40"/>
      <c r="J25" s="40"/>
      <c r="K25" s="40"/>
      <c r="L25" s="40"/>
      <c r="M25" s="40"/>
      <c r="N25" s="40"/>
      <c r="O25" s="40"/>
      <c r="P25" s="206">
        <f ca="1">INDEX('Wellbeing Acorn Type'!E$14:E$48,'Type Sorted'!$B25)</f>
        <v>3</v>
      </c>
      <c r="Q25" s="207">
        <f ca="1">INDEX('Wellbeing Acorn Type'!F$14:F$48,'Type Sorted'!$B25)</f>
        <v>2.7777777777777776E-2</v>
      </c>
      <c r="R25" s="206">
        <f ca="1">INDEX('Wellbeing Acorn Type'!G$14:G$48,'Type Sorted'!$B25)</f>
        <v>14210</v>
      </c>
      <c r="S25" s="207">
        <f ca="1">INDEX('Wellbeing Acorn Type'!H$14:H$48,'Type Sorted'!$B25)</f>
        <v>4.0788676764806346E-2</v>
      </c>
      <c r="T25" s="207">
        <f ca="1">INDEX('Wellbeing Acorn Type'!I$14:I$48,'Type Sorted'!$B25)</f>
        <v>2.1111893033075299E-4</v>
      </c>
      <c r="U25" s="227">
        <f ca="1">INDEX('Wellbeing Acorn Type'!J$14:J$48,'Type Sorted'!$B25)</f>
        <v>-0.68358453069483482</v>
      </c>
      <c r="V25" s="208">
        <f ca="1">INDEX('Wellbeing Acorn Type'!K$14:K$48,'Type Sorted'!$B25)</f>
        <v>68.10168895144264</v>
      </c>
      <c r="W25" s="208"/>
    </row>
    <row r="26" spans="1:23" ht="20.149999999999999" customHeight="1">
      <c r="A26" s="225">
        <v>14</v>
      </c>
      <c r="B26" s="225">
        <f ca="1">MATCH(A26,'Wellbeing Acorn Type'!$Q$14:$Q$48,0)</f>
        <v>20</v>
      </c>
      <c r="C26" s="226" t="str">
        <f ca="1">INDEX('Wellbeing Acorn Type'!$C$14:$C$48,'Type Sorted'!B26)</f>
        <v>3.16</v>
      </c>
      <c r="D26" s="40" t="str">
        <f ca="1">INDEX('Wellbeing Acorn Type'!D$14:D$48,'Type Sorted'!$B26)</f>
        <v>Countryside Concerns</v>
      </c>
      <c r="E26" s="40"/>
      <c r="F26" s="40"/>
      <c r="G26" s="40"/>
      <c r="H26" s="40"/>
      <c r="I26" s="40"/>
      <c r="J26" s="40"/>
      <c r="K26" s="40"/>
      <c r="L26" s="40"/>
      <c r="M26" s="40"/>
      <c r="N26" s="40"/>
      <c r="O26" s="40"/>
      <c r="P26" s="206">
        <f ca="1">INDEX('Wellbeing Acorn Type'!E$14:E$48,'Type Sorted'!$B26)</f>
        <v>4</v>
      </c>
      <c r="Q26" s="207">
        <f ca="1">INDEX('Wellbeing Acorn Type'!F$14:F$48,'Type Sorted'!$B26)</f>
        <v>3.7037037037037035E-2</v>
      </c>
      <c r="R26" s="206">
        <f ca="1">INDEX('Wellbeing Acorn Type'!G$14:G$48,'Type Sorted'!$B26)</f>
        <v>22417</v>
      </c>
      <c r="S26" s="207">
        <f ca="1">INDEX('Wellbeing Acorn Type'!H$14:H$48,'Type Sorted'!$B26)</f>
        <v>6.4346218651418999E-2</v>
      </c>
      <c r="T26" s="207">
        <f ca="1">INDEX('Wellbeing Acorn Type'!I$14:I$48,'Type Sorted'!$B26)</f>
        <v>1.784360083864924E-4</v>
      </c>
      <c r="U26" s="227">
        <f ca="1">INDEX('Wellbeing Acorn Type'!J$14:J$48,'Type Sorted'!$B26)</f>
        <v>-1.1566486616420319</v>
      </c>
      <c r="V26" s="208">
        <f ca="1">INDEX('Wellbeing Acorn Type'!K$14:K$48,'Type Sorted'!$B26)</f>
        <v>57.558995405272775</v>
      </c>
      <c r="W26" s="208"/>
    </row>
    <row r="27" spans="1:23" ht="20.149999999999999" customHeight="1">
      <c r="A27" s="225">
        <v>15</v>
      </c>
      <c r="B27" s="225">
        <f ca="1">MATCH(A27,'Wellbeing Acorn Type'!$Q$14:$Q$48,0)</f>
        <v>9</v>
      </c>
      <c r="C27" s="226" t="str">
        <f ca="1">INDEX('Wellbeing Acorn Type'!$C$14:$C$48,'Type Sorted'!B27)</f>
        <v>2.7</v>
      </c>
      <c r="D27" s="40" t="str">
        <f ca="1">INDEX('Wellbeing Acorn Type'!D$14:D$48,'Type Sorted'!$B27)</f>
        <v>Struggling Smokers</v>
      </c>
      <c r="E27" s="40"/>
      <c r="F27" s="40"/>
      <c r="G27" s="40"/>
      <c r="H27" s="40"/>
      <c r="I27" s="40"/>
      <c r="J27" s="40"/>
      <c r="K27" s="40"/>
      <c r="L27" s="40"/>
      <c r="M27" s="40"/>
      <c r="N27" s="40"/>
      <c r="O27" s="40"/>
      <c r="P27" s="206">
        <f ca="1">INDEX('Wellbeing Acorn Type'!E$14:E$48,'Type Sorted'!$B27)</f>
        <v>1</v>
      </c>
      <c r="Q27" s="207">
        <f ca="1">INDEX('Wellbeing Acorn Type'!F$14:F$48,'Type Sorted'!$B27)</f>
        <v>9.2592592592592587E-3</v>
      </c>
      <c r="R27" s="206">
        <f ca="1">INDEX('Wellbeing Acorn Type'!G$14:G$48,'Type Sorted'!$B27)</f>
        <v>7077</v>
      </c>
      <c r="S27" s="207">
        <f ca="1">INDEX('Wellbeing Acorn Type'!H$14:H$48,'Type Sorted'!$B27)</f>
        <v>2.0313966605526708E-2</v>
      </c>
      <c r="T27" s="207">
        <f ca="1">INDEX('Wellbeing Acorn Type'!I$14:I$48,'Type Sorted'!$B27)</f>
        <v>1.4130281192595732E-4</v>
      </c>
      <c r="U27" s="227">
        <f ca="1">INDEX('Wellbeing Acorn Type'!J$14:J$48,'Type Sorted'!$B27)</f>
        <v>-0.81436350369406818</v>
      </c>
      <c r="V27" s="208">
        <f ca="1">INDEX('Wellbeing Acorn Type'!K$14:K$48,'Type Sorted'!$B27)</f>
        <v>45.58075455701568</v>
      </c>
      <c r="W27" s="208"/>
    </row>
    <row r="28" spans="1:23" ht="20.149999999999999" customHeight="1">
      <c r="A28" s="225">
        <v>16</v>
      </c>
      <c r="B28" s="225">
        <f ca="1">MATCH(A28,'Wellbeing Acorn Type'!$Q$14:$Q$48,0)</f>
        <v>29</v>
      </c>
      <c r="C28" s="226" t="str">
        <f ca="1">INDEX('Wellbeing Acorn Type'!$C$14:$C$48,'Type Sorted'!B28)</f>
        <v>4.23</v>
      </c>
      <c r="D28" s="40" t="str">
        <f ca="1">INDEX('Wellbeing Acorn Type'!D$14:D$48,'Type Sorted'!$B28)</f>
        <v>Happy Families</v>
      </c>
      <c r="E28" s="40"/>
      <c r="F28" s="40"/>
      <c r="G28" s="40"/>
      <c r="H28" s="40"/>
      <c r="I28" s="40"/>
      <c r="J28" s="40"/>
      <c r="K28" s="40"/>
      <c r="L28" s="40"/>
      <c r="M28" s="40"/>
      <c r="N28" s="40"/>
      <c r="O28" s="40"/>
      <c r="P28" s="206">
        <f ca="1">INDEX('Wellbeing Acorn Type'!E$14:E$48,'Type Sorted'!$B28)</f>
        <v>1</v>
      </c>
      <c r="Q28" s="207">
        <f ca="1">INDEX('Wellbeing Acorn Type'!F$14:F$48,'Type Sorted'!$B28)</f>
        <v>9.2592592592592587E-3</v>
      </c>
      <c r="R28" s="206">
        <f ca="1">INDEX('Wellbeing Acorn Type'!G$14:G$48,'Type Sorted'!$B28)</f>
        <v>15264</v>
      </c>
      <c r="S28" s="207">
        <f ca="1">INDEX('Wellbeing Acorn Type'!H$14:H$48,'Type Sorted'!$B28)</f>
        <v>4.3814100080084732E-2</v>
      </c>
      <c r="T28" s="207">
        <f ca="1">INDEX('Wellbeing Acorn Type'!I$14:I$48,'Type Sorted'!$B28)</f>
        <v>6.5513626834381555E-5</v>
      </c>
      <c r="U28" s="227">
        <f ca="1">INDEX('Wellbeing Acorn Type'!J$14:J$48,'Type Sorted'!$B28)</f>
        <v>-1.7544567184858515</v>
      </c>
      <c r="V28" s="208">
        <f ca="1">INDEX('Wellbeing Acorn Type'!K$14:K$48,'Type Sorted'!$B28)</f>
        <v>21.133058176100629</v>
      </c>
      <c r="W28" s="208"/>
    </row>
    <row r="29" spans="1:23" ht="20.149999999999999" customHeight="1">
      <c r="A29" s="225">
        <v>17</v>
      </c>
      <c r="B29" s="225">
        <f ca="1">MATCH(A29,'Wellbeing Acorn Type'!$Q$14:$Q$48,0)</f>
        <v>31</v>
      </c>
      <c r="C29" s="226" t="str">
        <f ca="1">INDEX('Wellbeing Acorn Type'!$C$14:$C$48,'Type Sorted'!B29)</f>
        <v>4.25</v>
      </c>
      <c r="D29" s="40" t="str">
        <f ca="1">INDEX('Wellbeing Acorn Type'!D$14:D$48,'Type Sorted'!$B29)</f>
        <v>Healthy, Wealthy &amp; Wine</v>
      </c>
      <c r="E29" s="40"/>
      <c r="F29" s="40"/>
      <c r="G29" s="40"/>
      <c r="H29" s="40"/>
      <c r="I29" s="40"/>
      <c r="J29" s="40"/>
      <c r="K29" s="40"/>
      <c r="L29" s="40"/>
      <c r="M29" s="40"/>
      <c r="N29" s="40"/>
      <c r="O29" s="40"/>
      <c r="P29" s="206">
        <f ca="1">INDEX('Wellbeing Acorn Type'!E$14:E$48,'Type Sorted'!$B29)</f>
        <v>1</v>
      </c>
      <c r="Q29" s="207">
        <f ca="1">INDEX('Wellbeing Acorn Type'!F$14:F$48,'Type Sorted'!$B29)</f>
        <v>9.2592592592592587E-3</v>
      </c>
      <c r="R29" s="206">
        <f ca="1">INDEX('Wellbeing Acorn Type'!G$14:G$48,'Type Sorted'!$B29)</f>
        <v>23245</v>
      </c>
      <c r="S29" s="207">
        <f ca="1">INDEX('Wellbeing Acorn Type'!H$14:H$48,'Type Sorted'!$B29)</f>
        <v>6.6722926910480193E-2</v>
      </c>
      <c r="T29" s="207">
        <f ca="1">INDEX('Wellbeing Acorn Type'!I$14:I$48,'Type Sorted'!$B29)</f>
        <v>4.3020004302000431E-5</v>
      </c>
      <c r="U29" s="227">
        <f ca="1">INDEX('Wellbeing Acorn Type'!J$14:J$48,'Type Sorted'!$B29)</f>
        <v>-2.3931084281944224</v>
      </c>
      <c r="V29" s="208">
        <f ca="1">INDEX('Wellbeing Acorn Type'!K$14:K$48,'Type Sorted'!$B29)</f>
        <v>13.877177887717787</v>
      </c>
      <c r="W29" s="208"/>
    </row>
    <row r="30" spans="1:23" ht="20.149999999999999" customHeight="1">
      <c r="A30" s="225">
        <v>18</v>
      </c>
      <c r="B30" s="225">
        <f ca="1">MATCH(A30,'Wellbeing Acorn Type'!$Q$14:$Q$48,0)</f>
        <v>25</v>
      </c>
      <c r="C30" s="226" t="str">
        <f ca="1">INDEX('Wellbeing Acorn Type'!$C$14:$C$48,'Type Sorted'!B30)</f>
        <v>4.19</v>
      </c>
      <c r="D30" s="40" t="str">
        <f ca="1">INDEX('Wellbeing Acorn Type'!D$14:D$48,'Type Sorted'!$B30)</f>
        <v>Relishing Retirement</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48853</v>
      </c>
      <c r="S30" s="207">
        <f ca="1">INDEX('Wellbeing Acorn Type'!H$14:H$48,'Type Sorted'!$B30)</f>
        <v>0.14022865770521353</v>
      </c>
      <c r="T30" s="207">
        <f ca="1">INDEX('Wellbeing Acorn Type'!I$14:I$48,'Type Sorted'!$B30)</f>
        <v>0</v>
      </c>
      <c r="U30" s="227">
        <f ca="1">INDEX('Wellbeing Acorn Type'!J$14:J$48,'Type Sorted'!$B30)</f>
        <v>-4.1969982061551425</v>
      </c>
      <c r="V30" s="208">
        <f ca="1">INDEX('Wellbeing Acorn Type'!K$14:K$48,'Type Sorted'!$B30)</f>
        <v>0</v>
      </c>
      <c r="W30" s="208"/>
    </row>
    <row r="31" spans="1:23" ht="20.149999999999999" customHeight="1">
      <c r="A31" s="225">
        <v>19</v>
      </c>
      <c r="B31" s="225">
        <f ca="1">MATCH(A31,'Wellbeing Acorn Type'!$Q$14:$Q$48,0)</f>
        <v>10</v>
      </c>
      <c r="C31" s="226" t="str">
        <f ca="1">INDEX('Wellbeing Acorn Type'!$C$14:$C$48,'Type Sorted'!B31)</f>
        <v>2.8</v>
      </c>
      <c r="D31" s="40" t="str">
        <f ca="1">INDEX('Wellbeing Acorn Type'!D$14:D$48,'Type Sorted'!$B31)</f>
        <v>Despondent Diversity</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0</v>
      </c>
      <c r="S31" s="207">
        <f ca="1">INDEX('Wellbeing Acorn Type'!H$14:H$48,'Type Sorted'!$B31)</f>
        <v>0</v>
      </c>
      <c r="T31" s="207">
        <f ca="1">INDEX('Wellbeing Acorn Type'!I$14:I$48,'Type Sorted'!$B31)</f>
        <v>0</v>
      </c>
      <c r="U31" s="227">
        <f ca="1">INDEX('Wellbeing Acorn Type'!J$14:J$48,'Type Sorted'!$B31)</f>
        <v>0</v>
      </c>
      <c r="V31" s="208">
        <f ca="1">INDEX('Wellbeing Acorn Type'!K$14:K$48,'Type Sorted'!$B31)</f>
        <v>0</v>
      </c>
      <c r="W31" s="208"/>
    </row>
    <row r="32" spans="1:23" ht="20.149999999999999" customHeight="1">
      <c r="A32" s="225">
        <v>20</v>
      </c>
      <c r="B32" s="225">
        <f ca="1">MATCH(A32,'Wellbeing Acorn Type'!$Q$14:$Q$48,0)</f>
        <v>27</v>
      </c>
      <c r="C32" s="226" t="str">
        <f ca="1">INDEX('Wellbeing Acorn Type'!$C$14:$C$48,'Type Sorted'!B32)</f>
        <v>4.21</v>
      </c>
      <c r="D32" s="40" t="str">
        <f ca="1">INDEX('Wellbeing Acorn Type'!D$14:D$48,'Type Sorted'!$B32)</f>
        <v>Sensible Seniors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5253</v>
      </c>
      <c r="S32" s="207">
        <f ca="1">INDEX('Wellbeing Acorn Type'!H$14:H$48,'Type Sorted'!$B32)</f>
        <v>1.5078319426145513E-2</v>
      </c>
      <c r="T32" s="207">
        <f ca="1">INDEX('Wellbeing Acorn Type'!I$14:I$48,'Type Sorted'!$B32)</f>
        <v>0</v>
      </c>
      <c r="U32" s="227">
        <f ca="1">INDEX('Wellbeing Acorn Type'!J$14:J$48,'Type Sorted'!$B32)</f>
        <v>-1.2858416787575229</v>
      </c>
      <c r="V32" s="208">
        <f ca="1">INDEX('Wellbeing Acorn Type'!K$14:K$48,'Type Sorted'!$B32)</f>
        <v>0</v>
      </c>
      <c r="W32" s="208"/>
    </row>
    <row r="33" spans="1:28" ht="20.149999999999999" customHeight="1">
      <c r="A33" s="225">
        <v>21</v>
      </c>
      <c r="B33" s="225">
        <f ca="1">MATCH(A33,'Wellbeing Acorn Type'!$Q$14:$Q$48,0)</f>
        <v>21</v>
      </c>
      <c r="C33" s="226" t="str">
        <f ca="1">INDEX('Wellbeing Acorn Type'!$C$14:$C$48,'Type Sorted'!B33)</f>
        <v>3.17</v>
      </c>
      <c r="D33" s="40" t="str">
        <f ca="1">INDEX('Wellbeing Acorn Type'!D$14:D$48,'Type Sorted'!$B33)</f>
        <v>Everthing in Moderation</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26453</v>
      </c>
      <c r="S33" s="207">
        <f ca="1">INDEX('Wellbeing Acorn Type'!H$14:H$48,'Type Sorted'!$B33)</f>
        <v>7.5931236204040978E-2</v>
      </c>
      <c r="T33" s="207">
        <f ca="1">INDEX('Wellbeing Acorn Type'!I$14:I$48,'Type Sorted'!$B33)</f>
        <v>0</v>
      </c>
      <c r="U33" s="227">
        <f ca="1">INDEX('Wellbeing Acorn Type'!J$14:J$48,'Type Sorted'!$B33)</f>
        <v>-2.9789963284256062</v>
      </c>
      <c r="V33" s="208">
        <f ca="1">INDEX('Wellbeing Acorn Type'!K$14:K$48,'Type Sorted'!$B33)</f>
        <v>0</v>
      </c>
      <c r="W33" s="208"/>
    </row>
    <row r="34" spans="1:28" ht="20.149999999999999" customHeight="1">
      <c r="A34" s="225">
        <v>22</v>
      </c>
      <c r="B34" s="225">
        <f ca="1">MATCH(A34,'Wellbeing Acorn Type'!$Q$14:$Q$48,0)</f>
        <v>35</v>
      </c>
      <c r="C34" s="226" t="str">
        <f ca="1">INDEX('Wellbeing Acorn Type'!$C$14:$C$48,'Type Sorted'!B34)</f>
        <v>61</v>
      </c>
      <c r="D34" s="40" t="str">
        <f ca="1">INDEX('Wellbeing Acorn Type'!D$14:D$48,'Type Sorted'!$B34)</f>
        <v>Inactive Communal Population</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3786</v>
      </c>
      <c r="S34" s="207">
        <f ca="1">INDEX('Wellbeing Acorn Type'!H$14:H$48,'Type Sorted'!$B34)</f>
        <v>1.0867412401939256E-2</v>
      </c>
      <c r="T34" s="207">
        <f ca="1">INDEX('Wellbeing Acorn Type'!I$14:I$48,'Type Sorted'!$B34)</f>
        <v>0</v>
      </c>
      <c r="U34" s="227">
        <f ca="1">INDEX('Wellbeing Acorn Type'!J$14:J$48,'Type Sorted'!$B34)</f>
        <v>-1.0893004843500442</v>
      </c>
      <c r="V34" s="208">
        <f ca="1">INDEX('Wellbeing Acorn Type'!K$14:K$48,'Type Sorted'!$B34)</f>
        <v>0</v>
      </c>
      <c r="W34" s="208"/>
    </row>
    <row r="35" spans="1:28" ht="20.149999999999999" customHeight="1">
      <c r="A35" s="225">
        <v>23</v>
      </c>
      <c r="B35" s="225">
        <f ca="1">MATCH(A35,'Wellbeing Acorn Type'!$Q$14:$Q$48,0)</f>
        <v>30</v>
      </c>
      <c r="C35" s="226" t="str">
        <f ca="1">INDEX('Wellbeing Acorn Type'!$C$14:$C$48,'Type Sorted'!B35)</f>
        <v>4.24</v>
      </c>
      <c r="D35" s="40" t="str">
        <f ca="1">INDEX('Wellbeing Acorn Type'!D$14:D$48,'Type Sorted'!$B35)</f>
        <v>Five-A-Day Greys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30382</v>
      </c>
      <c r="S35" s="207">
        <f ca="1">INDEX('Wellbeing Acorn Type'!H$14:H$48,'Type Sorted'!$B35)</f>
        <v>8.7209118752170758E-2</v>
      </c>
      <c r="T35" s="207">
        <f ca="1">INDEX('Wellbeing Acorn Type'!I$14:I$48,'Type Sorted'!$B35)</f>
        <v>0</v>
      </c>
      <c r="U35" s="227">
        <f ca="1">INDEX('Wellbeing Acorn Type'!J$14:J$48,'Type Sorted'!$B35)</f>
        <v>-3.2122340422652687</v>
      </c>
      <c r="V35" s="208">
        <f ca="1">INDEX('Wellbeing Acorn Type'!K$14:K$48,'Type Sorted'!$B35)</f>
        <v>0</v>
      </c>
      <c r="W35" s="208"/>
    </row>
    <row r="36" spans="1:28" ht="20.149999999999999" customHeight="1">
      <c r="A36" s="225">
        <v>24</v>
      </c>
      <c r="B36" s="225">
        <f ca="1">MATCH(A36,'Wellbeing Acorn Type'!$Q$14:$Q$48,0)</f>
        <v>15</v>
      </c>
      <c r="C36" s="226" t="str">
        <f ca="1">INDEX('Wellbeing Acorn Type'!$C$14:$C$48,'Type Sorted'!B36)</f>
        <v>2.13</v>
      </c>
      <c r="D36" s="40" t="str">
        <f ca="1">INDEX('Wellbeing Acorn Type'!D$14:D$48,'Type Sorted'!$B36)</f>
        <v>Regular Revellers</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7412</v>
      </c>
      <c r="S36" s="207">
        <f ca="1">INDEX('Wellbeing Acorn Type'!H$14:H$48,'Type Sorted'!$B36)</f>
        <v>2.1275557507441565E-2</v>
      </c>
      <c r="T36" s="207">
        <f ca="1">INDEX('Wellbeing Acorn Type'!I$14:I$48,'Type Sorted'!$B36)</f>
        <v>0</v>
      </c>
      <c r="U36" s="227">
        <f ca="1">INDEX('Wellbeing Acorn Type'!J$14:J$48,'Type Sorted'!$B36)</f>
        <v>-1.532223557209127</v>
      </c>
      <c r="V36" s="208">
        <f ca="1">INDEX('Wellbeing Acorn Type'!K$14:K$48,'Type Sorted'!$B36)</f>
        <v>0</v>
      </c>
      <c r="W36" s="208"/>
    </row>
    <row r="37" spans="1:28" ht="20.149999999999999" customHeight="1">
      <c r="A37" s="225">
        <v>25</v>
      </c>
      <c r="B37" s="225">
        <f ca="1">MATCH(A37,'Wellbeing Acorn Type'!$Q$14:$Q$48,0)</f>
        <v>26</v>
      </c>
      <c r="C37" s="226" t="str">
        <f ca="1">INDEX('Wellbeing Acorn Type'!$C$14:$C$48,'Type Sorted'!B37)</f>
        <v>4.20</v>
      </c>
      <c r="D37" s="40" t="str">
        <f ca="1">INDEX('Wellbeing Acorn Type'!D$14:D$48,'Type Sorted'!$B37)</f>
        <v>Perky Pensioners</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25084</v>
      </c>
      <c r="S37" s="207">
        <f ca="1">INDEX('Wellbeing Acorn Type'!H$14:H$48,'Type Sorted'!$B37)</f>
        <v>7.2001630398902353E-2</v>
      </c>
      <c r="T37" s="207">
        <f ca="1">INDEX('Wellbeing Acorn Type'!I$14:I$48,'Type Sorted'!$B37)</f>
        <v>0</v>
      </c>
      <c r="U37" s="227">
        <f ca="1">INDEX('Wellbeing Acorn Type'!J$14:J$48,'Type Sorted'!$B37)</f>
        <v>-2.8947391612126636</v>
      </c>
      <c r="V37" s="208">
        <f ca="1">INDEX('Wellbeing Acorn Type'!K$14:K$48,'Type Sorted'!$B37)</f>
        <v>0</v>
      </c>
      <c r="W37" s="208"/>
    </row>
    <row r="38" spans="1:28" ht="20.149999999999999" customHeight="1">
      <c r="A38" s="225">
        <v>26</v>
      </c>
      <c r="B38" s="225">
        <f ca="1">MATCH(A38,'Wellbeing Acorn Type'!$Q$14:$Q$48,0)</f>
        <v>22</v>
      </c>
      <c r="C38" s="226" t="str">
        <f ca="1">INDEX('Wellbeing Acorn Type'!$C$14:$C$48,'Type Sorted'!B38)</f>
        <v>3.18</v>
      </c>
      <c r="D38" s="40" t="str">
        <f ca="1">INDEX('Wellbeing Acorn Type'!D$14:D$48,'Type Sorted'!$B38)</f>
        <v>Cultural Concerns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106</v>
      </c>
      <c r="S38" s="207">
        <f ca="1">INDEX('Wellbeing Acorn Type'!H$14:H$48,'Type Sorted'!$B38)</f>
        <v>3.0426458388947735E-4</v>
      </c>
      <c r="T38" s="207">
        <f ca="1">INDEX('Wellbeing Acorn Type'!I$14:I$48,'Type Sorted'!$B38)</f>
        <v>0</v>
      </c>
      <c r="U38" s="227">
        <f ca="1">INDEX('Wellbeing Acorn Type'!J$14:J$48,'Type Sorted'!$B38)</f>
        <v>-0.18130244458450598</v>
      </c>
      <c r="V38" s="208">
        <f ca="1">INDEX('Wellbeing Acorn Type'!K$14:K$48,'Type Sorted'!$B38)</f>
        <v>0</v>
      </c>
      <c r="W38" s="208"/>
    </row>
    <row r="39" spans="1:28" ht="20.149999999999999" customHeight="1">
      <c r="A39" s="225">
        <v>27</v>
      </c>
      <c r="B39" s="225">
        <f ca="1">MATCH(A39,'Wellbeing Acorn Type'!$Q$14:$Q$48,0)</f>
        <v>28</v>
      </c>
      <c r="C39" s="226" t="str">
        <f ca="1">INDEX('Wellbeing Acorn Type'!$C$14:$C$48,'Type Sorted'!B39)</f>
        <v>4.22</v>
      </c>
      <c r="D39" s="40" t="str">
        <f ca="1">INDEX('Wellbeing Acorn Type'!D$14:D$48,'Type Sorted'!$B39)</f>
        <v>Gym &amp; Juices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1307</v>
      </c>
      <c r="S39" s="207">
        <f ca="1">INDEX('Wellbeing Acorn Type'!H$14:H$48,'Type Sorted'!$B39)</f>
        <v>3.7516397277693098E-3</v>
      </c>
      <c r="T39" s="207">
        <f ca="1">INDEX('Wellbeing Acorn Type'!I$14:I$48,'Type Sorted'!$B39)</f>
        <v>0</v>
      </c>
      <c r="U39" s="227">
        <f ca="1">INDEX('Wellbeing Acorn Type'!J$14:J$48,'Type Sorted'!$B39)</f>
        <v>-0.63773261899569256</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108</v>
      </c>
      <c r="Q41" s="230"/>
      <c r="R41" s="229">
        <f ca="1">SUM(R13:R40)</f>
        <v>348381</v>
      </c>
      <c r="S41" s="17"/>
      <c r="T41" s="221">
        <f ca="1">IF(R41&gt;0,P41/R41,0)</f>
        <v>3.1000542509493915E-4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60</v>
      </c>
      <c r="B53" s="231">
        <f ca="1">IF($A53=B$52,$V13,100)</f>
        <v>100</v>
      </c>
      <c r="C53" s="231">
        <f t="shared" ref="C53:AB53" ca="1" si="0">IF($A53=C$52,$V13,100)</f>
        <v>100</v>
      </c>
      <c r="D53" s="231">
        <f t="shared" ca="1" si="0"/>
        <v>100</v>
      </c>
      <c r="E53" s="231">
        <f t="shared" ca="1" si="0"/>
        <v>100</v>
      </c>
      <c r="F53" s="231">
        <f t="shared" ca="1" si="0"/>
        <v>100</v>
      </c>
      <c r="G53" s="231">
        <f t="shared" ca="1" si="0"/>
        <v>100</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1361.0759493670885</v>
      </c>
      <c r="AB53" s="231">
        <f t="shared" ca="1" si="0"/>
        <v>100</v>
      </c>
    </row>
    <row r="54" spans="1:28" ht="15" hidden="1" customHeight="1">
      <c r="A54" s="231">
        <f ca="1">INDEX('Wellbeing Acorn Type'!$R$14:$R$48,'Type Sorted'!B14)</f>
        <v>3</v>
      </c>
      <c r="B54" s="231">
        <f t="shared" ref="B54:AB63" ca="1" si="1">IF($A54=B$52,$V14,100)</f>
        <v>100</v>
      </c>
      <c r="C54" s="231">
        <f t="shared" ca="1" si="1"/>
        <v>100</v>
      </c>
      <c r="D54" s="231">
        <f t="shared" ca="1" si="1"/>
        <v>415.03304286800392</v>
      </c>
      <c r="E54" s="231">
        <f t="shared" ca="1" si="1"/>
        <v>100</v>
      </c>
      <c r="F54" s="231">
        <f t="shared" ca="1" si="1"/>
        <v>100</v>
      </c>
      <c r="G54" s="231">
        <f t="shared" ca="1" si="1"/>
        <v>100</v>
      </c>
      <c r="H54" s="231">
        <f t="shared" ca="1" si="1"/>
        <v>100</v>
      </c>
      <c r="I54" s="231">
        <f t="shared" ca="1" si="1"/>
        <v>100</v>
      </c>
      <c r="J54" s="231">
        <f t="shared" ca="1" si="1"/>
        <v>100</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12</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410.79274116523396</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2</v>
      </c>
      <c r="B56" s="231">
        <f t="shared" ca="1" si="1"/>
        <v>100</v>
      </c>
      <c r="C56" s="231">
        <f t="shared" ca="1" si="1"/>
        <v>405.53609913793093</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100</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374.83814741035854</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1</v>
      </c>
      <c r="B58" s="231">
        <f t="shared" ca="1" si="1"/>
        <v>340.71824663321888</v>
      </c>
      <c r="C58" s="231">
        <f t="shared" ca="1" si="1"/>
        <v>100</v>
      </c>
      <c r="D58" s="231">
        <f t="shared" ca="1" si="1"/>
        <v>100</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11</v>
      </c>
      <c r="B59" s="231">
        <f t="shared" ca="1" si="1"/>
        <v>100</v>
      </c>
      <c r="C59" s="231">
        <f t="shared" ca="1" si="1"/>
        <v>100</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279.4470112619116</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14</v>
      </c>
      <c r="B60" s="231">
        <f t="shared" ca="1" si="1"/>
        <v>100</v>
      </c>
      <c r="C60" s="231">
        <f t="shared" ca="1" si="1"/>
        <v>100</v>
      </c>
      <c r="D60" s="231">
        <f t="shared" ca="1" si="1"/>
        <v>100</v>
      </c>
      <c r="E60" s="231">
        <f t="shared" ca="1" si="1"/>
        <v>100</v>
      </c>
      <c r="F60" s="231">
        <f t="shared" ca="1" si="1"/>
        <v>100</v>
      </c>
      <c r="G60" s="231">
        <f t="shared" ca="1" si="1"/>
        <v>100</v>
      </c>
      <c r="H60" s="231">
        <f t="shared" ca="1" si="1"/>
        <v>100</v>
      </c>
      <c r="I60" s="231">
        <f t="shared" ca="1" si="1"/>
        <v>100</v>
      </c>
      <c r="J60" s="231">
        <f t="shared" ca="1" si="1"/>
        <v>100</v>
      </c>
      <c r="K60" s="231">
        <f t="shared" ca="1" si="1"/>
        <v>100</v>
      </c>
      <c r="L60" s="231">
        <f t="shared" ca="1" si="1"/>
        <v>100</v>
      </c>
      <c r="M60" s="231">
        <f t="shared" ca="1" si="1"/>
        <v>100</v>
      </c>
      <c r="N60" s="231">
        <f t="shared" ca="1" si="1"/>
        <v>100</v>
      </c>
      <c r="O60" s="231">
        <f t="shared" ca="1" si="1"/>
        <v>246.14650896604346</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9</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197.45057232049948</v>
      </c>
      <c r="K61" s="231">
        <f t="shared" ca="1" si="1"/>
        <v>100</v>
      </c>
      <c r="L61" s="231">
        <f t="shared" ca="1" si="1"/>
        <v>100</v>
      </c>
      <c r="M61" s="231">
        <f t="shared" ca="1" si="1"/>
        <v>100</v>
      </c>
      <c r="N61" s="231">
        <f t="shared" ca="1" si="1"/>
        <v>100</v>
      </c>
      <c r="O61" s="231">
        <f t="shared" ca="1" si="1"/>
        <v>100</v>
      </c>
      <c r="P61" s="231">
        <f t="shared" ca="1" si="1"/>
        <v>100</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15</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106.69279618972018</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100</v>
      </c>
    </row>
    <row r="63" spans="1:28" ht="15" hidden="1" customHeight="1">
      <c r="A63" s="231">
        <f ca="1">INDEX('Wellbeing Acorn Type'!$R$14:$R$48,'Type Sorted'!B23)</f>
        <v>6</v>
      </c>
      <c r="B63" s="231">
        <f t="shared" ca="1" si="1"/>
        <v>100</v>
      </c>
      <c r="C63" s="231">
        <f t="shared" ca="1" si="1"/>
        <v>100</v>
      </c>
      <c r="D63" s="231">
        <f t="shared" ca="1" si="1"/>
        <v>100</v>
      </c>
      <c r="E63" s="231">
        <f t="shared" ca="1" si="1"/>
        <v>100</v>
      </c>
      <c r="F63" s="231">
        <f t="shared" ca="1" si="1"/>
        <v>100</v>
      </c>
      <c r="G63" s="231">
        <f t="shared" ca="1" si="1"/>
        <v>96.004464285714292</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5</v>
      </c>
      <c r="B64" s="231">
        <f t="shared" ref="B64:AB73" ca="1" si="3">IF($A64=B$52,$V24,100)</f>
        <v>100</v>
      </c>
      <c r="C64" s="231">
        <f t="shared" ca="1" si="3"/>
        <v>100</v>
      </c>
      <c r="D64" s="231">
        <f t="shared" ca="1" si="3"/>
        <v>100</v>
      </c>
      <c r="E64" s="231">
        <f t="shared" ca="1" si="3"/>
        <v>100</v>
      </c>
      <c r="F64" s="231">
        <f t="shared" ca="1" si="3"/>
        <v>79.990494296577936</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100</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4</v>
      </c>
      <c r="B65" s="231">
        <f t="shared" ca="1" si="3"/>
        <v>100</v>
      </c>
      <c r="C65" s="231">
        <f t="shared" ca="1" si="3"/>
        <v>100</v>
      </c>
      <c r="D65" s="231">
        <f t="shared" ca="1" si="3"/>
        <v>100</v>
      </c>
      <c r="E65" s="231">
        <f t="shared" ca="1" si="3"/>
        <v>68.10168895144264</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100</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16</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100</v>
      </c>
      <c r="M66" s="231">
        <f t="shared" ca="1" si="3"/>
        <v>100</v>
      </c>
      <c r="N66" s="231">
        <f t="shared" ca="1" si="3"/>
        <v>100</v>
      </c>
      <c r="O66" s="231">
        <f t="shared" ca="1" si="3"/>
        <v>100</v>
      </c>
      <c r="P66" s="231">
        <f t="shared" ca="1" si="3"/>
        <v>100</v>
      </c>
      <c r="Q66" s="231">
        <f t="shared" ca="1" si="3"/>
        <v>57.558995405272775</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7</v>
      </c>
      <c r="B67" s="231">
        <f t="shared" ca="1" si="3"/>
        <v>100</v>
      </c>
      <c r="C67" s="231">
        <f t="shared" ca="1" si="3"/>
        <v>100</v>
      </c>
      <c r="D67" s="231">
        <f t="shared" ca="1" si="3"/>
        <v>100</v>
      </c>
      <c r="E67" s="231">
        <f t="shared" ca="1" si="3"/>
        <v>100</v>
      </c>
      <c r="F67" s="231">
        <f t="shared" ca="1" si="3"/>
        <v>100</v>
      </c>
      <c r="G67" s="231">
        <f t="shared" ca="1" si="3"/>
        <v>100</v>
      </c>
      <c r="H67" s="231">
        <f t="shared" ca="1" si="3"/>
        <v>45.58075455701568</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100</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23</v>
      </c>
      <c r="B68" s="231">
        <f t="shared" ca="1" si="3"/>
        <v>100</v>
      </c>
      <c r="C68" s="231">
        <f t="shared" ca="1" si="3"/>
        <v>100</v>
      </c>
      <c r="D68" s="231">
        <f t="shared" ca="1" si="3"/>
        <v>100</v>
      </c>
      <c r="E68" s="231">
        <f t="shared" ca="1" si="3"/>
        <v>100</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21.133058176100629</v>
      </c>
      <c r="Y68" s="231">
        <f t="shared" ca="1" si="3"/>
        <v>100</v>
      </c>
      <c r="Z68" s="231">
        <f t="shared" ca="1" si="3"/>
        <v>100</v>
      </c>
      <c r="AA68" s="231">
        <f t="shared" ca="1" si="3"/>
        <v>100</v>
      </c>
      <c r="AB68" s="231">
        <f t="shared" ca="1" si="3"/>
        <v>100</v>
      </c>
    </row>
    <row r="69" spans="1:28" ht="15" hidden="1" customHeight="1">
      <c r="A69" s="231">
        <f ca="1">INDEX('Wellbeing Acorn Type'!$R$14:$R$48,'Type Sorted'!B29)</f>
        <v>25</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100</v>
      </c>
      <c r="U69" s="231">
        <f t="shared" ca="1" si="3"/>
        <v>100</v>
      </c>
      <c r="V69" s="231">
        <f t="shared" ca="1" si="3"/>
        <v>100</v>
      </c>
      <c r="W69" s="231">
        <f t="shared" ca="1" si="3"/>
        <v>100</v>
      </c>
      <c r="X69" s="231">
        <f t="shared" ca="1" si="3"/>
        <v>100</v>
      </c>
      <c r="Y69" s="231">
        <f t="shared" ca="1" si="3"/>
        <v>100</v>
      </c>
      <c r="Z69" s="231">
        <f t="shared" ca="1" si="3"/>
        <v>13.877177887717787</v>
      </c>
      <c r="AA69" s="231">
        <f t="shared" ca="1" si="3"/>
        <v>100</v>
      </c>
      <c r="AB69" s="231">
        <f t="shared" ca="1" si="3"/>
        <v>100</v>
      </c>
    </row>
    <row r="70" spans="1:28" ht="15" hidden="1" customHeight="1">
      <c r="A70" s="231">
        <f ca="1">INDEX('Wellbeing Acorn Type'!$R$14:$R$48,'Type Sorted'!B30)</f>
        <v>19</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0</v>
      </c>
      <c r="U70" s="231">
        <f t="shared" ca="1" si="3"/>
        <v>100</v>
      </c>
      <c r="V70" s="231">
        <f t="shared" ca="1" si="3"/>
        <v>100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8</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21</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100</v>
      </c>
      <c r="T72" s="231">
        <f t="shared" ca="1" si="3"/>
        <v>100</v>
      </c>
      <c r="U72" s="231">
        <f t="shared" ca="1" si="3"/>
        <v>100</v>
      </c>
      <c r="V72" s="231">
        <f t="shared" ca="1" si="3"/>
        <v>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17</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0</v>
      </c>
      <c r="S73" s="231">
        <f t="shared" ca="1" si="4"/>
        <v>100</v>
      </c>
      <c r="T73" s="231">
        <f t="shared" ca="1" si="4"/>
        <v>100</v>
      </c>
      <c r="U73" s="231">
        <f t="shared" ca="1" si="4"/>
        <v>100</v>
      </c>
      <c r="V73" s="231">
        <f t="shared" ca="1" si="4"/>
        <v>100</v>
      </c>
      <c r="W73" s="231">
        <f t="shared" ca="1" si="4"/>
        <v>100</v>
      </c>
      <c r="X73" s="231">
        <f t="shared" ca="1" si="4"/>
        <v>100</v>
      </c>
      <c r="Y73" s="231">
        <f t="shared" ca="1" si="4"/>
        <v>100</v>
      </c>
      <c r="Z73" s="231">
        <f t="shared" ca="1" si="4"/>
        <v>100</v>
      </c>
      <c r="AA73" s="231">
        <f t="shared" ca="1" si="4"/>
        <v>100</v>
      </c>
      <c r="AB73" s="231">
        <f t="shared" ca="1" si="4"/>
        <v>100</v>
      </c>
    </row>
    <row r="74" spans="1:28" ht="15" hidden="1" customHeight="1">
      <c r="A74" s="231">
        <f ca="1">INDEX('Wellbeing Acorn Type'!$R$14:$R$48,'Type Sorted'!B34)</f>
        <v>61</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100</v>
      </c>
      <c r="AA74" s="231">
        <f t="shared" ca="1" si="5"/>
        <v>100</v>
      </c>
      <c r="AB74" s="231">
        <f t="shared" ca="1" si="5"/>
        <v>0</v>
      </c>
    </row>
    <row r="75" spans="1:28" ht="15" hidden="1" customHeight="1">
      <c r="A75" s="231">
        <f ca="1">INDEX('Wellbeing Acorn Type'!$R$14:$R$48,'Type Sorted'!B35)</f>
        <v>24</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100</v>
      </c>
      <c r="Y75" s="231">
        <f t="shared" ca="1" si="5"/>
        <v>0</v>
      </c>
      <c r="Z75" s="231">
        <f t="shared" ca="1" si="5"/>
        <v>100</v>
      </c>
      <c r="AA75" s="231">
        <f t="shared" ca="1" si="5"/>
        <v>100</v>
      </c>
      <c r="AB75" s="231">
        <f t="shared" ca="1" si="5"/>
        <v>100</v>
      </c>
    </row>
    <row r="76" spans="1:28" ht="15" hidden="1" customHeight="1">
      <c r="A76" s="231">
        <f ca="1">INDEX('Wellbeing Acorn Type'!$R$14:$R$48,'Type Sorted'!B36)</f>
        <v>13</v>
      </c>
      <c r="B76" s="231">
        <f t="shared" ca="1" si="5"/>
        <v>100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20</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0</v>
      </c>
      <c r="V77" s="231">
        <f t="shared" ca="1" si="5"/>
        <v>100</v>
      </c>
      <c r="W77" s="231">
        <f t="shared" ca="1" si="5"/>
        <v>100</v>
      </c>
      <c r="X77" s="231">
        <f t="shared" ca="1" si="5"/>
        <v>100</v>
      </c>
      <c r="Y77" s="231">
        <f t="shared" ca="1" si="5"/>
        <v>100</v>
      </c>
      <c r="Z77" s="231">
        <f t="shared" ca="1" si="5"/>
        <v>100</v>
      </c>
      <c r="AA77" s="231">
        <f t="shared" ca="1" si="5"/>
        <v>100</v>
      </c>
      <c r="AB77" s="231">
        <f t="shared" ca="1" si="5"/>
        <v>100</v>
      </c>
    </row>
    <row r="78" spans="1:28" ht="15" hidden="1" customHeight="1">
      <c r="A78" s="231">
        <f ca="1">INDEX('Wellbeing Acorn Type'!$R$14:$R$48,'Type Sorted'!B38)</f>
        <v>18</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100</v>
      </c>
      <c r="O78" s="231">
        <f t="shared" ca="1" si="5"/>
        <v>100</v>
      </c>
      <c r="P78" s="231">
        <f t="shared" ca="1" si="5"/>
        <v>100</v>
      </c>
      <c r="Q78" s="231">
        <f t="shared" ca="1" si="5"/>
        <v>100</v>
      </c>
      <c r="R78" s="231">
        <f t="shared" ca="1" si="5"/>
        <v>100</v>
      </c>
      <c r="S78" s="231">
        <f t="shared" ca="1" si="5"/>
        <v>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22</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058B4-061D-44CA-85ED-4EA4CBA7B20A}">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9A4B8-3139-4FD0-A1FF-A99783971894}">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0.14660747663551402</v>
      </c>
      <c r="H2" s="245" cm="1">
        <f t="array" ref="H2:H797">INDEX('Data - Knowledge'!J:J,MATCH(_xlfn.ANCHORARRAY('Features Data'!A2),'Data - Knowledge'!A:A,0))</f>
        <v>112.92619677086195</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8.8785046728971969E-3</v>
      </c>
      <c r="H3" s="245">
        <v>125.59422232969304</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2.0915887850467288E-2</v>
      </c>
      <c r="H4" s="245">
        <v>112.71596129784625</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2.65981308411215E-2</v>
      </c>
      <c r="H5" s="245">
        <v>131.37274874055706</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2.3046728971962617E-2</v>
      </c>
      <c r="H6" s="245">
        <v>119.69617324778237</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2.4598130841121498E-2</v>
      </c>
      <c r="H7" s="245">
        <v>127.88593303249047</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6.8878504672897226E-3</v>
      </c>
      <c r="H8" s="245">
        <v>136.31288242651735</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3.8383177570093449E-2</v>
      </c>
      <c r="H9" s="245">
        <v>98.563916483184101</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1.2056074766355139E-2</v>
      </c>
      <c r="H10" s="245">
        <v>136.92437061059235</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1.6E-2</v>
      </c>
      <c r="H11" s="245">
        <v>111.55492772159374</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1.290654205607477E-2</v>
      </c>
      <c r="H12" s="245">
        <v>117.7504577274767</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0.18214953271028039</v>
      </c>
      <c r="H13" s="245">
        <v>104.24680474075527</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3.0654205607476641E-3</v>
      </c>
      <c r="H14" s="245">
        <v>100.63330344255057</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4.1785046728971972E-2</v>
      </c>
      <c r="H15" s="245">
        <v>156.35721562413596</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9.8598130841121498E-2</v>
      </c>
      <c r="H16" s="245">
        <v>110.23960797902848</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3.0065420560747656E-2</v>
      </c>
      <c r="H17" s="245">
        <v>120.64681816045852</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1.0691588785046731E-2</v>
      </c>
      <c r="H18" s="245">
        <v>98.156673598590231</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112.92619677086195</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4.6822429906542068E-3</v>
      </c>
      <c r="H19" s="245">
        <v>92.922169605113297</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125.59422232969304</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1.074766355140187E-3</v>
      </c>
      <c r="H20" s="245">
        <v>105.16360902769981</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112.71596129784625</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1.0140186915887851E-2</v>
      </c>
      <c r="H21" s="245">
        <v>87.834413809928876</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131.37274874055706</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6.3457943925233663E-3</v>
      </c>
      <c r="H22" s="245">
        <v>84.249088889655894</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119.69617324778237</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3.738317757009346E-5</v>
      </c>
      <c r="H23" s="245">
        <v>339.93124535733415</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127.88593303249047</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8.8411214953271044E-3</v>
      </c>
      <c r="H24" s="245">
        <v>92.494749157322573</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136.31288242651735</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1.5392523364485983E-2</v>
      </c>
      <c r="H25" s="245">
        <v>95.191581622486339</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98.563916483184101</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8.1121495327102829E-3</v>
      </c>
      <c r="H26" s="245">
        <v>101.46746715536901</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136.92437061059235</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7.3308411214953267E-2</v>
      </c>
      <c r="H27" s="245">
        <v>125.61240011840007</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111.55492772159374</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1.046728971962617E-3</v>
      </c>
      <c r="H28" s="245">
        <v>100.27108848378965</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117.7504577274767</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104.24680474075527</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5.2766355140186912E-2</v>
      </c>
      <c r="H30" s="245">
        <v>118.97233689182431</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100.63330344255057</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5.6317757009345784E-2</v>
      </c>
      <c r="H31" s="245">
        <v>117.88596836737936</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156.35721562413596</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3.9439252336448604E-3</v>
      </c>
      <c r="H32" s="245">
        <v>151.83082845526334</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110.23960797902848</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3.7943925233644873E-3</v>
      </c>
      <c r="H33" s="245">
        <v>131.76276586273102</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120.64681816045852</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3.0654205607476641E-3</v>
      </c>
      <c r="H34" s="245">
        <v>101.24582116834762</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98.156673598590231</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8.4953271028037382E-3</v>
      </c>
      <c r="H35" s="245">
        <v>133.91152486664799</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92.922169605113297</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6.000000000000001E-3</v>
      </c>
      <c r="H36" s="245">
        <v>104.54061334532815</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105.16360902769981</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0.30214953271028033</v>
      </c>
      <c r="H37" s="245">
        <v>161.97776892383098</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87.834413809928876</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0.25651401869158874</v>
      </c>
      <c r="H38" s="245">
        <v>119.20058209995736</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84.249088889655894</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0.25297196261682237</v>
      </c>
      <c r="H39" s="245">
        <v>90.545226981984783</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339.93124535733415</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0.27119626168224298</v>
      </c>
      <c r="H40" s="245">
        <v>89.764705087747018</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92.494749157322573</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0.41741121495327099</v>
      </c>
      <c r="H41" s="245">
        <v>99.298619960206253</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95.191581622486339</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4.9710280373831794E-2</v>
      </c>
      <c r="H42" s="245">
        <v>128.15615381323343</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101.46746715536901</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2.010280373831776E-2</v>
      </c>
      <c r="H43" s="245">
        <v>141.45453183244632</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125.61240011840007</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0.21713084112149533</v>
      </c>
      <c r="H44" s="245">
        <v>108.3966031084739</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100.27108848378965</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0.19405607476635517</v>
      </c>
      <c r="H45" s="245">
        <v>119.71750865873298</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8.8037383177570108E-2</v>
      </c>
      <c r="H46" s="245">
        <v>127.91734908837951</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118.97233689182431</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5.4000000000000006E-2</v>
      </c>
      <c r="H47" s="245">
        <v>161.70956350415543</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117.88596836737936</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0.19337383177570092</v>
      </c>
      <c r="H48" s="245">
        <v>113.18775203440485</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151.83082845526334</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0.2990560747663551</v>
      </c>
      <c r="H49" s="245">
        <v>140.98560734432607</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131.76276586273102</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0.33390654205607478</v>
      </c>
      <c r="H50" s="245">
        <v>129.49654898078452</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101.24582116834762</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0.38107476635514009</v>
      </c>
      <c r="H51" s="245">
        <v>127.96133130785485</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133.91152486664799</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0.1620373831775701</v>
      </c>
      <c r="H52" s="245">
        <v>141.23906377121477</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104.54061334532815</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0.15309345794392523</v>
      </c>
      <c r="H53" s="245">
        <v>154.53160283822658</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0.13039252336448595</v>
      </c>
      <c r="H54" s="245">
        <v>154.03168445229599</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9.3700934579439246E-2</v>
      </c>
      <c r="H55" s="245">
        <v>161.20402234301022</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0.15228971962616822</v>
      </c>
      <c r="H56" s="245">
        <v>151.69991208779862</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0.2007663551401869</v>
      </c>
      <c r="H57" s="245">
        <v>124.32232017768294</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0.30024299065420557</v>
      </c>
      <c r="H58" s="245">
        <v>128.0242958284424</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0.12080373831775705</v>
      </c>
      <c r="H59" s="245">
        <v>141.27181553758189</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0.13114018691588786</v>
      </c>
      <c r="H60" s="245">
        <v>157.50304578658836</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0.18128971962616824</v>
      </c>
      <c r="H61" s="245">
        <v>140.30066444898583</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0.18159813084112147</v>
      </c>
      <c r="H62" s="245">
        <v>137.46342788911866</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7.7542056074766358E-2</v>
      </c>
      <c r="H63" s="245">
        <v>136.98408744885853</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5.7915887850467279E-2</v>
      </c>
      <c r="H64" s="245">
        <v>128.54801677310169</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4.067289719626168E-2</v>
      </c>
      <c r="H65" s="245">
        <v>124.83148358790601</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3.9401869158878507E-2</v>
      </c>
      <c r="H66" s="245">
        <v>125.17112901596677</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2.0850467289719624E-2</v>
      </c>
      <c r="H67" s="245">
        <v>137.00053111281193</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7.9000000000000015E-2</v>
      </c>
      <c r="H68" s="245">
        <v>145.38806517661655</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1.3953271028037383E-2</v>
      </c>
      <c r="H69" s="245">
        <v>142.3602115046404</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7.5794392523364479E-2</v>
      </c>
      <c r="H70" s="245">
        <v>146.87070059196273</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5.5710280373831779E-2</v>
      </c>
      <c r="H71" s="245">
        <v>152.32077543488646</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0.1114485981308411</v>
      </c>
      <c r="H72" s="245">
        <v>132.70501155911666</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0.12177570093457943</v>
      </c>
      <c r="H73" s="245">
        <v>158.09153312592684</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0.47422429906542063</v>
      </c>
      <c r="H74" s="245">
        <v>129.30370608457804</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0.3404579439252336</v>
      </c>
      <c r="H75" s="245">
        <v>148.34420604202427</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0.21769158878504666</v>
      </c>
      <c r="H76" s="245">
        <v>163.4510371933691</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5.3242990654205596E-2</v>
      </c>
      <c r="H77" s="245">
        <v>176.57951175964902</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0.18143925233644861</v>
      </c>
      <c r="H78" s="245">
        <v>136.76748565332687</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0.38899999999999996</v>
      </c>
      <c r="H79" s="245">
        <v>130.89650774897893</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0.49196261682242992</v>
      </c>
      <c r="H80" s="245">
        <v>128.73398166650452</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0.51061682242990658</v>
      </c>
      <c r="H81" s="245">
        <v>126.07485859235213</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3.5327102803738328E-3</v>
      </c>
      <c r="H82" s="245">
        <v>88.270655641077767</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2.1177570093457949E-2</v>
      </c>
      <c r="H83" s="245">
        <v>88.764789572805412</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2.5766355140186922E-2</v>
      </c>
      <c r="H84" s="245">
        <v>103.06370860861287</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1.3654205607476636E-2</v>
      </c>
      <c r="H85" s="245">
        <v>104.08306870395391</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0.93648598130841121</v>
      </c>
      <c r="H86" s="245">
        <v>100.21655534534182</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0.95373831775700946</v>
      </c>
      <c r="H87" s="245">
        <v>100.13262826035962</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1.5551401869158881E-2</v>
      </c>
      <c r="H88" s="245">
        <v>100.12490527578149</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1.4149532710280376E-2</v>
      </c>
      <c r="H89" s="245">
        <v>98.129208702682376</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1.146728971962617E-2</v>
      </c>
      <c r="H90" s="245">
        <v>94.900624682075346</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3.6261682242990662E-3</v>
      </c>
      <c r="H91" s="245">
        <v>90.327567621483425</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1.9065420560747668E-3</v>
      </c>
      <c r="H92" s="245">
        <v>105.29360593556557</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0.96949532710280373</v>
      </c>
      <c r="H93" s="245">
        <v>100.32750024979207</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2.2504672897196265E-2</v>
      </c>
      <c r="H94" s="245">
        <v>91.809645945726075</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5.0000000000000001E-3</v>
      </c>
      <c r="H95" s="245">
        <v>83.993894333330559</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1.5700934579439252E-3</v>
      </c>
      <c r="H96" s="245">
        <v>85.768758029311272</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0.204196261682243</v>
      </c>
      <c r="H100" s="245">
        <v>119.24448114644004</v>
      </c>
    </row>
    <row r="101" spans="1:35">
      <c r="A101" s="86" t="str">
        <v>scghqb_sleeploss</v>
      </c>
      <c r="B101" s="239">
        <v>100</v>
      </c>
      <c r="C101" s="86" t="s">
        <v>373</v>
      </c>
      <c r="D101" s="241">
        <f>COUNTIF($C$1:$C101,C101)</f>
        <v>2</v>
      </c>
      <c r="E101" s="241" t="str">
        <f t="shared" si="13"/>
        <v>Wellbeing (GHQ)2</v>
      </c>
      <c r="F101" s="86" t="s">
        <v>376</v>
      </c>
      <c r="G101" s="242">
        <v>0.17286915887850463</v>
      </c>
      <c r="H101" s="245">
        <v>117.26225474349651</v>
      </c>
    </row>
    <row r="102" spans="1:35">
      <c r="A102" s="86" t="str">
        <v>scghqc_usefulrole</v>
      </c>
      <c r="B102" s="239">
        <v>101</v>
      </c>
      <c r="C102" s="86" t="s">
        <v>373</v>
      </c>
      <c r="D102" s="241">
        <f>COUNTIF($C$1:$C102,C102)</f>
        <v>3</v>
      </c>
      <c r="E102" s="241" t="str">
        <f t="shared" si="13"/>
        <v>Wellbeing (GHQ)3</v>
      </c>
      <c r="F102" s="86" t="s">
        <v>378</v>
      </c>
      <c r="G102" s="242">
        <v>0.18042990654205601</v>
      </c>
      <c r="H102" s="245">
        <v>121.75572414623372</v>
      </c>
    </row>
    <row r="103" spans="1:35">
      <c r="A103" s="86" t="str">
        <v>scghqd_decisions</v>
      </c>
      <c r="B103" s="239">
        <v>102</v>
      </c>
      <c r="C103" s="86" t="s">
        <v>373</v>
      </c>
      <c r="D103" s="241">
        <f>COUNTIF($C$1:$C103,C103)</f>
        <v>4</v>
      </c>
      <c r="E103" s="241" t="str">
        <f t="shared" si="13"/>
        <v>Wellbeing (GHQ)4</v>
      </c>
      <c r="F103" s="86" t="s">
        <v>380</v>
      </c>
      <c r="G103" s="242">
        <v>0.11600934579439254</v>
      </c>
      <c r="H103" s="245">
        <v>116.2613977551662</v>
      </c>
    </row>
    <row r="104" spans="1:35">
      <c r="A104" s="86" t="str">
        <v>scghqe_strain</v>
      </c>
      <c r="B104" s="239">
        <v>103</v>
      </c>
      <c r="C104" s="86" t="s">
        <v>373</v>
      </c>
      <c r="D104" s="241">
        <f>COUNTIF($C$1:$C104,C104)</f>
        <v>5</v>
      </c>
      <c r="E104" s="241" t="str">
        <f t="shared" si="13"/>
        <v>Wellbeing (GHQ)5</v>
      </c>
      <c r="F104" s="86" t="s">
        <v>382</v>
      </c>
      <c r="G104" s="242">
        <v>0.23356074766355142</v>
      </c>
      <c r="H104" s="245">
        <v>108.70965328889449</v>
      </c>
    </row>
    <row r="105" spans="1:35">
      <c r="A105" s="86" t="str">
        <v>scghqf_difficulties</v>
      </c>
      <c r="B105" s="239">
        <v>104</v>
      </c>
      <c r="C105" s="86" t="s">
        <v>373</v>
      </c>
      <c r="D105" s="241">
        <f>COUNTIF($C$1:$C105,C105)</f>
        <v>6</v>
      </c>
      <c r="E105" s="241" t="str">
        <f t="shared" si="13"/>
        <v>Wellbeing (GHQ)6</v>
      </c>
      <c r="F105" s="86" t="s">
        <v>384</v>
      </c>
      <c r="G105" s="242">
        <v>0.16637383177570092</v>
      </c>
      <c r="H105" s="245">
        <v>118.39587870291537</v>
      </c>
    </row>
    <row r="106" spans="1:35">
      <c r="A106" s="86" t="str">
        <v>scghqg_enjoyactivs</v>
      </c>
      <c r="B106" s="239">
        <v>105</v>
      </c>
      <c r="C106" s="86" t="s">
        <v>373</v>
      </c>
      <c r="D106" s="241">
        <f>COUNTIF($C$1:$C106,C106)</f>
        <v>7</v>
      </c>
      <c r="E106" s="241" t="str">
        <f t="shared" si="13"/>
        <v>Wellbeing (GHQ)7</v>
      </c>
      <c r="F106" s="86" t="s">
        <v>386</v>
      </c>
      <c r="G106" s="242">
        <v>0.20233644859813077</v>
      </c>
      <c r="H106" s="245">
        <v>117.36423518408282</v>
      </c>
    </row>
    <row r="107" spans="1:35">
      <c r="A107" s="86" t="str">
        <v>scghqh_faceproblems</v>
      </c>
      <c r="B107" s="239">
        <v>106</v>
      </c>
      <c r="C107" s="86" t="s">
        <v>373</v>
      </c>
      <c r="D107" s="241">
        <f>COUNTIF($C$1:$C107,C107)</f>
        <v>8</v>
      </c>
      <c r="E107" s="241" t="str">
        <f t="shared" si="13"/>
        <v>Wellbeing (GHQ)8</v>
      </c>
      <c r="F107" s="86" t="s">
        <v>388</v>
      </c>
      <c r="G107" s="242">
        <v>0.13570093457943924</v>
      </c>
      <c r="H107" s="245">
        <v>124.08129649584947</v>
      </c>
    </row>
    <row r="108" spans="1:35">
      <c r="A108" s="86" t="str">
        <v>scghqi_depressed</v>
      </c>
      <c r="B108" s="239">
        <v>107</v>
      </c>
      <c r="C108" s="86" t="s">
        <v>373</v>
      </c>
      <c r="D108" s="241">
        <f>COUNTIF($C$1:$C108,C108)</f>
        <v>9</v>
      </c>
      <c r="E108" s="241" t="str">
        <f t="shared" si="13"/>
        <v>Wellbeing (GHQ)9</v>
      </c>
      <c r="F108" s="86" t="s">
        <v>390</v>
      </c>
      <c r="G108" s="242">
        <v>0.22726168224299065</v>
      </c>
      <c r="H108" s="245">
        <v>113.40936290245614</v>
      </c>
    </row>
    <row r="109" spans="1:35">
      <c r="A109" s="86" t="str">
        <v>scghqj_confidence</v>
      </c>
      <c r="B109" s="239">
        <v>108</v>
      </c>
      <c r="C109" s="86" t="s">
        <v>373</v>
      </c>
      <c r="D109" s="241">
        <f>COUNTIF($C$1:$C109,C109)</f>
        <v>10</v>
      </c>
      <c r="E109" s="241" t="str">
        <f t="shared" si="13"/>
        <v>Wellbeing (GHQ)10</v>
      </c>
      <c r="F109" s="86" t="s">
        <v>392</v>
      </c>
      <c r="G109" s="242">
        <v>0.19785046728971964</v>
      </c>
      <c r="H109" s="245">
        <v>116.72657134554527</v>
      </c>
    </row>
    <row r="110" spans="1:35">
      <c r="A110" s="86" t="str">
        <v>scghqk_selfworth</v>
      </c>
      <c r="B110" s="239">
        <v>109</v>
      </c>
      <c r="C110" s="86" t="s">
        <v>373</v>
      </c>
      <c r="D110" s="241">
        <f>COUNTIF($C$1:$C110,C110)</f>
        <v>11</v>
      </c>
      <c r="E110" s="241" t="str">
        <f t="shared" si="13"/>
        <v>Wellbeing (GHQ)11</v>
      </c>
      <c r="F110" s="86" t="s">
        <v>111</v>
      </c>
      <c r="G110" s="242">
        <v>0.1238411214953271</v>
      </c>
      <c r="H110" s="245">
        <v>129.63364774289172</v>
      </c>
    </row>
    <row r="111" spans="1:35">
      <c r="A111" s="86" t="str">
        <v>scghql_happiness</v>
      </c>
      <c r="B111" s="239">
        <v>110</v>
      </c>
      <c r="C111" s="86" t="s">
        <v>373</v>
      </c>
      <c r="D111" s="241">
        <f>COUNTIF($C$1:$C111,C111)</f>
        <v>12</v>
      </c>
      <c r="E111" s="241" t="str">
        <f t="shared" si="13"/>
        <v>Wellbeing (GHQ)12</v>
      </c>
      <c r="F111" s="86" t="s">
        <v>109</v>
      </c>
      <c r="G111" s="242">
        <v>0.16952336448598135</v>
      </c>
      <c r="H111" s="245">
        <v>113.82664934940283</v>
      </c>
    </row>
    <row r="112" spans="1:35">
      <c r="A112" s="86" t="str">
        <v>SCOPNGBHA</v>
      </c>
      <c r="B112" s="239">
        <v>111</v>
      </c>
      <c r="C112" s="86" t="s">
        <v>395</v>
      </c>
      <c r="D112" s="241">
        <f>COUNTIF($C$1:$C112,C112)</f>
        <v>1</v>
      </c>
      <c r="E112" s="241" t="str">
        <f t="shared" si="13"/>
        <v>Isolation1</v>
      </c>
      <c r="F112" s="86" t="s">
        <v>396</v>
      </c>
      <c r="G112" s="242">
        <v>0.10051401869158877</v>
      </c>
      <c r="H112" s="245">
        <v>125.59794870873068</v>
      </c>
    </row>
    <row r="113" spans="1:8">
      <c r="A113" s="86" t="str">
        <v>SCOPNGBHD</v>
      </c>
      <c r="B113" s="239">
        <v>112</v>
      </c>
      <c r="C113" s="86" t="s">
        <v>395</v>
      </c>
      <c r="D113" s="241">
        <f>COUNTIF($C$1:$C113,C113)</f>
        <v>2</v>
      </c>
      <c r="E113" s="241" t="str">
        <f t="shared" si="13"/>
        <v>Isolation2</v>
      </c>
      <c r="F113" s="86" t="s">
        <v>398</v>
      </c>
      <c r="G113" s="242">
        <v>0.41585046728971953</v>
      </c>
      <c r="H113" s="245">
        <v>114.00399060517279</v>
      </c>
    </row>
    <row r="114" spans="1:8">
      <c r="A114" s="86" t="str">
        <v>SCOPNGBHH</v>
      </c>
      <c r="B114" s="239">
        <v>113</v>
      </c>
      <c r="C114" s="86" t="s">
        <v>395</v>
      </c>
      <c r="D114" s="241">
        <f>COUNTIF($C$1:$C114,C114)</f>
        <v>3</v>
      </c>
      <c r="E114" s="241" t="str">
        <f t="shared" si="13"/>
        <v>Isolation3</v>
      </c>
      <c r="F114" s="86" t="s">
        <v>400</v>
      </c>
      <c r="G114" s="242">
        <v>0.1662523364485981</v>
      </c>
      <c r="H114" s="245">
        <v>112.10178258800332</v>
      </c>
    </row>
    <row r="115" spans="1:8">
      <c r="A115" s="86" t="str">
        <v>SCOPNGBHC</v>
      </c>
      <c r="B115" s="239">
        <v>114</v>
      </c>
      <c r="C115" s="86" t="s">
        <v>395</v>
      </c>
      <c r="D115" s="241">
        <f>COUNTIF($C$1:$C115,C115)</f>
        <v>4</v>
      </c>
      <c r="E115" s="241" t="str">
        <f t="shared" si="13"/>
        <v>Isolation4</v>
      </c>
      <c r="F115" s="86" t="s">
        <v>402</v>
      </c>
      <c r="G115" s="242">
        <v>0.29300934579439258</v>
      </c>
      <c r="H115" s="245">
        <v>110.83142113543121</v>
      </c>
    </row>
    <row r="116" spans="1:8">
      <c r="A116" s="86" t="str">
        <v>SCOPNGBHA_x</v>
      </c>
      <c r="B116" s="239">
        <v>115</v>
      </c>
      <c r="C116" s="86" t="s">
        <v>395</v>
      </c>
      <c r="D116" s="241">
        <f>COUNTIF($C$1:$C116,C116)</f>
        <v>5</v>
      </c>
      <c r="E116" s="241" t="str">
        <f t="shared" si="13"/>
        <v>Isolation5</v>
      </c>
      <c r="F116" s="86" t="s">
        <v>404</v>
      </c>
      <c r="G116" s="242">
        <v>0.57811214953271017</v>
      </c>
      <c r="H116" s="245">
        <v>90.385423669959465</v>
      </c>
    </row>
    <row r="117" spans="1:8">
      <c r="A117" s="86" t="str">
        <v>SCOPNGBHD_x</v>
      </c>
      <c r="B117" s="239">
        <v>116</v>
      </c>
      <c r="C117" s="86" t="s">
        <v>395</v>
      </c>
      <c r="D117" s="241">
        <f>COUNTIF($C$1:$C117,C117)</f>
        <v>6</v>
      </c>
      <c r="E117" s="241" t="str">
        <f t="shared" si="13"/>
        <v>Isolation6</v>
      </c>
      <c r="F117" s="86" t="s">
        <v>406</v>
      </c>
      <c r="G117" s="242">
        <v>0.34371028037383178</v>
      </c>
      <c r="H117" s="245">
        <v>86.599572571504595</v>
      </c>
    </row>
    <row r="118" spans="1:8">
      <c r="A118" s="86" t="str">
        <v>SCOPNGBHH_x</v>
      </c>
      <c r="B118" s="239">
        <v>117</v>
      </c>
      <c r="C118" s="86" t="s">
        <v>395</v>
      </c>
      <c r="D118" s="241">
        <f>COUNTIF($C$1:$C118,C118)</f>
        <v>7</v>
      </c>
      <c r="E118" s="241" t="str">
        <f t="shared" si="13"/>
        <v>Isolation7</v>
      </c>
      <c r="F118" s="86" t="s">
        <v>408</v>
      </c>
      <c r="G118" s="242">
        <v>0.61193457943925234</v>
      </c>
      <c r="H118" s="245">
        <v>94.851791979217026</v>
      </c>
    </row>
    <row r="119" spans="1:8">
      <c r="A119" s="86" t="str">
        <v>SCOPNGBHC_x</v>
      </c>
      <c r="B119" s="239">
        <v>118</v>
      </c>
      <c r="C119" s="86" t="s">
        <v>395</v>
      </c>
      <c r="D119" s="241">
        <f>COUNTIF($C$1:$C119,C119)</f>
        <v>8</v>
      </c>
      <c r="E119" s="241" t="str">
        <f t="shared" si="13"/>
        <v>Isolation8</v>
      </c>
      <c r="F119" s="86" t="s">
        <v>410</v>
      </c>
      <c r="G119" s="242">
        <v>0.44280373831775688</v>
      </c>
      <c r="H119" s="245">
        <v>91.112079023508912</v>
      </c>
    </row>
    <row r="120" spans="1:8">
      <c r="A120" s="86" t="str">
        <v>ORGM5</v>
      </c>
      <c r="B120" s="239">
        <v>119</v>
      </c>
      <c r="C120" s="86" t="s">
        <v>412</v>
      </c>
      <c r="D120" s="241">
        <f>COUNTIF($C$1:$C120,C120)</f>
        <v>1</v>
      </c>
      <c r="E120" s="241" t="str">
        <f t="shared" si="13"/>
        <v>Community1</v>
      </c>
      <c r="F120" s="86" t="s">
        <v>413</v>
      </c>
      <c r="G120" s="242">
        <v>5.7598130841121496E-2</v>
      </c>
      <c r="H120" s="245">
        <v>88.45071682197684</v>
      </c>
    </row>
    <row r="121" spans="1:8">
      <c r="A121" s="86" t="str">
        <v>ORGM3</v>
      </c>
      <c r="B121" s="239">
        <v>120</v>
      </c>
      <c r="C121" s="86" t="s">
        <v>412</v>
      </c>
      <c r="D121" s="241">
        <f>COUNTIF($C$1:$C121,C121)</f>
        <v>2</v>
      </c>
      <c r="E121" s="241" t="str">
        <f t="shared" si="13"/>
        <v>Community2</v>
      </c>
      <c r="F121" s="86" t="s">
        <v>415</v>
      </c>
      <c r="G121" s="242">
        <v>3.1794392523364488E-2</v>
      </c>
      <c r="H121" s="245">
        <v>72.55104425098267</v>
      </c>
    </row>
    <row r="122" spans="1:8">
      <c r="A122" s="86" t="str">
        <v>ORGM11</v>
      </c>
      <c r="B122" s="239">
        <v>121</v>
      </c>
      <c r="C122" s="86" t="s">
        <v>412</v>
      </c>
      <c r="D122" s="241">
        <f>COUNTIF($C$1:$C122,C122)</f>
        <v>3</v>
      </c>
      <c r="E122" s="241" t="str">
        <f t="shared" si="13"/>
        <v>Community3</v>
      </c>
      <c r="F122" s="86" t="s">
        <v>417</v>
      </c>
      <c r="G122" s="242">
        <v>5.0261682242990664E-2</v>
      </c>
      <c r="H122" s="245">
        <v>78.698077795057571</v>
      </c>
    </row>
    <row r="123" spans="1:8">
      <c r="A123" s="86" t="str">
        <v>ORGM12</v>
      </c>
      <c r="B123" s="239">
        <v>122</v>
      </c>
      <c r="C123" s="86" t="s">
        <v>412</v>
      </c>
      <c r="D123" s="241">
        <f>COUNTIF($C$1:$C123,C123)</f>
        <v>4</v>
      </c>
      <c r="E123" s="241" t="str">
        <f t="shared" si="13"/>
        <v>Community4</v>
      </c>
      <c r="F123" s="86" t="s">
        <v>419</v>
      </c>
      <c r="G123" s="242">
        <v>0.14811214953271026</v>
      </c>
      <c r="H123" s="245">
        <v>142.22115055748574</v>
      </c>
    </row>
    <row r="124" spans="1:8">
      <c r="A124" s="86" t="str">
        <v>ORGM7</v>
      </c>
      <c r="B124" s="239">
        <v>123</v>
      </c>
      <c r="C124" s="86" t="s">
        <v>412</v>
      </c>
      <c r="D124" s="241">
        <f>COUNTIF($C$1:$C124,C124)</f>
        <v>5</v>
      </c>
      <c r="E124" s="241" t="str">
        <f t="shared" si="13"/>
        <v>Community5</v>
      </c>
      <c r="F124" s="86" t="s">
        <v>421</v>
      </c>
      <c r="G124" s="242">
        <v>9.9149532710280375E-2</v>
      </c>
      <c r="H124" s="245">
        <v>91.36175238358814</v>
      </c>
    </row>
    <row r="125" spans="1:8">
      <c r="A125" s="86" t="str">
        <v>ORGM5_x</v>
      </c>
      <c r="B125" s="239">
        <v>124</v>
      </c>
      <c r="C125" s="86" t="s">
        <v>412</v>
      </c>
      <c r="D125" s="241">
        <f>COUNTIF($C$1:$C125,C125)</f>
        <v>6</v>
      </c>
      <c r="E125" s="241" t="str">
        <f t="shared" si="13"/>
        <v>Community6</v>
      </c>
      <c r="F125" s="86" t="s">
        <v>423</v>
      </c>
      <c r="G125" s="242">
        <v>0.94256074766355158</v>
      </c>
      <c r="H125" s="245">
        <v>100.82344297918597</v>
      </c>
    </row>
    <row r="126" spans="1:8">
      <c r="A126" s="86" t="str">
        <v>ORGM3_x</v>
      </c>
      <c r="B126" s="239">
        <v>125</v>
      </c>
      <c r="C126" s="86" t="s">
        <v>412</v>
      </c>
      <c r="D126" s="241">
        <f>COUNTIF($C$1:$C126,C126)</f>
        <v>7</v>
      </c>
      <c r="E126" s="241" t="str">
        <f t="shared" si="13"/>
        <v>Community7</v>
      </c>
      <c r="F126" s="86" t="s">
        <v>425</v>
      </c>
      <c r="G126" s="242">
        <v>0.9682149532710278</v>
      </c>
      <c r="H126" s="245">
        <v>101.25798460899726</v>
      </c>
    </row>
    <row r="127" spans="1:8">
      <c r="A127" s="86" t="str">
        <v>ORGM11_x</v>
      </c>
      <c r="B127" s="239">
        <v>126</v>
      </c>
      <c r="C127" s="86" t="s">
        <v>412</v>
      </c>
      <c r="D127" s="241">
        <f>COUNTIF($C$1:$C127,C127)</f>
        <v>8</v>
      </c>
      <c r="E127" s="241" t="str">
        <f t="shared" si="13"/>
        <v>Community8</v>
      </c>
      <c r="F127" s="86" t="s">
        <v>427</v>
      </c>
      <c r="G127" s="242">
        <v>0.95015887850467295</v>
      </c>
      <c r="H127" s="245">
        <v>101.53367940423838</v>
      </c>
    </row>
    <row r="128" spans="1:8">
      <c r="A128" s="86" t="str">
        <v>ORGM12_x</v>
      </c>
      <c r="B128" s="239">
        <v>127</v>
      </c>
      <c r="C128" s="86" t="s">
        <v>412</v>
      </c>
      <c r="D128" s="241">
        <f>COUNTIF($C$1:$C128,C128)</f>
        <v>9</v>
      </c>
      <c r="E128" s="241" t="str">
        <f t="shared" si="13"/>
        <v>Community9</v>
      </c>
      <c r="F128" s="86" t="s">
        <v>429</v>
      </c>
      <c r="G128" s="242">
        <v>0.85113084112149529</v>
      </c>
      <c r="H128" s="245">
        <v>95.015651218065301</v>
      </c>
    </row>
    <row r="129" spans="1:8">
      <c r="A129" s="86" t="str">
        <v>ORGM7_x</v>
      </c>
      <c r="B129" s="239">
        <v>128</v>
      </c>
      <c r="C129" s="86" t="s">
        <v>412</v>
      </c>
      <c r="D129" s="241">
        <f>COUNTIF($C$1:$C129,C129)</f>
        <v>10</v>
      </c>
      <c r="E129" s="241" t="str">
        <f t="shared" si="13"/>
        <v>Community10</v>
      </c>
      <c r="F129" s="86" t="s">
        <v>431</v>
      </c>
      <c r="G129" s="242">
        <v>0.90085046728971951</v>
      </c>
      <c r="H129" s="245">
        <v>101.05161484868701</v>
      </c>
    </row>
    <row r="130" spans="1:8">
      <c r="A130" s="86" t="str">
        <v>NOISYN</v>
      </c>
      <c r="B130" s="239">
        <v>129</v>
      </c>
      <c r="C130" s="86" t="s">
        <v>433</v>
      </c>
      <c r="D130" s="241">
        <f>COUNTIF($C$1:$C130,C130)</f>
        <v>1</v>
      </c>
      <c r="E130" s="241" t="str">
        <f t="shared" si="13"/>
        <v>Accommodation &amp; Neighbourhood1</v>
      </c>
      <c r="F130" s="86" t="s">
        <v>434</v>
      </c>
      <c r="G130" s="242">
        <v>0.25243925233644854</v>
      </c>
      <c r="H130" s="245">
        <v>135.65955270229784</v>
      </c>
    </row>
    <row r="131" spans="1:8">
      <c r="A131" s="86" t="str">
        <v>NOHEATCH</v>
      </c>
      <c r="B131" s="239">
        <v>130</v>
      </c>
      <c r="C131" s="86" t="s">
        <v>433</v>
      </c>
      <c r="D131" s="241">
        <f>COUNTIF($C$1:$C131,C131)</f>
        <v>2</v>
      </c>
      <c r="E131" s="241" t="str">
        <f t="shared" ref="E131:E194" si="22">C131&amp;D131</f>
        <v>Accommodation &amp; Neighbourhood2</v>
      </c>
      <c r="F131" s="86" t="s">
        <v>436</v>
      </c>
      <c r="G131" s="242">
        <v>0.10172897196261683</v>
      </c>
      <c r="H131" s="245">
        <v>94.104574305653827</v>
      </c>
    </row>
    <row r="132" spans="1:8">
      <c r="A132" s="86" t="str">
        <v>GRIMYN</v>
      </c>
      <c r="B132" s="239">
        <v>131</v>
      </c>
      <c r="C132" s="86" t="s">
        <v>433</v>
      </c>
      <c r="D132" s="241">
        <f>COUNTIF($C$1:$C132,C132)</f>
        <v>3</v>
      </c>
      <c r="E132" s="241" t="str">
        <f t="shared" si="22"/>
        <v>Accommodation &amp; Neighbourhood3</v>
      </c>
      <c r="F132" s="86" t="s">
        <v>438</v>
      </c>
      <c r="G132" s="242">
        <v>0.12094392523364486</v>
      </c>
      <c r="H132" s="245">
        <v>106.38331761758397</v>
      </c>
    </row>
    <row r="133" spans="1:8">
      <c r="A133" s="86" t="str">
        <v>CRVAND</v>
      </c>
      <c r="B133" s="239">
        <v>132</v>
      </c>
      <c r="C133" s="86" t="s">
        <v>433</v>
      </c>
      <c r="D133" s="241">
        <f>COUNTIF($C$1:$C133,C133)</f>
        <v>4</v>
      </c>
      <c r="E133" s="241" t="str">
        <f t="shared" si="22"/>
        <v>Accommodation &amp; Neighbourhood4</v>
      </c>
      <c r="F133" s="86" t="s">
        <v>440</v>
      </c>
      <c r="G133" s="242">
        <v>0.11177570093457946</v>
      </c>
      <c r="H133" s="245">
        <v>179.7614788853146</v>
      </c>
    </row>
    <row r="134" spans="1:8">
      <c r="A134" s="86" t="str">
        <v>NOISYN_x</v>
      </c>
      <c r="B134" s="239">
        <v>133</v>
      </c>
      <c r="C134" s="86" t="s">
        <v>433</v>
      </c>
      <c r="D134" s="241">
        <f>COUNTIF($C$1:$C134,C134)</f>
        <v>5</v>
      </c>
      <c r="E134" s="241" t="str">
        <f t="shared" si="22"/>
        <v>Accommodation &amp; Neighbourhood5</v>
      </c>
      <c r="F134" s="86" t="s">
        <v>442</v>
      </c>
      <c r="G134" s="242">
        <v>0.74761682242990646</v>
      </c>
      <c r="H134" s="245">
        <v>91.851905275295252</v>
      </c>
    </row>
    <row r="135" spans="1:8">
      <c r="A135" s="86" t="str">
        <v>HEATCH</v>
      </c>
      <c r="B135" s="239">
        <v>134</v>
      </c>
      <c r="C135" s="86" t="s">
        <v>433</v>
      </c>
      <c r="D135" s="241">
        <f>COUNTIF($C$1:$C135,C135)</f>
        <v>6</v>
      </c>
      <c r="E135" s="241" t="str">
        <f t="shared" si="22"/>
        <v>Accommodation &amp; Neighbourhood6</v>
      </c>
      <c r="F135" s="86" t="s">
        <v>444</v>
      </c>
      <c r="G135" s="242">
        <v>0.89827102803738357</v>
      </c>
      <c r="H135" s="245">
        <v>100.71451738086556</v>
      </c>
    </row>
    <row r="136" spans="1:8">
      <c r="A136" s="86" t="str">
        <v>GRIMYN_x</v>
      </c>
      <c r="B136" s="239">
        <v>135</v>
      </c>
      <c r="C136" s="86" t="s">
        <v>433</v>
      </c>
      <c r="D136" s="241">
        <f>COUNTIF($C$1:$C136,C136)</f>
        <v>7</v>
      </c>
      <c r="E136" s="241" t="str">
        <f t="shared" si="22"/>
        <v>Accommodation &amp; Neighbourhood7</v>
      </c>
      <c r="F136" s="86" t="s">
        <v>446</v>
      </c>
      <c r="G136" s="242">
        <v>0.87881308411214976</v>
      </c>
      <c r="H136" s="245">
        <v>99.152644616731934</v>
      </c>
    </row>
    <row r="137" spans="1:8">
      <c r="A137" s="86" t="str">
        <v>CRVAND_x</v>
      </c>
      <c r="B137" s="239">
        <v>136</v>
      </c>
      <c r="C137" s="86" t="s">
        <v>433</v>
      </c>
      <c r="D137" s="241">
        <f>COUNTIF($C$1:$C137,C137)</f>
        <v>8</v>
      </c>
      <c r="E137" s="241" t="str">
        <f t="shared" si="22"/>
        <v>Accommodation &amp; Neighbourhood8</v>
      </c>
      <c r="F137" s="86" t="s">
        <v>448</v>
      </c>
      <c r="G137" s="242">
        <v>0.88783177570093463</v>
      </c>
      <c r="H137" s="245">
        <v>94.659155989709106</v>
      </c>
    </row>
    <row r="138" spans="1:8">
      <c r="A138" s="86" t="str">
        <v>SCLFSATO_lo</v>
      </c>
      <c r="B138" s="239">
        <v>137</v>
      </c>
      <c r="C138" s="86" t="s">
        <v>450</v>
      </c>
      <c r="D138" s="241">
        <f>COUNTIF($C$1:$C138,C138)</f>
        <v>1</v>
      </c>
      <c r="E138" s="241" t="str">
        <f t="shared" si="22"/>
        <v>Contentment1</v>
      </c>
      <c r="F138" s="86" t="s">
        <v>451</v>
      </c>
      <c r="G138" s="242">
        <v>8.9495327102803737E-2</v>
      </c>
      <c r="H138" s="245">
        <v>139.19910125049017</v>
      </c>
    </row>
    <row r="139" spans="1:8">
      <c r="A139" s="86" t="str">
        <v>SCLFSAT1_lo</v>
      </c>
      <c r="B139" s="239">
        <v>138</v>
      </c>
      <c r="C139" s="86" t="s">
        <v>450</v>
      </c>
      <c r="D139" s="241">
        <f>COUNTIF($C$1:$C139,C139)</f>
        <v>2</v>
      </c>
      <c r="E139" s="241" t="str">
        <f t="shared" si="22"/>
        <v>Contentment2</v>
      </c>
      <c r="F139" s="86" t="s">
        <v>453</v>
      </c>
      <c r="G139" s="242">
        <v>0.13800000000000001</v>
      </c>
      <c r="H139" s="245">
        <v>131.58117719310368</v>
      </c>
    </row>
    <row r="140" spans="1:8">
      <c r="A140" s="86" t="str">
        <v>SCLFSAT2_lo</v>
      </c>
      <c r="B140" s="239">
        <v>139</v>
      </c>
      <c r="C140" s="86" t="s">
        <v>450</v>
      </c>
      <c r="D140" s="241">
        <f>COUNTIF($C$1:$C140,C140)</f>
        <v>3</v>
      </c>
      <c r="E140" s="241" t="str">
        <f t="shared" si="22"/>
        <v>Contentment3</v>
      </c>
      <c r="F140" s="86" t="s">
        <v>455</v>
      </c>
      <c r="G140" s="242">
        <v>0.1289252336448598</v>
      </c>
      <c r="H140" s="245">
        <v>132.5315514074791</v>
      </c>
    </row>
    <row r="141" spans="1:8">
      <c r="A141" s="86" t="str">
        <v>JBSAT_lo</v>
      </c>
      <c r="B141" s="239">
        <v>140</v>
      </c>
      <c r="C141" s="86" t="s">
        <v>450</v>
      </c>
      <c r="D141" s="241">
        <f>COUNTIF($C$1:$C141,C141)</f>
        <v>4</v>
      </c>
      <c r="E141" s="241" t="str">
        <f t="shared" si="22"/>
        <v>Contentment4</v>
      </c>
      <c r="F141" s="86" t="s">
        <v>457</v>
      </c>
      <c r="G141" s="242">
        <v>4.6448598130841109E-2</v>
      </c>
      <c r="H141" s="245">
        <v>108.92758613575782</v>
      </c>
    </row>
    <row r="142" spans="1:8">
      <c r="A142" s="86" t="str">
        <v>SCLFSAT7_lo</v>
      </c>
      <c r="B142" s="239">
        <v>141</v>
      </c>
      <c r="C142" s="86" t="s">
        <v>450</v>
      </c>
      <c r="D142" s="241">
        <f>COUNTIF($C$1:$C142,C142)</f>
        <v>5</v>
      </c>
      <c r="E142" s="241" t="str">
        <f t="shared" si="22"/>
        <v>Contentment5</v>
      </c>
      <c r="F142" s="86" t="s">
        <v>459</v>
      </c>
      <c r="G142" s="242">
        <v>0.10192523364485982</v>
      </c>
      <c r="H142" s="245">
        <v>120.74200388141232</v>
      </c>
    </row>
    <row r="143" spans="1:8">
      <c r="A143" s="86" t="str">
        <v>SCLFSATO_med</v>
      </c>
      <c r="B143" s="239">
        <v>142</v>
      </c>
      <c r="C143" s="86" t="s">
        <v>450</v>
      </c>
      <c r="D143" s="241">
        <f>COUNTIF($C$1:$C143,C143)</f>
        <v>6</v>
      </c>
      <c r="E143" s="241" t="str">
        <f t="shared" si="22"/>
        <v>Contentment6</v>
      </c>
      <c r="F143" s="86" t="s">
        <v>461</v>
      </c>
      <c r="G143" s="242">
        <v>0.44500934579439261</v>
      </c>
      <c r="H143" s="245">
        <v>115.59226268382419</v>
      </c>
    </row>
    <row r="144" spans="1:8">
      <c r="A144" s="86" t="str">
        <v>SCLFSAT1_med</v>
      </c>
      <c r="B144" s="239">
        <v>143</v>
      </c>
      <c r="C144" s="86" t="s">
        <v>450</v>
      </c>
      <c r="D144" s="241">
        <f>COUNTIF($C$1:$C144,C144)</f>
        <v>7</v>
      </c>
      <c r="E144" s="241" t="str">
        <f t="shared" si="22"/>
        <v>Contentment7</v>
      </c>
      <c r="F144" s="86" t="s">
        <v>463</v>
      </c>
      <c r="G144" s="242">
        <v>0.45017757009345782</v>
      </c>
      <c r="H144" s="245">
        <v>112.00552300332851</v>
      </c>
    </row>
    <row r="145" spans="1:8">
      <c r="A145" s="86" t="str">
        <v>SCLFSAT2_med</v>
      </c>
      <c r="B145" s="239">
        <v>144</v>
      </c>
      <c r="C145" s="86" t="s">
        <v>450</v>
      </c>
      <c r="D145" s="241">
        <f>COUNTIF($C$1:$C145,C145)</f>
        <v>8</v>
      </c>
      <c r="E145" s="241" t="str">
        <f t="shared" si="22"/>
        <v>Contentment8</v>
      </c>
      <c r="F145" s="86" t="s">
        <v>465</v>
      </c>
      <c r="G145" s="242">
        <v>0.5183177570093459</v>
      </c>
      <c r="H145" s="245">
        <v>116.98371696114576</v>
      </c>
    </row>
    <row r="146" spans="1:8">
      <c r="A146" s="86" t="str">
        <v>JBSAT_med</v>
      </c>
      <c r="B146" s="239">
        <v>145</v>
      </c>
      <c r="C146" s="86" t="s">
        <v>450</v>
      </c>
      <c r="D146" s="241">
        <f>COUNTIF($C$1:$C146,C146)</f>
        <v>9</v>
      </c>
      <c r="E146" s="241" t="str">
        <f t="shared" si="22"/>
        <v>Contentment9</v>
      </c>
      <c r="F146" s="86" t="s">
        <v>467</v>
      </c>
      <c r="G146" s="242">
        <v>0.38777570093457941</v>
      </c>
      <c r="H146" s="245">
        <v>103.11861328494692</v>
      </c>
    </row>
    <row r="147" spans="1:8">
      <c r="A147" s="86" t="str">
        <v>SCLFSAT7_med</v>
      </c>
      <c r="B147" s="239">
        <v>146</v>
      </c>
      <c r="C147" s="86" t="s">
        <v>450</v>
      </c>
      <c r="D147" s="241">
        <f>COUNTIF($C$1:$C147,C147)</f>
        <v>10</v>
      </c>
      <c r="E147" s="241" t="str">
        <f t="shared" si="22"/>
        <v>Contentment10</v>
      </c>
      <c r="F147" s="86" t="s">
        <v>469</v>
      </c>
      <c r="G147" s="242">
        <v>0.51557943925233651</v>
      </c>
      <c r="H147" s="245">
        <v>111.15767941807002</v>
      </c>
    </row>
    <row r="148" spans="1:8">
      <c r="A148" s="86" t="str">
        <v>SCLFSATO_hi</v>
      </c>
      <c r="B148" s="239">
        <v>147</v>
      </c>
      <c r="C148" s="86" t="s">
        <v>450</v>
      </c>
      <c r="D148" s="241">
        <f>COUNTIF($C$1:$C148,C148)</f>
        <v>11</v>
      </c>
      <c r="E148" s="241" t="str">
        <f t="shared" si="22"/>
        <v>Contentment11</v>
      </c>
      <c r="F148" s="86" t="s">
        <v>471</v>
      </c>
      <c r="G148" s="242">
        <v>0.46576635514018688</v>
      </c>
      <c r="H148" s="245">
        <v>84.506043466040381</v>
      </c>
    </row>
    <row r="149" spans="1:8">
      <c r="A149" s="86" t="str">
        <v>SCLFSAT1_hi</v>
      </c>
      <c r="B149" s="239">
        <v>148</v>
      </c>
      <c r="C149" s="86" t="s">
        <v>450</v>
      </c>
      <c r="D149" s="241">
        <f>COUNTIF($C$1:$C149,C149)</f>
        <v>12</v>
      </c>
      <c r="E149" s="241" t="str">
        <f t="shared" si="22"/>
        <v>Contentment12</v>
      </c>
      <c r="F149" s="86" t="s">
        <v>473</v>
      </c>
      <c r="G149" s="242">
        <v>0.4119719626168224</v>
      </c>
      <c r="H149" s="245">
        <v>83.526831411585093</v>
      </c>
    </row>
    <row r="150" spans="1:8">
      <c r="A150" s="86" t="str">
        <v>SCLFSAT2_hi</v>
      </c>
      <c r="B150" s="239">
        <v>149</v>
      </c>
      <c r="C150" s="86" t="s">
        <v>450</v>
      </c>
      <c r="D150" s="241">
        <f>COUNTIF($C$1:$C150,C150)</f>
        <v>13</v>
      </c>
      <c r="E150" s="241" t="str">
        <f t="shared" si="22"/>
        <v>Contentment13</v>
      </c>
      <c r="F150" s="86" t="s">
        <v>475</v>
      </c>
      <c r="G150" s="242">
        <v>0.35260747663551401</v>
      </c>
      <c r="H150" s="245">
        <v>76.713855144140595</v>
      </c>
    </row>
    <row r="151" spans="1:8">
      <c r="A151" s="86" t="str">
        <v>JBSAT_hi</v>
      </c>
      <c r="B151" s="239">
        <v>150</v>
      </c>
      <c r="C151" s="86" t="s">
        <v>450</v>
      </c>
      <c r="D151" s="241">
        <f>COUNTIF($C$1:$C151,C151)</f>
        <v>14</v>
      </c>
      <c r="E151" s="241" t="str">
        <f t="shared" si="22"/>
        <v>Contentment14</v>
      </c>
      <c r="F151" s="86" t="s">
        <v>477</v>
      </c>
      <c r="G151" s="242">
        <v>0.56586915887850464</v>
      </c>
      <c r="H151" s="245">
        <v>97.352990644952698</v>
      </c>
    </row>
    <row r="152" spans="1:8">
      <c r="A152" s="86" t="str">
        <v>SCLFSAT7_hi</v>
      </c>
      <c r="B152" s="239">
        <v>151</v>
      </c>
      <c r="C152" s="86" t="s">
        <v>450</v>
      </c>
      <c r="D152" s="241">
        <f>COUNTIF($C$1:$C152,C152)</f>
        <v>15</v>
      </c>
      <c r="E152" s="241" t="str">
        <f t="shared" si="22"/>
        <v>Contentment15</v>
      </c>
      <c r="F152" s="86" t="s">
        <v>479</v>
      </c>
      <c r="G152" s="242">
        <v>0.38242990654205611</v>
      </c>
      <c r="H152" s="245">
        <v>84.665633820387725</v>
      </c>
    </row>
    <row r="153" spans="1:8">
      <c r="A153" s="86" t="str">
        <v>age0004</v>
      </c>
      <c r="B153" s="239">
        <v>152</v>
      </c>
      <c r="C153" s="86" t="s">
        <v>52</v>
      </c>
      <c r="D153" s="241">
        <f>COUNTIF($C$1:$C153,C153)</f>
        <v>1</v>
      </c>
      <c r="E153" s="241" t="str">
        <f t="shared" si="22"/>
        <v>Age1</v>
      </c>
      <c r="F153" s="86" t="s">
        <v>481</v>
      </c>
      <c r="G153" s="242">
        <v>6.1084112149532716E-2</v>
      </c>
      <c r="H153" s="245">
        <v>115.94927846233547</v>
      </c>
    </row>
    <row r="154" spans="1:8">
      <c r="A154" s="86" t="str">
        <v>age0517</v>
      </c>
      <c r="B154" s="239">
        <v>153</v>
      </c>
      <c r="C154" s="86" t="s">
        <v>52</v>
      </c>
      <c r="D154" s="241">
        <f>COUNTIF($C$1:$C154,C154)</f>
        <v>2</v>
      </c>
      <c r="E154" s="241" t="str">
        <f t="shared" si="22"/>
        <v>Age2</v>
      </c>
      <c r="F154" s="86" t="s">
        <v>482</v>
      </c>
      <c r="G154" s="242">
        <v>0.16217757009345796</v>
      </c>
      <c r="H154" s="245">
        <v>103.96540167638588</v>
      </c>
    </row>
    <row r="155" spans="1:8">
      <c r="A155" s="86" t="str">
        <v>age1824</v>
      </c>
      <c r="B155" s="239">
        <v>154</v>
      </c>
      <c r="C155" s="86" t="s">
        <v>52</v>
      </c>
      <c r="D155" s="241">
        <f>COUNTIF($C$1:$C155,C155)</f>
        <v>3</v>
      </c>
      <c r="E155" s="241" t="str">
        <f t="shared" si="22"/>
        <v>Age3</v>
      </c>
      <c r="F155" s="86" t="s">
        <v>483</v>
      </c>
      <c r="G155" s="242">
        <v>8.1018691588785038E-2</v>
      </c>
      <c r="H155" s="245">
        <v>111.99493964546996</v>
      </c>
    </row>
    <row r="156" spans="1:8">
      <c r="A156" s="86" t="str">
        <v>age2534</v>
      </c>
      <c r="B156" s="239">
        <v>155</v>
      </c>
      <c r="C156" s="86" t="s">
        <v>52</v>
      </c>
      <c r="D156" s="241">
        <f>COUNTIF($C$1:$C156,C156)</f>
        <v>4</v>
      </c>
      <c r="E156" s="241" t="str">
        <f t="shared" si="22"/>
        <v>Age4</v>
      </c>
      <c r="F156" s="86" t="s">
        <v>484</v>
      </c>
      <c r="G156" s="242">
        <v>0.14211214953271029</v>
      </c>
      <c r="H156" s="245">
        <v>120.73603861776705</v>
      </c>
    </row>
    <row r="157" spans="1:8">
      <c r="A157" s="86" t="str">
        <v>age3549</v>
      </c>
      <c r="B157" s="239">
        <v>156</v>
      </c>
      <c r="C157" s="86" t="s">
        <v>52</v>
      </c>
      <c r="D157" s="241">
        <f>COUNTIF($C$1:$C157,C157)</f>
        <v>5</v>
      </c>
      <c r="E157" s="241" t="str">
        <f t="shared" si="22"/>
        <v>Age5</v>
      </c>
      <c r="F157" s="86" t="s">
        <v>485</v>
      </c>
      <c r="G157" s="242">
        <v>0.18551401869158879</v>
      </c>
      <c r="H157" s="245">
        <v>100.2023260546778</v>
      </c>
    </row>
    <row r="158" spans="1:8">
      <c r="A158" s="86" t="str">
        <v>age5064</v>
      </c>
      <c r="B158" s="239">
        <v>157</v>
      </c>
      <c r="C158" s="86" t="s">
        <v>52</v>
      </c>
      <c r="D158" s="241">
        <f>COUNTIF($C$1:$C158,C158)</f>
        <v>6</v>
      </c>
      <c r="E158" s="241" t="str">
        <f t="shared" si="22"/>
        <v>Age6</v>
      </c>
      <c r="F158" s="86" t="s">
        <v>486</v>
      </c>
      <c r="G158" s="242">
        <v>0.18851401869158882</v>
      </c>
      <c r="H158" s="245">
        <v>89.861937597439905</v>
      </c>
    </row>
    <row r="159" spans="1:8">
      <c r="A159" s="86" t="str">
        <v>age6574</v>
      </c>
      <c r="B159" s="239">
        <v>158</v>
      </c>
      <c r="C159" s="86" t="s">
        <v>52</v>
      </c>
      <c r="D159" s="241">
        <f>COUNTIF($C$1:$C159,C159)</f>
        <v>7</v>
      </c>
      <c r="E159" s="241" t="str">
        <f t="shared" si="22"/>
        <v>Age7</v>
      </c>
      <c r="F159" s="86" t="s">
        <v>487</v>
      </c>
      <c r="G159" s="242">
        <v>9.5672897196261666E-2</v>
      </c>
      <c r="H159" s="245">
        <v>85.0734509755479</v>
      </c>
    </row>
    <row r="160" spans="1:8">
      <c r="A160" s="86" t="str">
        <v>age75p</v>
      </c>
      <c r="B160" s="239">
        <v>159</v>
      </c>
      <c r="C160" s="86" t="s">
        <v>52</v>
      </c>
      <c r="D160" s="241">
        <f>COUNTIF($C$1:$C160,C160)</f>
        <v>8</v>
      </c>
      <c r="E160" s="241" t="str">
        <f t="shared" si="22"/>
        <v>Age8</v>
      </c>
      <c r="F160" s="86" t="s">
        <v>488</v>
      </c>
      <c r="G160" s="242">
        <v>8.3700934579439265E-2</v>
      </c>
      <c r="H160" s="245">
        <v>89.041696151974222</v>
      </c>
    </row>
    <row r="161" spans="1:8">
      <c r="A161" s="86" t="str">
        <v>rcd_gor_dv_101</v>
      </c>
      <c r="B161" s="239">
        <v>160</v>
      </c>
      <c r="C161" s="86" t="s">
        <v>491</v>
      </c>
      <c r="D161" s="241">
        <f>COUNTIF($C$1:$C161,C161)</f>
        <v>1</v>
      </c>
      <c r="E161" s="241" t="str">
        <f t="shared" si="22"/>
        <v>Geography1</v>
      </c>
      <c r="F161" s="86" t="s">
        <v>492</v>
      </c>
      <c r="G161" s="242">
        <v>0.81573831775700945</v>
      </c>
      <c r="H161" s="245">
        <v>97.182876680925759</v>
      </c>
    </row>
    <row r="162" spans="1:8">
      <c r="A162" s="86" t="str">
        <v>rcd_gor_dv_102</v>
      </c>
      <c r="B162" s="239">
        <v>161</v>
      </c>
      <c r="C162" s="86" t="s">
        <v>491</v>
      </c>
      <c r="D162" s="241">
        <f>COUNTIF($C$1:$C162,C162)</f>
        <v>2</v>
      </c>
      <c r="E162" s="241" t="str">
        <f t="shared" si="22"/>
        <v>Geography2</v>
      </c>
      <c r="F162" s="86" t="s">
        <v>494</v>
      </c>
      <c r="G162" s="242">
        <v>5.1887850467289713E-2</v>
      </c>
      <c r="H162" s="245">
        <v>105.89180893514735</v>
      </c>
    </row>
    <row r="163" spans="1:8">
      <c r="A163" s="86" t="str">
        <v>rcd_gor_dv_103</v>
      </c>
      <c r="B163" s="239">
        <v>162</v>
      </c>
      <c r="C163" s="86" t="s">
        <v>491</v>
      </c>
      <c r="D163" s="241">
        <f>COUNTIF($C$1:$C163,C163)</f>
        <v>3</v>
      </c>
      <c r="E163" s="241" t="str">
        <f t="shared" si="22"/>
        <v>Geography3</v>
      </c>
      <c r="F163" s="86" t="s">
        <v>496</v>
      </c>
      <c r="G163" s="242">
        <v>0.10497196261682246</v>
      </c>
      <c r="H163" s="245">
        <v>126.01611342364323</v>
      </c>
    </row>
    <row r="164" spans="1:8">
      <c r="A164" s="86" t="str">
        <v>rcd_gor_dv_104</v>
      </c>
      <c r="B164" s="239">
        <v>163</v>
      </c>
      <c r="C164" s="86" t="s">
        <v>491</v>
      </c>
      <c r="D164" s="241">
        <f>COUNTIF($C$1:$C164,C164)</f>
        <v>4</v>
      </c>
      <c r="E164" s="241" t="str">
        <f t="shared" si="22"/>
        <v>Geography4</v>
      </c>
      <c r="F164" s="86" t="s">
        <v>498</v>
      </c>
      <c r="G164" s="242">
        <v>2.7757009345794389E-2</v>
      </c>
      <c r="H164" s="245">
        <v>97.29342389732858</v>
      </c>
    </row>
    <row r="165" spans="1:8">
      <c r="A165" s="86" t="str">
        <v>rcd_RACEL_DV_101</v>
      </c>
      <c r="B165" s="239">
        <v>164</v>
      </c>
      <c r="C165" s="86" t="s">
        <v>500</v>
      </c>
      <c r="D165" s="241">
        <f>COUNTIF($C$1:$C165,C165)</f>
        <v>1</v>
      </c>
      <c r="E165" s="241" t="str">
        <f t="shared" si="22"/>
        <v>Ethnicity1</v>
      </c>
      <c r="F165" s="86" t="s">
        <v>501</v>
      </c>
      <c r="G165" s="242">
        <v>0.93100934579439265</v>
      </c>
      <c r="H165" s="245">
        <v>99.278771635046979</v>
      </c>
    </row>
    <row r="166" spans="1:8">
      <c r="A166" s="86" t="str">
        <v>rcd_RACEL_DV_102</v>
      </c>
      <c r="B166" s="239">
        <v>165</v>
      </c>
      <c r="C166" s="86" t="s">
        <v>500</v>
      </c>
      <c r="D166" s="241">
        <f>COUNTIF($C$1:$C166,C166)</f>
        <v>2</v>
      </c>
      <c r="E166" s="241" t="str">
        <f t="shared" si="22"/>
        <v>Ethnicity2</v>
      </c>
      <c r="F166" s="86" t="s">
        <v>503</v>
      </c>
      <c r="G166" s="242">
        <v>1.2E-2</v>
      </c>
      <c r="H166" s="245">
        <v>101.74410187469529</v>
      </c>
    </row>
    <row r="167" spans="1:8">
      <c r="A167" s="86" t="str">
        <v>rcd_RACEL_DV_103</v>
      </c>
      <c r="B167" s="239">
        <v>166</v>
      </c>
      <c r="C167" s="86" t="s">
        <v>500</v>
      </c>
      <c r="D167" s="241">
        <f>COUNTIF($C$1:$C167,C167)</f>
        <v>3</v>
      </c>
      <c r="E167" s="241" t="str">
        <f t="shared" si="22"/>
        <v>Ethnicity3</v>
      </c>
      <c r="F167" s="86" t="s">
        <v>505</v>
      </c>
      <c r="G167" s="242">
        <v>3.307476635514018E-2</v>
      </c>
      <c r="H167" s="245">
        <v>101.51010253917279</v>
      </c>
    </row>
    <row r="168" spans="1:8">
      <c r="A168" s="86" t="str">
        <v>rcd_RACEL_DV_104</v>
      </c>
      <c r="B168" s="239">
        <v>167</v>
      </c>
      <c r="C168" s="86" t="s">
        <v>500</v>
      </c>
      <c r="D168" s="241">
        <f>COUNTIF($C$1:$C168,C168)</f>
        <v>4</v>
      </c>
      <c r="E168" s="241" t="str">
        <f t="shared" si="22"/>
        <v>Ethnicity4</v>
      </c>
      <c r="F168" s="86" t="s">
        <v>507</v>
      </c>
      <c r="G168" s="242">
        <v>1.839252336448598E-2</v>
      </c>
      <c r="H168" s="245">
        <v>144.63086298910187</v>
      </c>
    </row>
    <row r="169" spans="1:8">
      <c r="A169" s="86" t="str">
        <v>rcd_RACEL_DV_105</v>
      </c>
      <c r="B169" s="239">
        <v>168</v>
      </c>
      <c r="C169" s="86" t="s">
        <v>500</v>
      </c>
      <c r="D169" s="241">
        <f>COUNTIF($C$1:$C169,C169)</f>
        <v>5</v>
      </c>
      <c r="E169" s="241" t="str">
        <f t="shared" si="22"/>
        <v>Ethnicity5</v>
      </c>
      <c r="F169" s="86" t="s">
        <v>509</v>
      </c>
      <c r="G169" s="242">
        <v>4.9532710280373836E-3</v>
      </c>
      <c r="H169" s="245">
        <v>101.21536304659267</v>
      </c>
    </row>
    <row r="170" spans="1:8">
      <c r="A170" s="86" t="str">
        <v>rcd_plbornc_101</v>
      </c>
      <c r="B170" s="239">
        <v>169</v>
      </c>
      <c r="C170" s="86" t="s">
        <v>511</v>
      </c>
      <c r="D170" s="241">
        <f>COUNTIF($C$1:$C170,C170)</f>
        <v>1</v>
      </c>
      <c r="E170" s="241" t="str">
        <f t="shared" si="22"/>
        <v>Country of Birth1</v>
      </c>
      <c r="F170" s="86" t="s">
        <v>512</v>
      </c>
      <c r="G170" s="242">
        <v>0.91177570093457949</v>
      </c>
      <c r="H170" s="245">
        <v>99.336507711330285</v>
      </c>
    </row>
    <row r="171" spans="1:8">
      <c r="A171" s="86" t="str">
        <v>rcd_plbornc_102</v>
      </c>
      <c r="B171" s="239">
        <v>170</v>
      </c>
      <c r="C171" s="86" t="s">
        <v>511</v>
      </c>
      <c r="D171" s="241">
        <f>COUNTIF($C$1:$C171,C171)</f>
        <v>2</v>
      </c>
      <c r="E171" s="241" t="str">
        <f t="shared" si="22"/>
        <v>Country of Birth2</v>
      </c>
      <c r="F171" s="86" t="s">
        <v>514</v>
      </c>
      <c r="G171" s="242">
        <v>1.8439252336448598E-2</v>
      </c>
      <c r="H171" s="245">
        <v>115.18342602085416</v>
      </c>
    </row>
    <row r="172" spans="1:8">
      <c r="A172" s="86" t="str">
        <v>rcd_plbornc_103</v>
      </c>
      <c r="B172" s="239">
        <v>171</v>
      </c>
      <c r="C172" s="86" t="s">
        <v>511</v>
      </c>
      <c r="D172" s="241">
        <f>COUNTIF($C$1:$C172,C172)</f>
        <v>3</v>
      </c>
      <c r="E172" s="241" t="str">
        <f t="shared" si="22"/>
        <v>Country of Birth3</v>
      </c>
      <c r="F172" s="86" t="s">
        <v>516</v>
      </c>
      <c r="G172" s="242">
        <v>1.5514018691588785E-3</v>
      </c>
      <c r="H172" s="245">
        <v>69.12860934216161</v>
      </c>
    </row>
    <row r="173" spans="1:8">
      <c r="A173" s="86" t="str">
        <v>rcd_plbornc_104</v>
      </c>
      <c r="B173" s="239">
        <v>172</v>
      </c>
      <c r="C173" s="86" t="s">
        <v>511</v>
      </c>
      <c r="D173" s="241">
        <f>COUNTIF($C$1:$C173,C173)</f>
        <v>4</v>
      </c>
      <c r="E173" s="241" t="str">
        <f t="shared" si="22"/>
        <v>Country of Birth4</v>
      </c>
      <c r="F173" s="86" t="s">
        <v>518</v>
      </c>
      <c r="G173" s="242">
        <v>3.7570093457943926E-3</v>
      </c>
      <c r="H173" s="245">
        <v>88.434209318174027</v>
      </c>
    </row>
    <row r="174" spans="1:8">
      <c r="A174" s="86" t="str">
        <v>rcd_plbornc_105</v>
      </c>
      <c r="B174" s="239">
        <v>173</v>
      </c>
      <c r="C174" s="86" t="s">
        <v>511</v>
      </c>
      <c r="D174" s="241">
        <f>COUNTIF($C$1:$C174,C174)</f>
        <v>5</v>
      </c>
      <c r="E174" s="241" t="str">
        <f t="shared" si="22"/>
        <v>Country of Birth5</v>
      </c>
      <c r="F174" s="86" t="s">
        <v>520</v>
      </c>
      <c r="G174" s="242">
        <v>1.9E-2</v>
      </c>
      <c r="H174" s="245">
        <v>103.8399404017202</v>
      </c>
    </row>
    <row r="175" spans="1:8">
      <c r="A175" s="86" t="str">
        <v>rcd_plbornc_106</v>
      </c>
      <c r="B175" s="239">
        <v>174</v>
      </c>
      <c r="C175" s="86" t="s">
        <v>511</v>
      </c>
      <c r="D175" s="241">
        <f>COUNTIF($C$1:$C175,C175)</f>
        <v>6</v>
      </c>
      <c r="E175" s="241" t="str">
        <f t="shared" si="22"/>
        <v>Country of Birth6</v>
      </c>
      <c r="F175" s="86" t="s">
        <v>522</v>
      </c>
      <c r="G175" s="242">
        <v>9.0093457943925259E-3</v>
      </c>
      <c r="H175" s="245">
        <v>109.29149912654674</v>
      </c>
    </row>
    <row r="176" spans="1:8">
      <c r="A176" s="86" t="str">
        <v>rcd_plbornc_107</v>
      </c>
      <c r="B176" s="239">
        <v>175</v>
      </c>
      <c r="C176" s="86" t="s">
        <v>511</v>
      </c>
      <c r="D176" s="241">
        <f>COUNTIF($C$1:$C176,C176)</f>
        <v>7</v>
      </c>
      <c r="E176" s="241" t="str">
        <f t="shared" si="22"/>
        <v>Country of Birth7</v>
      </c>
      <c r="F176" s="86" t="s">
        <v>49</v>
      </c>
      <c r="G176" s="242">
        <v>3.6542056074766349E-2</v>
      </c>
      <c r="H176" s="245">
        <v>110.09159211664171</v>
      </c>
    </row>
    <row r="177" spans="1:8">
      <c r="A177" s="86" t="str">
        <v>rcd_religion_101</v>
      </c>
      <c r="B177" s="239">
        <v>176</v>
      </c>
      <c r="C177" s="86" t="s">
        <v>525</v>
      </c>
      <c r="D177" s="241">
        <f>COUNTIF($C$1:$C177,C177)</f>
        <v>1</v>
      </c>
      <c r="E177" s="241" t="str">
        <f t="shared" si="22"/>
        <v>Religion1</v>
      </c>
      <c r="F177" s="86" t="s">
        <v>526</v>
      </c>
      <c r="G177" s="242">
        <v>0.38712149532710272</v>
      </c>
      <c r="H177" s="245">
        <v>88.65551388008339</v>
      </c>
    </row>
    <row r="178" spans="1:8">
      <c r="A178" s="86" t="str">
        <v>rcd_religion_102</v>
      </c>
      <c r="B178" s="239">
        <v>177</v>
      </c>
      <c r="C178" s="86" t="s">
        <v>525</v>
      </c>
      <c r="D178" s="241">
        <f>COUNTIF($C$1:$C178,C178)</f>
        <v>2</v>
      </c>
      <c r="E178" s="241" t="str">
        <f t="shared" si="22"/>
        <v>Religion2</v>
      </c>
      <c r="F178" s="86" t="s">
        <v>528</v>
      </c>
      <c r="G178" s="242">
        <v>2.4112149532710282E-3</v>
      </c>
      <c r="H178" s="245">
        <v>59.554016754636599</v>
      </c>
    </row>
    <row r="179" spans="1:8">
      <c r="A179" s="86" t="str">
        <v>rcd_religion_103</v>
      </c>
      <c r="B179" s="239">
        <v>178</v>
      </c>
      <c r="C179" s="86" t="s">
        <v>525</v>
      </c>
      <c r="D179" s="241">
        <f>COUNTIF($C$1:$C179,C179)</f>
        <v>3</v>
      </c>
      <c r="E179" s="241" t="str">
        <f t="shared" si="22"/>
        <v>Religion3</v>
      </c>
      <c r="F179" s="86" t="s">
        <v>530</v>
      </c>
      <c r="G179" s="242">
        <v>3.3738317757009357E-3</v>
      </c>
      <c r="H179" s="245">
        <v>100.49868150150583</v>
      </c>
    </row>
    <row r="180" spans="1:8">
      <c r="A180" s="86" t="str">
        <v>rcd_religion_104</v>
      </c>
      <c r="B180" s="239">
        <v>179</v>
      </c>
      <c r="C180" s="86" t="s">
        <v>525</v>
      </c>
      <c r="D180" s="241">
        <f>COUNTIF($C$1:$C180,C180)</f>
        <v>4</v>
      </c>
      <c r="E180" s="241" t="str">
        <f t="shared" si="22"/>
        <v>Religion4</v>
      </c>
      <c r="F180" s="86" t="s">
        <v>532</v>
      </c>
      <c r="G180" s="242">
        <v>2.0560747663551402E-2</v>
      </c>
      <c r="H180" s="245">
        <v>124.21607588562982</v>
      </c>
    </row>
    <row r="181" spans="1:8">
      <c r="A181" s="86" t="str">
        <v>rcd_religion_105</v>
      </c>
      <c r="B181" s="239">
        <v>180</v>
      </c>
      <c r="C181" s="86" t="s">
        <v>525</v>
      </c>
      <c r="D181" s="241">
        <f>COUNTIF($C$1:$C181,C181)</f>
        <v>5</v>
      </c>
      <c r="E181" s="241" t="str">
        <f t="shared" si="22"/>
        <v>Religion5</v>
      </c>
      <c r="F181" s="86" t="s">
        <v>534</v>
      </c>
      <c r="G181" s="242">
        <v>7.1588785046728977E-3</v>
      </c>
      <c r="H181" s="245">
        <v>74.40206183042983</v>
      </c>
    </row>
    <row r="182" spans="1:8">
      <c r="A182" s="86" t="str">
        <v>rcd_religion_106</v>
      </c>
      <c r="B182" s="239">
        <v>181</v>
      </c>
      <c r="C182" s="86" t="s">
        <v>525</v>
      </c>
      <c r="D182" s="241">
        <f>COUNTIF($C$1:$C182,C182)</f>
        <v>6</v>
      </c>
      <c r="E182" s="241" t="str">
        <f t="shared" si="22"/>
        <v>Religion6</v>
      </c>
      <c r="F182" s="86" t="s">
        <v>536</v>
      </c>
      <c r="G182" s="242">
        <v>2.4392523364485984E-3</v>
      </c>
      <c r="H182" s="245">
        <v>75.000205905967292</v>
      </c>
    </row>
    <row r="183" spans="1:8">
      <c r="A183" s="86" t="str">
        <v>rcd_religion_107</v>
      </c>
      <c r="B183" s="239">
        <v>182</v>
      </c>
      <c r="C183" s="86" t="s">
        <v>525</v>
      </c>
      <c r="D183" s="241">
        <f>COUNTIF($C$1:$C183,C183)</f>
        <v>7</v>
      </c>
      <c r="E183" s="241" t="str">
        <f t="shared" si="22"/>
        <v>Religion7</v>
      </c>
      <c r="F183" s="86" t="s">
        <v>538</v>
      </c>
      <c r="G183" s="242">
        <v>1.1672897196261686E-2</v>
      </c>
      <c r="H183" s="245">
        <v>120.62648118336561</v>
      </c>
    </row>
    <row r="184" spans="1:8">
      <c r="A184" s="86" t="str">
        <v>rcd_religion_108</v>
      </c>
      <c r="B184" s="239">
        <v>183</v>
      </c>
      <c r="C184" s="86" t="s">
        <v>525</v>
      </c>
      <c r="D184" s="241">
        <f>COUNTIF($C$1:$C184,C184)</f>
        <v>8</v>
      </c>
      <c r="E184" s="241" t="str">
        <f t="shared" si="22"/>
        <v>Religion8</v>
      </c>
      <c r="F184" s="86" t="s">
        <v>540</v>
      </c>
      <c r="G184" s="242">
        <v>0.56523364485981298</v>
      </c>
      <c r="H184" s="245">
        <v>109.32080502672052</v>
      </c>
    </row>
    <row r="185" spans="1:8">
      <c r="A185" s="86" t="str">
        <v>A2_HOUSE5</v>
      </c>
      <c r="B185" s="239">
        <v>184</v>
      </c>
      <c r="C185" s="86" t="s">
        <v>543</v>
      </c>
      <c r="D185" s="241">
        <f>COUNTIF($C$1:$C185,C185)</f>
        <v>1</v>
      </c>
      <c r="E185" s="241" t="str">
        <f t="shared" si="22"/>
        <v>House Type1</v>
      </c>
      <c r="F185" s="86" t="s">
        <v>544</v>
      </c>
      <c r="G185" s="242">
        <v>7.6196261682242999E-2</v>
      </c>
      <c r="H185" s="245">
        <v>25.960565629563426</v>
      </c>
    </row>
    <row r="186" spans="1:8">
      <c r="A186" s="86" t="str">
        <v>A2_HOUSE6</v>
      </c>
      <c r="B186" s="239">
        <v>185</v>
      </c>
      <c r="C186" s="86" t="s">
        <v>543</v>
      </c>
      <c r="D186" s="241">
        <f>COUNTIF($C$1:$C186,C186)</f>
        <v>2</v>
      </c>
      <c r="E186" s="241" t="str">
        <f t="shared" si="22"/>
        <v>House Type2</v>
      </c>
      <c r="F186" s="86" t="s">
        <v>546</v>
      </c>
      <c r="G186" s="242">
        <v>0.22247663551401867</v>
      </c>
      <c r="H186" s="245">
        <v>168.77521675866447</v>
      </c>
    </row>
    <row r="187" spans="1:8">
      <c r="A187" s="86" t="str">
        <v>A2_HOUSE7</v>
      </c>
      <c r="B187" s="239">
        <v>186</v>
      </c>
      <c r="C187" s="86" t="s">
        <v>543</v>
      </c>
      <c r="D187" s="241">
        <f>COUNTIF($C$1:$C187,C187)</f>
        <v>3</v>
      </c>
      <c r="E187" s="241" t="str">
        <f t="shared" si="22"/>
        <v>House Type3</v>
      </c>
      <c r="F187" s="86" t="s">
        <v>548</v>
      </c>
      <c r="G187" s="242">
        <v>0.34877570093457949</v>
      </c>
      <c r="H187" s="245">
        <v>98.307255939158978</v>
      </c>
    </row>
    <row r="188" spans="1:8">
      <c r="A188" s="86" t="str">
        <v>A2_HOUSE8</v>
      </c>
      <c r="B188" s="239">
        <v>187</v>
      </c>
      <c r="C188" s="86" t="s">
        <v>543</v>
      </c>
      <c r="D188" s="241">
        <f>COUNTIF($C$1:$C188,C188)</f>
        <v>4</v>
      </c>
      <c r="E188" s="241" t="str">
        <f t="shared" si="22"/>
        <v>House Type4</v>
      </c>
      <c r="F188" s="86" t="s">
        <v>550</v>
      </c>
      <c r="G188" s="242">
        <v>0.35300934579439258</v>
      </c>
      <c r="H188" s="245">
        <v>160.39961240047654</v>
      </c>
    </row>
    <row r="189" spans="1:8">
      <c r="A189" s="86" t="str">
        <v>TENURE2</v>
      </c>
      <c r="B189" s="239">
        <v>188</v>
      </c>
      <c r="C189" s="86" t="s">
        <v>552</v>
      </c>
      <c r="D189" s="241">
        <f>COUNTIF($C$1:$C189,C189)</f>
        <v>1</v>
      </c>
      <c r="E189" s="241" t="str">
        <f t="shared" si="22"/>
        <v>House Tenure1</v>
      </c>
      <c r="F189" s="86" t="s">
        <v>553</v>
      </c>
      <c r="G189" s="242">
        <v>0.25287850467289719</v>
      </c>
      <c r="H189" s="245">
        <v>65.438683808152575</v>
      </c>
    </row>
    <row r="190" spans="1:8">
      <c r="A190" s="86" t="str">
        <v>TENURE1</v>
      </c>
      <c r="B190" s="239">
        <v>189</v>
      </c>
      <c r="C190" s="86" t="s">
        <v>552</v>
      </c>
      <c r="D190" s="241">
        <f>COUNTIF($C$1:$C190,C190)</f>
        <v>2</v>
      </c>
      <c r="E190" s="241" t="str">
        <f t="shared" si="22"/>
        <v>House Tenure2</v>
      </c>
      <c r="F190" s="86" t="s">
        <v>555</v>
      </c>
      <c r="G190" s="242">
        <v>0.20295327102803737</v>
      </c>
      <c r="H190" s="245">
        <v>73.116530355648791</v>
      </c>
    </row>
    <row r="191" spans="1:8">
      <c r="A191" s="86" t="str">
        <v>TENURE7</v>
      </c>
      <c r="B191" s="239">
        <v>190</v>
      </c>
      <c r="C191" s="86" t="s">
        <v>552</v>
      </c>
      <c r="D191" s="241">
        <f>COUNTIF($C$1:$C191,C191)</f>
        <v>3</v>
      </c>
      <c r="E191" s="241" t="str">
        <f t="shared" si="22"/>
        <v>House Tenure3</v>
      </c>
      <c r="F191" s="86" t="s">
        <v>557</v>
      </c>
      <c r="G191" s="242">
        <v>7.9626168224299076E-3</v>
      </c>
      <c r="H191" s="245">
        <v>103.6722013038966</v>
      </c>
    </row>
    <row r="192" spans="1:8">
      <c r="A192" s="86" t="str">
        <v>TENURE4</v>
      </c>
      <c r="B192" s="239">
        <v>191</v>
      </c>
      <c r="C192" s="86" t="s">
        <v>552</v>
      </c>
      <c r="D192" s="241">
        <f>COUNTIF($C$1:$C192,C192)</f>
        <v>4</v>
      </c>
      <c r="E192" s="241" t="str">
        <f t="shared" si="22"/>
        <v>House Tenure4</v>
      </c>
      <c r="F192" s="86" t="s">
        <v>559</v>
      </c>
      <c r="G192" s="242">
        <v>0.16742056074766354</v>
      </c>
      <c r="H192" s="245">
        <v>99.93827415148084</v>
      </c>
    </row>
    <row r="193" spans="1:8">
      <c r="A193" s="86" t="str">
        <v>TENURE9</v>
      </c>
      <c r="B193" s="239">
        <v>192</v>
      </c>
      <c r="C193" s="86" t="s">
        <v>552</v>
      </c>
      <c r="D193" s="241">
        <f>COUNTIF($C$1:$C193,C193)</f>
        <v>5</v>
      </c>
      <c r="E193" s="241" t="str">
        <f t="shared" si="22"/>
        <v>House Tenure5</v>
      </c>
      <c r="F193" s="86" t="s">
        <v>561</v>
      </c>
      <c r="G193" s="242">
        <v>0.36853271028037382</v>
      </c>
      <c r="H193" s="245">
        <v>229.18255293700497</v>
      </c>
    </row>
    <row r="194" spans="1:8">
      <c r="A194" s="86" t="str">
        <v>NBEDS1</v>
      </c>
      <c r="B194" s="239">
        <v>193</v>
      </c>
      <c r="C194" s="86" t="s">
        <v>563</v>
      </c>
      <c r="D194" s="241">
        <f>COUNTIF($C$1:$C194,C194)</f>
        <v>1</v>
      </c>
      <c r="E194" s="241" t="str">
        <f t="shared" si="22"/>
        <v>House Size1</v>
      </c>
      <c r="F194" s="86" t="s">
        <v>564</v>
      </c>
      <c r="G194" s="242">
        <v>0.12166355140186913</v>
      </c>
      <c r="H194" s="245">
        <v>187.13104529306977</v>
      </c>
    </row>
    <row r="195" spans="1:8">
      <c r="A195" s="86" t="str">
        <v>NBEDS2</v>
      </c>
      <c r="B195" s="239">
        <v>194</v>
      </c>
      <c r="C195" s="86" t="s">
        <v>563</v>
      </c>
      <c r="D195" s="241">
        <f>COUNTIF($C$1:$C195,C195)</f>
        <v>2</v>
      </c>
      <c r="E195" s="241" t="str">
        <f t="shared" ref="E195:E258" si="23">C195&amp;D195</f>
        <v>House Size2</v>
      </c>
      <c r="F195" s="86" t="s">
        <v>566</v>
      </c>
      <c r="G195" s="242">
        <v>0.32968224299065418</v>
      </c>
      <c r="H195" s="245">
        <v>141.49038609361955</v>
      </c>
    </row>
    <row r="196" spans="1:8">
      <c r="A196" s="86" t="str">
        <v>NBEDS3</v>
      </c>
      <c r="B196" s="239">
        <v>195</v>
      </c>
      <c r="C196" s="86" t="s">
        <v>563</v>
      </c>
      <c r="D196" s="241">
        <f>COUNTIF($C$1:$C196,C196)</f>
        <v>3</v>
      </c>
      <c r="E196" s="241" t="str">
        <f t="shared" si="23"/>
        <v>House Size3</v>
      </c>
      <c r="F196" s="86" t="s">
        <v>568</v>
      </c>
      <c r="G196" s="242">
        <v>0.45669158878504679</v>
      </c>
      <c r="H196" s="245">
        <v>102.1079086337414</v>
      </c>
    </row>
    <row r="197" spans="1:8">
      <c r="A197" s="86" t="str">
        <v>NBEDS4</v>
      </c>
      <c r="B197" s="239">
        <v>196</v>
      </c>
      <c r="C197" s="86" t="s">
        <v>563</v>
      </c>
      <c r="D197" s="241">
        <f>COUNTIF($C$1:$C197,C197)</f>
        <v>4</v>
      </c>
      <c r="E197" s="241" t="str">
        <f t="shared" si="23"/>
        <v>House Size4</v>
      </c>
      <c r="F197" s="86" t="s">
        <v>570</v>
      </c>
      <c r="G197" s="242">
        <v>7.3813084112149541E-2</v>
      </c>
      <c r="H197" s="245">
        <v>37.702730556352051</v>
      </c>
    </row>
    <row r="198" spans="1:8">
      <c r="A198" s="86" t="str">
        <v>NBEDS5P</v>
      </c>
      <c r="B198" s="239">
        <v>197</v>
      </c>
      <c r="C198" s="86" t="s">
        <v>563</v>
      </c>
      <c r="D198" s="241">
        <f>COUNTIF($C$1:$C198,C198)</f>
        <v>5</v>
      </c>
      <c r="E198" s="241" t="str">
        <f t="shared" si="23"/>
        <v>House Size5</v>
      </c>
      <c r="F198" s="86" t="s">
        <v>572</v>
      </c>
      <c r="G198" s="242">
        <v>1.8158878504672897E-2</v>
      </c>
      <c r="H198" s="245">
        <v>31.014817474227169</v>
      </c>
    </row>
    <row r="199" spans="1:8">
      <c r="A199" s="86" t="str">
        <v>hhdval0to100k</v>
      </c>
      <c r="B199" s="239">
        <v>198</v>
      </c>
      <c r="C199" s="86" t="s">
        <v>574</v>
      </c>
      <c r="D199" s="241">
        <f>COUNTIF($C$1:$C199,C199)</f>
        <v>1</v>
      </c>
      <c r="E199" s="241" t="str">
        <f t="shared" si="23"/>
        <v>House Value1</v>
      </c>
      <c r="F199" s="86" t="s">
        <v>575</v>
      </c>
      <c r="G199" s="242">
        <v>0.26703738317757014</v>
      </c>
      <c r="H199" s="245">
        <v>258.71676158169726</v>
      </c>
    </row>
    <row r="200" spans="1:8">
      <c r="A200" s="86" t="str">
        <v>hhdval100to150k</v>
      </c>
      <c r="B200" s="239">
        <v>199</v>
      </c>
      <c r="C200" s="86" t="s">
        <v>574</v>
      </c>
      <c r="D200" s="241">
        <f>COUNTIF($C$1:$C200,C200)</f>
        <v>2</v>
      </c>
      <c r="E200" s="241" t="str">
        <f t="shared" si="23"/>
        <v>House Value2</v>
      </c>
      <c r="F200" s="86" t="s">
        <v>577</v>
      </c>
      <c r="G200" s="242">
        <v>0.25427102803738316</v>
      </c>
      <c r="H200" s="245">
        <v>192.00145029710512</v>
      </c>
    </row>
    <row r="201" spans="1:8">
      <c r="A201" s="86" t="str">
        <v>hhdval150to250k</v>
      </c>
      <c r="B201" s="239">
        <v>200</v>
      </c>
      <c r="C201" s="86" t="s">
        <v>574</v>
      </c>
      <c r="D201" s="241">
        <f>COUNTIF($C$1:$C201,C201)</f>
        <v>3</v>
      </c>
      <c r="E201" s="241" t="str">
        <f t="shared" si="23"/>
        <v>House Value3</v>
      </c>
      <c r="F201" s="86" t="s">
        <v>579</v>
      </c>
      <c r="G201" s="242">
        <v>0.28010280373831775</v>
      </c>
      <c r="H201" s="245">
        <v>110.2137152503535</v>
      </c>
    </row>
    <row r="202" spans="1:8">
      <c r="A202" s="86" t="str">
        <v>hhdval250to500k</v>
      </c>
      <c r="B202" s="239">
        <v>201</v>
      </c>
      <c r="C202" s="86" t="s">
        <v>574</v>
      </c>
      <c r="D202" s="241">
        <f>COUNTIF($C$1:$C202,C202)</f>
        <v>4</v>
      </c>
      <c r="E202" s="241" t="str">
        <f t="shared" si="23"/>
        <v>House Value4</v>
      </c>
      <c r="F202" s="86" t="s">
        <v>581</v>
      </c>
      <c r="G202" s="242">
        <v>0.17177570093457939</v>
      </c>
      <c r="H202" s="245">
        <v>51.875377186559334</v>
      </c>
    </row>
    <row r="203" spans="1:8">
      <c r="A203" s="86" t="str">
        <v>hhdval500to750k</v>
      </c>
      <c r="B203" s="239">
        <v>202</v>
      </c>
      <c r="C203" s="86" t="s">
        <v>574</v>
      </c>
      <c r="D203" s="241">
        <f>COUNTIF($C$1:$C203,C203)</f>
        <v>5</v>
      </c>
      <c r="E203" s="241" t="str">
        <f t="shared" si="23"/>
        <v>House Value5</v>
      </c>
      <c r="F203" s="86" t="s">
        <v>583</v>
      </c>
      <c r="G203" s="242">
        <v>2.1037383177570097E-2</v>
      </c>
      <c r="H203" s="245">
        <v>20.200518064173455</v>
      </c>
    </row>
    <row r="204" spans="1:8">
      <c r="A204" s="86" t="str">
        <v>hhdval750kto1m</v>
      </c>
      <c r="B204" s="239">
        <v>203</v>
      </c>
      <c r="C204" s="86" t="s">
        <v>574</v>
      </c>
      <c r="D204" s="241">
        <f>COUNTIF($C$1:$C204,C204)</f>
        <v>6</v>
      </c>
      <c r="E204" s="241" t="str">
        <f t="shared" si="23"/>
        <v>House Value6</v>
      </c>
      <c r="F204" s="86" t="s">
        <v>585</v>
      </c>
      <c r="G204" s="242">
        <v>3.8598130841121492E-3</v>
      </c>
      <c r="H204" s="245">
        <v>9.9948874502904754</v>
      </c>
    </row>
    <row r="205" spans="1:8">
      <c r="A205" s="86" t="str">
        <v>hhdval1mplus</v>
      </c>
      <c r="B205" s="239">
        <v>204</v>
      </c>
      <c r="C205" s="86" t="s">
        <v>574</v>
      </c>
      <c r="D205" s="241">
        <f>COUNTIF($C$1:$C205,C205)</f>
        <v>7</v>
      </c>
      <c r="E205" s="241" t="str">
        <f t="shared" si="23"/>
        <v>House Value7</v>
      </c>
      <c r="F205" s="86" t="s">
        <v>587</v>
      </c>
      <c r="G205" s="242">
        <v>1.7383177570093455E-3</v>
      </c>
      <c r="H205" s="245">
        <v>4.7638803772548952</v>
      </c>
    </row>
    <row r="206" spans="1:8">
      <c r="A206" s="86" t="str">
        <v>move_ind</v>
      </c>
      <c r="B206" s="239">
        <v>205</v>
      </c>
      <c r="C206" s="86" t="s">
        <v>589</v>
      </c>
      <c r="D206" s="241">
        <f>COUNTIF($C$1:$C206,C206)</f>
        <v>1</v>
      </c>
      <c r="E206" s="241" t="str">
        <f t="shared" si="23"/>
        <v>House Move1</v>
      </c>
      <c r="F206" s="86" t="s">
        <v>590</v>
      </c>
      <c r="G206" s="242">
        <v>0.16275700934579437</v>
      </c>
      <c r="H206" s="245">
        <v>102.71712185932319</v>
      </c>
    </row>
    <row r="207" spans="1:8">
      <c r="A207" s="86" t="str">
        <v>RCD_HHTYPE_DV_101</v>
      </c>
      <c r="B207" s="239">
        <v>206</v>
      </c>
      <c r="C207" s="86" t="s">
        <v>54</v>
      </c>
      <c r="D207" s="241">
        <f>COUNTIF($C$1:$C207,C207)</f>
        <v>1</v>
      </c>
      <c r="E207" s="241" t="str">
        <f t="shared" si="23"/>
        <v>Structure1</v>
      </c>
      <c r="F207" s="86" t="s">
        <v>591</v>
      </c>
      <c r="G207" s="242">
        <v>0.22251401869158882</v>
      </c>
      <c r="H207" s="245">
        <v>138.60237261840064</v>
      </c>
    </row>
    <row r="208" spans="1:8">
      <c r="A208" s="86" t="str">
        <v>RCD_HHTYPE_DV_102</v>
      </c>
      <c r="B208" s="239">
        <v>207</v>
      </c>
      <c r="C208" s="86" t="s">
        <v>54</v>
      </c>
      <c r="D208" s="241">
        <f>COUNTIF($C$1:$C208,C208)</f>
        <v>2</v>
      </c>
      <c r="E208" s="241" t="str">
        <f t="shared" si="23"/>
        <v>Structure2</v>
      </c>
      <c r="F208" s="86" t="s">
        <v>592</v>
      </c>
      <c r="G208" s="242">
        <v>4.6542056074766344E-2</v>
      </c>
      <c r="H208" s="245">
        <v>152.91922754415336</v>
      </c>
    </row>
    <row r="209" spans="1:8">
      <c r="A209" s="86" t="str">
        <v>RCD_HHTYPE_DV_103</v>
      </c>
      <c r="B209" s="239">
        <v>208</v>
      </c>
      <c r="C209" s="86" t="s">
        <v>54</v>
      </c>
      <c r="D209" s="241">
        <f>COUNTIF($C$1:$C209,C209)</f>
        <v>3</v>
      </c>
      <c r="E209" s="241" t="str">
        <f t="shared" si="23"/>
        <v>Structure3</v>
      </c>
      <c r="F209" s="86" t="s">
        <v>593</v>
      </c>
      <c r="G209" s="242">
        <v>0.23129906542056078</v>
      </c>
      <c r="H209" s="245">
        <v>76.340985848781969</v>
      </c>
    </row>
    <row r="210" spans="1:8">
      <c r="A210" s="86" t="str">
        <v>RCD_HHTYPE_DV_104</v>
      </c>
      <c r="B210" s="239">
        <v>209</v>
      </c>
      <c r="C210" s="86" t="s">
        <v>54</v>
      </c>
      <c r="D210" s="241">
        <f>COUNTIF($C$1:$C210,C210)</f>
        <v>4</v>
      </c>
      <c r="E210" s="241" t="str">
        <f t="shared" si="23"/>
        <v>Structure4</v>
      </c>
      <c r="F210" s="86" t="s">
        <v>160</v>
      </c>
      <c r="G210" s="242">
        <v>0.16849532710280374</v>
      </c>
      <c r="H210" s="245">
        <v>89.204915662737761</v>
      </c>
    </row>
    <row r="211" spans="1:8">
      <c r="A211" s="86" t="str">
        <v>RCD_HHTYPE_DV_105</v>
      </c>
      <c r="B211" s="239">
        <v>210</v>
      </c>
      <c r="C211" s="86" t="s">
        <v>54</v>
      </c>
      <c r="D211" s="241">
        <f>COUNTIF($C$1:$C211,C211)</f>
        <v>5</v>
      </c>
      <c r="E211" s="241" t="str">
        <f t="shared" si="23"/>
        <v>Structure5</v>
      </c>
      <c r="F211" s="86" t="s">
        <v>594</v>
      </c>
      <c r="G211" s="242">
        <v>0.33142056074766357</v>
      </c>
      <c r="H211" s="245">
        <v>104.43764099064146</v>
      </c>
    </row>
    <row r="212" spans="1:8">
      <c r="A212" s="86" t="str">
        <v>RCD_NKIDS05_101</v>
      </c>
      <c r="B212" s="239">
        <v>211</v>
      </c>
      <c r="C212" s="86" t="s">
        <v>596</v>
      </c>
      <c r="D212" s="241">
        <f>COUNTIF($C$1:$C212,C212)</f>
        <v>1</v>
      </c>
      <c r="E212" s="241" t="str">
        <f t="shared" si="23"/>
        <v>Number of Children by Age1</v>
      </c>
      <c r="F212" s="86" t="s">
        <v>597</v>
      </c>
      <c r="G212" s="242">
        <v>0.88444859813084109</v>
      </c>
      <c r="H212" s="245">
        <v>98.26723430223214</v>
      </c>
    </row>
    <row r="213" spans="1:8">
      <c r="A213" s="86" t="str">
        <v>RCD_NKIDS05_102</v>
      </c>
      <c r="B213" s="239">
        <v>212</v>
      </c>
      <c r="C213" s="86" t="s">
        <v>596</v>
      </c>
      <c r="D213" s="241">
        <f>COUNTIF($C$1:$C213,C213)</f>
        <v>2</v>
      </c>
      <c r="E213" s="241" t="str">
        <f t="shared" si="23"/>
        <v>Number of Children by Age2</v>
      </c>
      <c r="F213" s="86" t="s">
        <v>599</v>
      </c>
      <c r="G213" s="242">
        <v>8.898130841121496E-2</v>
      </c>
      <c r="H213" s="245">
        <v>119.9748213455551</v>
      </c>
    </row>
    <row r="214" spans="1:8">
      <c r="A214" s="86" t="str">
        <v>RCD_NKIDS05_103</v>
      </c>
      <c r="B214" s="239">
        <v>213</v>
      </c>
      <c r="C214" s="86" t="s">
        <v>596</v>
      </c>
      <c r="D214" s="241">
        <f>COUNTIF($C$1:$C214,C214)</f>
        <v>3</v>
      </c>
      <c r="E214" s="241" t="str">
        <f t="shared" si="23"/>
        <v>Number of Children by Age3</v>
      </c>
      <c r="F214" s="86" t="s">
        <v>601</v>
      </c>
      <c r="G214" s="242">
        <v>2.6728971962616824E-2</v>
      </c>
      <c r="H214" s="245">
        <v>103.98587053759441</v>
      </c>
    </row>
    <row r="215" spans="1:8">
      <c r="A215" s="86" t="str">
        <v>RCD_NKIDS615_101</v>
      </c>
      <c r="B215" s="239">
        <v>214</v>
      </c>
      <c r="C215" s="86" t="s">
        <v>596</v>
      </c>
      <c r="D215" s="241">
        <f>COUNTIF($C$1:$C215,C215)</f>
        <v>4</v>
      </c>
      <c r="E215" s="241" t="str">
        <f t="shared" si="23"/>
        <v>Number of Children by Age4</v>
      </c>
      <c r="F215" s="86" t="s">
        <v>603</v>
      </c>
      <c r="G215" s="242">
        <v>0.7783271028037384</v>
      </c>
      <c r="H215" s="245">
        <v>99.295355273337933</v>
      </c>
    </row>
    <row r="216" spans="1:8">
      <c r="A216" s="86" t="str">
        <v>RCD_NKIDS615_102</v>
      </c>
      <c r="B216" s="239">
        <v>215</v>
      </c>
      <c r="C216" s="86" t="s">
        <v>596</v>
      </c>
      <c r="D216" s="241">
        <f>COUNTIF($C$1:$C216,C216)</f>
        <v>5</v>
      </c>
      <c r="E216" s="241" t="str">
        <f t="shared" si="23"/>
        <v>Number of Children by Age5</v>
      </c>
      <c r="F216" s="86" t="s">
        <v>605</v>
      </c>
      <c r="G216" s="242">
        <v>0.12815887850467289</v>
      </c>
      <c r="H216" s="245">
        <v>104.23994369456051</v>
      </c>
    </row>
    <row r="217" spans="1:8">
      <c r="A217" s="86" t="str">
        <v>RCD_NKIDS615_103</v>
      </c>
      <c r="B217" s="239">
        <v>216</v>
      </c>
      <c r="C217" s="86" t="s">
        <v>596</v>
      </c>
      <c r="D217" s="241">
        <f>COUNTIF($C$1:$C217,C217)</f>
        <v>6</v>
      </c>
      <c r="E217" s="241" t="str">
        <f t="shared" si="23"/>
        <v>Number of Children by Age6</v>
      </c>
      <c r="F217" s="86" t="s">
        <v>607</v>
      </c>
      <c r="G217" s="242">
        <v>9.3757009345794423E-2</v>
      </c>
      <c r="H217" s="245">
        <v>100.40810524173884</v>
      </c>
    </row>
    <row r="218" spans="1:8">
      <c r="A218" s="86" t="str">
        <v>A2_CHILDREN1</v>
      </c>
      <c r="B218" s="239">
        <v>217</v>
      </c>
      <c r="C218" s="86" t="s">
        <v>608</v>
      </c>
      <c r="D218" s="241">
        <f>COUNTIF($C$1:$C218,C218)</f>
        <v>1</v>
      </c>
      <c r="E218" s="241" t="str">
        <f t="shared" si="23"/>
        <v>Children in household1</v>
      </c>
      <c r="F218" s="86" t="s">
        <v>609</v>
      </c>
      <c r="G218" s="242">
        <v>0.70094392523364479</v>
      </c>
      <c r="H218" s="245">
        <v>96.677989081281297</v>
      </c>
    </row>
    <row r="219" spans="1:8">
      <c r="A219" s="86" t="str">
        <v>A2_CHILDREN2A</v>
      </c>
      <c r="B219" s="239">
        <v>218</v>
      </c>
      <c r="C219" s="86" t="s">
        <v>608</v>
      </c>
      <c r="D219" s="241">
        <f>COUNTIF($C$1:$C219,C219)</f>
        <v>2</v>
      </c>
      <c r="E219" s="241" t="str">
        <f t="shared" si="23"/>
        <v>Children in household2</v>
      </c>
      <c r="F219" s="86" t="s">
        <v>610</v>
      </c>
      <c r="G219" s="242">
        <v>0.13954205607476636</v>
      </c>
      <c r="H219" s="245">
        <v>110.01081931215086</v>
      </c>
    </row>
    <row r="220" spans="1:8">
      <c r="A220" s="86" t="str">
        <v>A2_CHILDREN2B</v>
      </c>
      <c r="B220" s="239">
        <v>219</v>
      </c>
      <c r="C220" s="86" t="s">
        <v>608</v>
      </c>
      <c r="D220" s="241">
        <f>COUNTIF($C$1:$C220,C220)</f>
        <v>3</v>
      </c>
      <c r="E220" s="241" t="str">
        <f t="shared" si="23"/>
        <v>Children in household3</v>
      </c>
      <c r="F220" s="86" t="s">
        <v>611</v>
      </c>
      <c r="G220" s="242">
        <v>0.10877570093457943</v>
      </c>
      <c r="H220" s="245">
        <v>100.83797880632237</v>
      </c>
    </row>
    <row r="221" spans="1:8">
      <c r="A221" s="86" t="str">
        <v>A2_CHILDREN3</v>
      </c>
      <c r="B221" s="239">
        <v>220</v>
      </c>
      <c r="C221" s="86" t="s">
        <v>608</v>
      </c>
      <c r="D221" s="241">
        <f>COUNTIF($C$1:$C221,C221)</f>
        <v>4</v>
      </c>
      <c r="E221" s="241" t="str">
        <f t="shared" si="23"/>
        <v>Children in household4</v>
      </c>
      <c r="F221" s="86" t="s">
        <v>612</v>
      </c>
      <c r="G221" s="242">
        <v>5.1056074766355125E-2</v>
      </c>
      <c r="H221" s="245">
        <v>126.19148298083147</v>
      </c>
    </row>
    <row r="222" spans="1:8">
      <c r="A222" s="86" t="str">
        <v>A2_HHD1</v>
      </c>
      <c r="B222" s="239">
        <v>221</v>
      </c>
      <c r="C222" s="86" t="s">
        <v>613</v>
      </c>
      <c r="D222" s="241">
        <f>COUNTIF($C$1:$C222,C222)</f>
        <v>1</v>
      </c>
      <c r="E222" s="241" t="str">
        <f t="shared" si="23"/>
        <v>Household Size1</v>
      </c>
      <c r="F222" s="86" t="s">
        <v>614</v>
      </c>
      <c r="G222" s="242">
        <v>0.24608411214953271</v>
      </c>
      <c r="H222" s="245">
        <v>134.00349978527726</v>
      </c>
    </row>
    <row r="223" spans="1:8">
      <c r="A223" s="86" t="str">
        <v>A2_HHD2</v>
      </c>
      <c r="B223" s="239">
        <v>222</v>
      </c>
      <c r="C223" s="86" t="s">
        <v>613</v>
      </c>
      <c r="D223" s="241">
        <f>COUNTIF($C$1:$C223,C223)</f>
        <v>2</v>
      </c>
      <c r="E223" s="241" t="str">
        <f t="shared" si="23"/>
        <v>Household Size2</v>
      </c>
      <c r="F223" s="86" t="s">
        <v>615</v>
      </c>
      <c r="G223" s="242">
        <v>0.34864485981308402</v>
      </c>
      <c r="H223" s="245">
        <v>89.886069982877132</v>
      </c>
    </row>
    <row r="224" spans="1:8">
      <c r="A224" s="86" t="str">
        <v>A2_HHD5</v>
      </c>
      <c r="B224" s="239">
        <v>223</v>
      </c>
      <c r="C224" s="86" t="s">
        <v>613</v>
      </c>
      <c r="D224" s="241">
        <f>COUNTIF($C$1:$C224,C224)</f>
        <v>3</v>
      </c>
      <c r="E224" s="241" t="str">
        <f t="shared" si="23"/>
        <v>Household Size3</v>
      </c>
      <c r="F224" s="86" t="s">
        <v>616</v>
      </c>
      <c r="G224" s="242">
        <v>0.32509345794392519</v>
      </c>
      <c r="H224" s="245">
        <v>93.681193883302029</v>
      </c>
    </row>
    <row r="225" spans="1:8">
      <c r="A225" s="86" t="str">
        <v>A2_HHD6</v>
      </c>
      <c r="B225" s="239">
        <v>224</v>
      </c>
      <c r="C225" s="86" t="s">
        <v>613</v>
      </c>
      <c r="D225" s="241">
        <f>COUNTIF($C$1:$C225,C225)</f>
        <v>4</v>
      </c>
      <c r="E225" s="241" t="str">
        <f t="shared" si="23"/>
        <v>Household Size4</v>
      </c>
      <c r="F225" s="86" t="s">
        <v>617</v>
      </c>
      <c r="G225" s="242">
        <v>8.0485981308411211E-2</v>
      </c>
      <c r="H225" s="245">
        <v>98.602062224558225</v>
      </c>
    </row>
    <row r="226" spans="1:8">
      <c r="A226" s="86" t="str">
        <v>rcd_jbnssec8_dv_101</v>
      </c>
      <c r="B226" s="239">
        <v>225</v>
      </c>
      <c r="C226" s="86" t="s">
        <v>620</v>
      </c>
      <c r="D226" s="241">
        <f>COUNTIF($C$1:$C226,C226)</f>
        <v>1</v>
      </c>
      <c r="E226" s="241" t="str">
        <f t="shared" si="23"/>
        <v>NS SEC (% of people in employment)1</v>
      </c>
      <c r="F226" s="86" t="s">
        <v>621</v>
      </c>
      <c r="G226" s="242">
        <v>7.5803738317756997E-2</v>
      </c>
      <c r="H226" s="245">
        <v>56.784153563641304</v>
      </c>
    </row>
    <row r="227" spans="1:8">
      <c r="A227" s="86" t="str">
        <v>rcd_jbnssec8_dv_102</v>
      </c>
      <c r="B227" s="239">
        <v>226</v>
      </c>
      <c r="C227" s="86" t="s">
        <v>620</v>
      </c>
      <c r="D227" s="241">
        <f>COUNTIF($C$1:$C227,C227)</f>
        <v>2</v>
      </c>
      <c r="E227" s="241" t="str">
        <f t="shared" si="23"/>
        <v>NS SEC (% of people in employment)2</v>
      </c>
      <c r="F227" s="86" t="s">
        <v>623</v>
      </c>
      <c r="G227" s="242">
        <v>0.23135514018691591</v>
      </c>
      <c r="H227" s="245">
        <v>79.301149431766277</v>
      </c>
    </row>
    <row r="228" spans="1:8">
      <c r="A228" s="86" t="str">
        <v>rcd_jbnssec8_dv_103</v>
      </c>
      <c r="B228" s="239">
        <v>227</v>
      </c>
      <c r="C228" s="86" t="s">
        <v>620</v>
      </c>
      <c r="D228" s="241">
        <f>COUNTIF($C$1:$C228,C228)</f>
        <v>3</v>
      </c>
      <c r="E228" s="241" t="str">
        <f t="shared" si="23"/>
        <v>NS SEC (% of people in employment)3</v>
      </c>
      <c r="F228" s="86" t="s">
        <v>625</v>
      </c>
      <c r="G228" s="242">
        <v>0.13505607476635514</v>
      </c>
      <c r="H228" s="245">
        <v>101.83850893672795</v>
      </c>
    </row>
    <row r="229" spans="1:8">
      <c r="A229" s="86" t="str">
        <v>rcd_jbnssec8_dv_104</v>
      </c>
      <c r="B229" s="239">
        <v>228</v>
      </c>
      <c r="C229" s="86" t="s">
        <v>620</v>
      </c>
      <c r="D229" s="241">
        <f>COUNTIF($C$1:$C229,C229)</f>
        <v>4</v>
      </c>
      <c r="E229" s="241" t="str">
        <f t="shared" si="23"/>
        <v>NS SEC (% of people in employment)4</v>
      </c>
      <c r="F229" s="86" t="s">
        <v>627</v>
      </c>
      <c r="G229" s="242">
        <v>8.8579439252336467E-2</v>
      </c>
      <c r="H229" s="245">
        <v>86.236424853915437</v>
      </c>
    </row>
    <row r="230" spans="1:8">
      <c r="A230" s="86" t="str">
        <v>rcd_jbnssec8_dv_105</v>
      </c>
      <c r="B230" s="239">
        <v>229</v>
      </c>
      <c r="C230" s="86" t="s">
        <v>620</v>
      </c>
      <c r="D230" s="241">
        <f>COUNTIF($C$1:$C230,C230)</f>
        <v>5</v>
      </c>
      <c r="E230" s="241" t="str">
        <f t="shared" si="23"/>
        <v>NS SEC (% of people in employment)5</v>
      </c>
      <c r="F230" s="86" t="s">
        <v>629</v>
      </c>
      <c r="G230" s="242">
        <v>8.0504672897196275E-2</v>
      </c>
      <c r="H230" s="245">
        <v>121.82423703941319</v>
      </c>
    </row>
    <row r="231" spans="1:8">
      <c r="A231" s="86" t="str">
        <v>rcd_jbnssec8_dv_106</v>
      </c>
      <c r="B231" s="239">
        <v>230</v>
      </c>
      <c r="C231" s="86" t="s">
        <v>620</v>
      </c>
      <c r="D231" s="241">
        <f>COUNTIF($C$1:$C231,C231)</f>
        <v>6</v>
      </c>
      <c r="E231" s="241" t="str">
        <f t="shared" si="23"/>
        <v>NS SEC (% of people in employment)6</v>
      </c>
      <c r="F231" s="86" t="s">
        <v>631</v>
      </c>
      <c r="G231" s="242">
        <v>0.24594392523364489</v>
      </c>
      <c r="H231" s="245">
        <v>140.85508276136204</v>
      </c>
    </row>
    <row r="232" spans="1:8">
      <c r="A232" s="86" t="str">
        <v>rcd_jbnssec8_dv_107</v>
      </c>
      <c r="B232" s="239">
        <v>231</v>
      </c>
      <c r="C232" s="86" t="s">
        <v>620</v>
      </c>
      <c r="D232" s="241">
        <f>COUNTIF($C$1:$C232,C232)</f>
        <v>7</v>
      </c>
      <c r="E232" s="241" t="str">
        <f t="shared" si="23"/>
        <v>NS SEC (% of people in employment)7</v>
      </c>
      <c r="F232" s="86" t="s">
        <v>633</v>
      </c>
      <c r="G232" s="242">
        <v>0.14293457943925233</v>
      </c>
      <c r="H232" s="245">
        <v>144.51558135976828</v>
      </c>
    </row>
    <row r="233" spans="1:8">
      <c r="A233" s="86" t="str">
        <v>CLASS1</v>
      </c>
      <c r="B233" s="239">
        <v>232</v>
      </c>
      <c r="C233" s="86" t="s">
        <v>635</v>
      </c>
      <c r="D233" s="241">
        <f>COUNTIF($C$1:$C233,C233)</f>
        <v>1</v>
      </c>
      <c r="E233" s="241" t="str">
        <f t="shared" si="23"/>
        <v>Social Grade1</v>
      </c>
      <c r="F233" s="86" t="s">
        <v>636</v>
      </c>
      <c r="G233" s="242">
        <v>2.3168224299065423E-2</v>
      </c>
      <c r="H233" s="245">
        <v>39.798450681623407</v>
      </c>
    </row>
    <row r="234" spans="1:8">
      <c r="A234" s="86" t="str">
        <v>CLASS2</v>
      </c>
      <c r="B234" s="239">
        <v>233</v>
      </c>
      <c r="C234" s="86" t="s">
        <v>635</v>
      </c>
      <c r="D234" s="241">
        <f>COUNTIF($C$1:$C234,C234)</f>
        <v>2</v>
      </c>
      <c r="E234" s="241" t="str">
        <f t="shared" si="23"/>
        <v>Social Grade2</v>
      </c>
      <c r="F234" s="86" t="s">
        <v>638</v>
      </c>
      <c r="G234" s="242">
        <v>0.14154205607476636</v>
      </c>
      <c r="H234" s="245">
        <v>55.875456799892042</v>
      </c>
    </row>
    <row r="235" spans="1:8">
      <c r="A235" s="86" t="str">
        <v>CLASS3</v>
      </c>
      <c r="B235" s="239">
        <v>234</v>
      </c>
      <c r="C235" s="86" t="s">
        <v>635</v>
      </c>
      <c r="D235" s="241">
        <f>COUNTIF($C$1:$C235,C235)</f>
        <v>3</v>
      </c>
      <c r="E235" s="241" t="str">
        <f t="shared" si="23"/>
        <v>Social Grade3</v>
      </c>
      <c r="F235" s="86" t="s">
        <v>640</v>
      </c>
      <c r="G235" s="242">
        <v>0.24521495327102799</v>
      </c>
      <c r="H235" s="245">
        <v>89.715490936716165</v>
      </c>
    </row>
    <row r="236" spans="1:8">
      <c r="A236" s="86" t="str">
        <v>CLASS4</v>
      </c>
      <c r="B236" s="239">
        <v>235</v>
      </c>
      <c r="C236" s="86" t="s">
        <v>635</v>
      </c>
      <c r="D236" s="241">
        <f>COUNTIF($C$1:$C236,C236)</f>
        <v>4</v>
      </c>
      <c r="E236" s="241" t="str">
        <f t="shared" si="23"/>
        <v>Social Grade4</v>
      </c>
      <c r="F236" s="86" t="s">
        <v>642</v>
      </c>
      <c r="G236" s="242">
        <v>0.24402803738317752</v>
      </c>
      <c r="H236" s="245">
        <v>119.25677671890753</v>
      </c>
    </row>
    <row r="237" spans="1:8">
      <c r="A237" s="86" t="str">
        <v>CLASS5</v>
      </c>
      <c r="B237" s="239">
        <v>236</v>
      </c>
      <c r="C237" s="86" t="s">
        <v>635</v>
      </c>
      <c r="D237" s="241">
        <f>COUNTIF($C$1:$C237,C237)</f>
        <v>5</v>
      </c>
      <c r="E237" s="241" t="str">
        <f t="shared" si="23"/>
        <v>Social Grade5</v>
      </c>
      <c r="F237" s="86" t="s">
        <v>644</v>
      </c>
      <c r="G237" s="242">
        <v>0.19251401869158877</v>
      </c>
      <c r="H237" s="245">
        <v>157.00035196643535</v>
      </c>
    </row>
    <row r="238" spans="1:8">
      <c r="A238" s="86" t="str">
        <v>CLASS6</v>
      </c>
      <c r="B238" s="239">
        <v>237</v>
      </c>
      <c r="C238" s="86" t="s">
        <v>635</v>
      </c>
      <c r="D238" s="241">
        <f>COUNTIF($C$1:$C238,C238)</f>
        <v>6</v>
      </c>
      <c r="E238" s="241" t="str">
        <f t="shared" si="23"/>
        <v>Social Grade6</v>
      </c>
      <c r="F238" s="86" t="s">
        <v>646</v>
      </c>
      <c r="G238" s="242">
        <v>0.15322429906542059</v>
      </c>
      <c r="H238" s="245">
        <v>174.75938770097531</v>
      </c>
    </row>
    <row r="239" spans="1:8">
      <c r="A239" s="86" t="str">
        <v>OCCD2</v>
      </c>
      <c r="B239" s="239">
        <v>238</v>
      </c>
      <c r="C239" s="86" t="s">
        <v>648</v>
      </c>
      <c r="D239" s="241">
        <f>COUNTIF($C$1:$C239,C239)</f>
        <v>1</v>
      </c>
      <c r="E239" s="241" t="str">
        <f t="shared" si="23"/>
        <v>Occupation1</v>
      </c>
      <c r="F239" s="86" t="s">
        <v>649</v>
      </c>
      <c r="G239" s="242">
        <v>4.3168224299065437E-2</v>
      </c>
      <c r="H239" s="245">
        <v>66.216821019303381</v>
      </c>
    </row>
    <row r="240" spans="1:8">
      <c r="A240" s="86" t="str">
        <v>OCCD6</v>
      </c>
      <c r="B240" s="239">
        <v>239</v>
      </c>
      <c r="C240" s="86" t="s">
        <v>648</v>
      </c>
      <c r="D240" s="241">
        <f>COUNTIF($C$1:$C240,C240)</f>
        <v>2</v>
      </c>
      <c r="E240" s="241" t="str">
        <f t="shared" si="23"/>
        <v>Occupation2</v>
      </c>
      <c r="F240" s="86" t="s">
        <v>651</v>
      </c>
      <c r="G240" s="242">
        <v>0.17624299065420562</v>
      </c>
      <c r="H240" s="245">
        <v>81.546781071074221</v>
      </c>
    </row>
    <row r="241" spans="1:8">
      <c r="A241" s="86" t="str">
        <v>OCCD3</v>
      </c>
      <c r="B241" s="239">
        <v>240</v>
      </c>
      <c r="C241" s="86" t="s">
        <v>648</v>
      </c>
      <c r="D241" s="241">
        <f>COUNTIF($C$1:$C241,C241)</f>
        <v>3</v>
      </c>
      <c r="E241" s="241" t="str">
        <f t="shared" si="23"/>
        <v>Occupation3</v>
      </c>
      <c r="F241" s="86" t="s">
        <v>653</v>
      </c>
      <c r="G241" s="242">
        <v>0.16413084112149531</v>
      </c>
      <c r="H241" s="245">
        <v>109.4576295794071</v>
      </c>
    </row>
    <row r="242" spans="1:8">
      <c r="A242" s="86" t="str">
        <v>OCCD5</v>
      </c>
      <c r="B242" s="239">
        <v>241</v>
      </c>
      <c r="C242" s="86" t="s">
        <v>648</v>
      </c>
      <c r="D242" s="241">
        <f>COUNTIF($C$1:$C242,C242)</f>
        <v>4</v>
      </c>
      <c r="E242" s="241" t="str">
        <f t="shared" si="23"/>
        <v>Occupation4</v>
      </c>
      <c r="F242" s="86" t="s">
        <v>655</v>
      </c>
      <c r="G242" s="242">
        <v>5.2177570093457942E-2</v>
      </c>
      <c r="H242" s="245">
        <v>94.591706397985362</v>
      </c>
    </row>
    <row r="243" spans="1:8">
      <c r="A243" s="86" t="str">
        <v>OCCD8</v>
      </c>
      <c r="B243" s="239">
        <v>242</v>
      </c>
      <c r="C243" s="86" t="s">
        <v>648</v>
      </c>
      <c r="D243" s="241">
        <f>COUNTIF($C$1:$C243,C243)</f>
        <v>5</v>
      </c>
      <c r="E243" s="241" t="str">
        <f t="shared" si="23"/>
        <v>Occupation5</v>
      </c>
      <c r="F243" s="86" t="s">
        <v>657</v>
      </c>
      <c r="G243" s="242">
        <v>0.14179439252336448</v>
      </c>
      <c r="H243" s="245">
        <v>95.160972779904768</v>
      </c>
    </row>
    <row r="244" spans="1:8">
      <c r="A244" s="86" t="str">
        <v>OCCD9</v>
      </c>
      <c r="B244" s="239">
        <v>243</v>
      </c>
      <c r="C244" s="86" t="s">
        <v>648</v>
      </c>
      <c r="D244" s="241">
        <f>COUNTIF($C$1:$C244,C244)</f>
        <v>6</v>
      </c>
      <c r="E244" s="241" t="str">
        <f t="shared" si="23"/>
        <v>Occupation6</v>
      </c>
      <c r="F244" s="86" t="s">
        <v>659</v>
      </c>
      <c r="G244" s="242">
        <v>5.9822429906542053E-2</v>
      </c>
      <c r="H244" s="245">
        <v>79.531894855268987</v>
      </c>
    </row>
    <row r="245" spans="1:8">
      <c r="A245" s="86" t="str">
        <v>OCCD10</v>
      </c>
      <c r="B245" s="239">
        <v>244</v>
      </c>
      <c r="C245" s="86" t="s">
        <v>648</v>
      </c>
      <c r="D245" s="241">
        <f>COUNTIF($C$1:$C245,C245)</f>
        <v>7</v>
      </c>
      <c r="E245" s="241" t="str">
        <f t="shared" si="23"/>
        <v>Occupation7</v>
      </c>
      <c r="F245" s="86" t="s">
        <v>661</v>
      </c>
      <c r="G245" s="242">
        <v>0.10685046728971964</v>
      </c>
      <c r="H245" s="245">
        <v>127.28135814154528</v>
      </c>
    </row>
    <row r="246" spans="1:8">
      <c r="A246" s="86" t="str">
        <v>OCCD11</v>
      </c>
      <c r="B246" s="239">
        <v>245</v>
      </c>
      <c r="C246" s="86" t="s">
        <v>648</v>
      </c>
      <c r="D246" s="241">
        <f>COUNTIF($C$1:$C246,C246)</f>
        <v>8</v>
      </c>
      <c r="E246" s="241" t="str">
        <f t="shared" si="23"/>
        <v>Occupation8</v>
      </c>
      <c r="F246" s="86" t="s">
        <v>663</v>
      </c>
      <c r="G246" s="242">
        <v>0.17092523364485981</v>
      </c>
      <c r="H246" s="245">
        <v>130.60021479219054</v>
      </c>
    </row>
    <row r="247" spans="1:8">
      <c r="A247" s="86" t="str">
        <v>OCCD12</v>
      </c>
      <c r="B247" s="239">
        <v>246</v>
      </c>
      <c r="C247" s="86" t="s">
        <v>648</v>
      </c>
      <c r="D247" s="241">
        <f>COUNTIF($C$1:$C247,C247)</f>
        <v>9</v>
      </c>
      <c r="E247" s="241" t="str">
        <f t="shared" si="23"/>
        <v>Occupation9</v>
      </c>
      <c r="F247" s="86" t="s">
        <v>665</v>
      </c>
      <c r="G247" s="242">
        <v>4.4514018691588796E-2</v>
      </c>
      <c r="H247" s="245">
        <v>92.360729908893717</v>
      </c>
    </row>
    <row r="248" spans="1:8">
      <c r="A248" s="86" t="str">
        <v>OCCD13</v>
      </c>
      <c r="B248" s="239">
        <v>247</v>
      </c>
      <c r="C248" s="86" t="s">
        <v>648</v>
      </c>
      <c r="D248" s="241">
        <f>COUNTIF($C$1:$C248,C248)</f>
        <v>10</v>
      </c>
      <c r="E248" s="241" t="str">
        <f t="shared" si="23"/>
        <v>Occupation10</v>
      </c>
      <c r="F248" s="86" t="s">
        <v>667</v>
      </c>
      <c r="G248" s="242">
        <v>3.961682242990653E-2</v>
      </c>
      <c r="H248" s="245">
        <v>152.72739233293612</v>
      </c>
    </row>
    <row r="249" spans="1:8">
      <c r="A249" s="86" t="str">
        <v>rcd_qfhigh_101</v>
      </c>
      <c r="B249" s="239">
        <v>248</v>
      </c>
      <c r="C249" s="86" t="s">
        <v>670</v>
      </c>
      <c r="D249" s="241">
        <f>COUNTIF($C$1:$C249,C249)</f>
        <v>1</v>
      </c>
      <c r="E249" s="241" t="str">
        <f t="shared" si="23"/>
        <v>Highest Level of Qualifications (Adults)1</v>
      </c>
      <c r="F249" s="86" t="s">
        <v>671</v>
      </c>
      <c r="G249" s="242">
        <v>0.12806542056074768</v>
      </c>
      <c r="H249" s="245">
        <v>55.130730599557594</v>
      </c>
    </row>
    <row r="250" spans="1:8">
      <c r="A250" s="86" t="str">
        <v>rcd_qfhigh_102</v>
      </c>
      <c r="B250" s="239">
        <v>249</v>
      </c>
      <c r="C250" s="86" t="s">
        <v>670</v>
      </c>
      <c r="D250" s="241">
        <f>COUNTIF($C$1:$C250,C250)</f>
        <v>2</v>
      </c>
      <c r="E250" s="241" t="str">
        <f t="shared" si="23"/>
        <v>Highest Level of Qualifications (Adults)2</v>
      </c>
      <c r="F250" s="86" t="s">
        <v>673</v>
      </c>
      <c r="G250" s="242">
        <v>8.422429906542056E-2</v>
      </c>
      <c r="H250" s="245">
        <v>84.252450253794876</v>
      </c>
    </row>
    <row r="251" spans="1:8">
      <c r="A251" s="86" t="str">
        <v>rcd_qfhigh_103</v>
      </c>
      <c r="B251" s="239">
        <v>250</v>
      </c>
      <c r="C251" s="86" t="s">
        <v>670</v>
      </c>
      <c r="D251" s="241">
        <f>COUNTIF($C$1:$C251,C251)</f>
        <v>3</v>
      </c>
      <c r="E251" s="241" t="str">
        <f t="shared" si="23"/>
        <v>Highest Level of Qualifications (Adults)3</v>
      </c>
      <c r="F251" s="86" t="s">
        <v>675</v>
      </c>
      <c r="G251" s="242">
        <v>8.2411214953271028E-2</v>
      </c>
      <c r="H251" s="245">
        <v>93.323382285766328</v>
      </c>
    </row>
    <row r="252" spans="1:8">
      <c r="A252" s="86" t="str">
        <v>rcd_qfhigh_104</v>
      </c>
      <c r="B252" s="239">
        <v>251</v>
      </c>
      <c r="C252" s="86" t="s">
        <v>670</v>
      </c>
      <c r="D252" s="241">
        <f>COUNTIF($C$1:$C252,C252)</f>
        <v>4</v>
      </c>
      <c r="E252" s="241" t="str">
        <f t="shared" si="23"/>
        <v>Highest Level of Qualifications (Adults)4</v>
      </c>
      <c r="F252" s="86" t="s">
        <v>677</v>
      </c>
      <c r="G252" s="242">
        <v>0.40288785046728975</v>
      </c>
      <c r="H252" s="245">
        <v>109.0117914905115</v>
      </c>
    </row>
    <row r="253" spans="1:8">
      <c r="A253" s="86" t="str">
        <v>rcd_qfhigh_105</v>
      </c>
      <c r="B253" s="239">
        <v>252</v>
      </c>
      <c r="C253" s="86" t="s">
        <v>670</v>
      </c>
      <c r="D253" s="241">
        <f>COUNTIF($C$1:$C253,C253)</f>
        <v>5</v>
      </c>
      <c r="E253" s="241" t="str">
        <f t="shared" si="23"/>
        <v>Highest Level of Qualifications (Adults)5</v>
      </c>
      <c r="F253" s="86" t="s">
        <v>679</v>
      </c>
      <c r="G253" s="242">
        <v>0.30187850467289723</v>
      </c>
      <c r="H253" s="245">
        <v>143.81163748943789</v>
      </c>
    </row>
    <row r="254" spans="1:8">
      <c r="A254" s="86" t="str">
        <v>Num_reading</v>
      </c>
      <c r="B254" s="239">
        <v>253</v>
      </c>
      <c r="C254" s="86" t="s">
        <v>681</v>
      </c>
      <c r="D254" s="241">
        <f>COUNTIF($C$1:$C254,C254)</f>
        <v>1</v>
      </c>
      <c r="E254" s="241" t="str">
        <f t="shared" si="23"/>
        <v>England: Pupils at the end of KS11</v>
      </c>
      <c r="F254" s="86" t="s">
        <v>682</v>
      </c>
      <c r="G254" s="242">
        <v>0.88041121495327079</v>
      </c>
      <c r="H254" s="245">
        <v>96.448413199066678</v>
      </c>
    </row>
    <row r="255" spans="1:8">
      <c r="A255" s="86" t="str">
        <v>Num_writing</v>
      </c>
      <c r="B255" s="239">
        <v>254</v>
      </c>
      <c r="C255" s="86" t="s">
        <v>681</v>
      </c>
      <c r="D255" s="241">
        <f>COUNTIF($C$1:$C255,C255)</f>
        <v>2</v>
      </c>
      <c r="E255" s="241" t="str">
        <f t="shared" si="23"/>
        <v>England: Pupils at the end of KS12</v>
      </c>
      <c r="F255" s="86" t="s">
        <v>684</v>
      </c>
      <c r="G255" s="242">
        <v>0.83562616822429903</v>
      </c>
      <c r="H255" s="245">
        <v>95.445458624199048</v>
      </c>
    </row>
    <row r="256" spans="1:8">
      <c r="A256" s="86" t="str">
        <v>Num_maths</v>
      </c>
      <c r="B256" s="239">
        <v>255</v>
      </c>
      <c r="C256" s="86" t="s">
        <v>681</v>
      </c>
      <c r="D256" s="241">
        <f>COUNTIF($C$1:$C256,C256)</f>
        <v>3</v>
      </c>
      <c r="E256" s="241" t="str">
        <f t="shared" si="23"/>
        <v>England: Pupils at the end of KS13</v>
      </c>
      <c r="F256" s="86" t="s">
        <v>686</v>
      </c>
      <c r="G256" s="242">
        <v>0.9127476635514018</v>
      </c>
      <c r="H256" s="245">
        <v>97.346505214809525</v>
      </c>
    </row>
    <row r="257" spans="1:8">
      <c r="A257" s="86" t="str">
        <v>Num_science</v>
      </c>
      <c r="B257" s="239">
        <v>256</v>
      </c>
      <c r="C257" s="86" t="s">
        <v>681</v>
      </c>
      <c r="D257" s="241">
        <f>COUNTIF($C$1:$C257,C257)</f>
        <v>4</v>
      </c>
      <c r="E257" s="241" t="str">
        <f t="shared" si="23"/>
        <v>England: Pupils at the end of KS14</v>
      </c>
      <c r="F257" s="86" t="s">
        <v>688</v>
      </c>
      <c r="G257" s="242">
        <v>0.89212149532710305</v>
      </c>
      <c r="H257" s="245">
        <v>96.445983389731921</v>
      </c>
    </row>
    <row r="258" spans="1:8">
      <c r="A258" s="86" t="str">
        <v>Num_All_Reading</v>
      </c>
      <c r="B258" s="239">
        <v>257</v>
      </c>
      <c r="C258" s="86" t="s">
        <v>690</v>
      </c>
      <c r="D258" s="241">
        <f>COUNTIF($C$1:$C258,C258)</f>
        <v>1</v>
      </c>
      <c r="E258" s="241" t="str">
        <f t="shared" si="23"/>
        <v>England: Pupils at the end of KS21</v>
      </c>
      <c r="F258" s="86" t="s">
        <v>682</v>
      </c>
      <c r="G258" s="242">
        <v>0.87041121495327112</v>
      </c>
      <c r="H258" s="245">
        <v>96.333232130493855</v>
      </c>
    </row>
    <row r="259" spans="1:8">
      <c r="A259" s="86" t="str">
        <v>Num_All_Writing</v>
      </c>
      <c r="B259" s="239">
        <v>258</v>
      </c>
      <c r="C259" s="86" t="s">
        <v>690</v>
      </c>
      <c r="D259" s="241">
        <f>COUNTIF($C$1:$C259,C259)</f>
        <v>2</v>
      </c>
      <c r="E259" s="241" t="str">
        <f t="shared" ref="E259:E322" si="24">C259&amp;D259</f>
        <v>England: Pupils at the end of KS22</v>
      </c>
      <c r="F259" s="86" t="s">
        <v>684</v>
      </c>
      <c r="G259" s="242">
        <v>0.82468224299065396</v>
      </c>
      <c r="H259" s="245">
        <v>95.542052001733992</v>
      </c>
    </row>
    <row r="260" spans="1:8">
      <c r="A260" s="86" t="str">
        <v>Num_All_maths</v>
      </c>
      <c r="B260" s="239">
        <v>259</v>
      </c>
      <c r="C260" s="86" t="s">
        <v>690</v>
      </c>
      <c r="D260" s="241">
        <f>COUNTIF($C$1:$C260,C260)</f>
        <v>3</v>
      </c>
      <c r="E260" s="241" t="str">
        <f t="shared" si="24"/>
        <v>England: Pupils at the end of KS23</v>
      </c>
      <c r="F260" s="86" t="s">
        <v>686</v>
      </c>
      <c r="G260" s="242">
        <v>0.83696261682243001</v>
      </c>
      <c r="H260" s="245">
        <v>96.180732662172744</v>
      </c>
    </row>
    <row r="261" spans="1:8">
      <c r="A261" s="86" t="str">
        <v>Num_All_RWM</v>
      </c>
      <c r="B261" s="239">
        <v>260</v>
      </c>
      <c r="C261" s="86" t="s">
        <v>690</v>
      </c>
      <c r="D261" s="241">
        <f>COUNTIF($C$1:$C261,C261)</f>
        <v>4</v>
      </c>
      <c r="E261" s="241" t="str">
        <f t="shared" si="24"/>
        <v>England: Pupils at the end of KS24</v>
      </c>
      <c r="F261" s="86" t="s">
        <v>694</v>
      </c>
      <c r="G261" s="242">
        <v>0.74467289719626173</v>
      </c>
      <c r="H261" s="245">
        <v>94.087574072502534</v>
      </c>
    </row>
    <row r="262" spans="1:8">
      <c r="A262" s="86" t="str">
        <v>LEVEL2_all</v>
      </c>
      <c r="B262" s="239">
        <v>261</v>
      </c>
      <c r="C262" s="86" t="s">
        <v>696</v>
      </c>
      <c r="D262" s="241">
        <f>COUNTIF($C$1:$C262,C262)</f>
        <v>1</v>
      </c>
      <c r="E262" s="241" t="str">
        <f t="shared" si="24"/>
        <v>England: Pupils at the end of KS41</v>
      </c>
      <c r="F262" s="86" t="s">
        <v>697</v>
      </c>
      <c r="G262" s="242">
        <v>0.57128971962616815</v>
      </c>
      <c r="H262" s="245">
        <v>85.742446531380523</v>
      </c>
    </row>
    <row r="263" spans="1:8">
      <c r="A263" s="86" t="str">
        <v>LEVEL2_EM_all</v>
      </c>
      <c r="B263" s="239">
        <v>262</v>
      </c>
      <c r="C263" s="86" t="s">
        <v>696</v>
      </c>
      <c r="D263" s="241">
        <f>COUNTIF($C$1:$C263,C263)</f>
        <v>2</v>
      </c>
      <c r="E263" s="241" t="str">
        <f t="shared" si="24"/>
        <v>England: Pupils at the end of KS42</v>
      </c>
      <c r="F263" s="86" t="s">
        <v>699</v>
      </c>
      <c r="G263" s="242">
        <v>0.4865420560747663</v>
      </c>
      <c r="H263" s="245">
        <v>83.756672225991593</v>
      </c>
    </row>
    <row r="264" spans="1:8">
      <c r="A264" s="86" t="str">
        <v>NS4T5PAL5P</v>
      </c>
      <c r="B264" s="239">
        <v>263</v>
      </c>
      <c r="C264" s="86" t="s">
        <v>701</v>
      </c>
      <c r="D264" s="241">
        <f>COUNTIF($C$1:$C264,C264)</f>
        <v>1</v>
      </c>
      <c r="E264" s="241" t="str">
        <f t="shared" si="24"/>
        <v>Scotland: Pupils in the S4 cohort1</v>
      </c>
      <c r="F264" s="86" t="s">
        <v>702</v>
      </c>
      <c r="G264" s="242">
        <v>0.30768224299065416</v>
      </c>
      <c r="H264" s="245">
        <v>69.619424327246975</v>
      </c>
    </row>
    <row r="265" spans="1:8">
      <c r="A265" s="86" t="str">
        <v>NS5T3PAL6P</v>
      </c>
      <c r="B265" s="239">
        <v>264</v>
      </c>
      <c r="C265" s="86" t="s">
        <v>704</v>
      </c>
      <c r="D265" s="241">
        <f>COUNTIF($C$1:$C265,C265)</f>
        <v>1</v>
      </c>
      <c r="E265" s="241" t="str">
        <f t="shared" si="24"/>
        <v>Scotland: Pupils in the S5 cohort1</v>
      </c>
      <c r="F265" s="86" t="s">
        <v>705</v>
      </c>
      <c r="G265" s="242">
        <v>0.24459813084112147</v>
      </c>
      <c r="H265" s="245">
        <v>65.846276142072426</v>
      </c>
    </row>
    <row r="266" spans="1:8">
      <c r="A266" s="86" t="str">
        <v>NS5T5PAL6P</v>
      </c>
      <c r="B266" s="239">
        <v>265</v>
      </c>
      <c r="C266" s="86" t="s">
        <v>704</v>
      </c>
      <c r="D266" s="241">
        <f>COUNTIF($C$1:$C266,C266)</f>
        <v>2</v>
      </c>
      <c r="E266" s="241" t="str">
        <f t="shared" si="24"/>
        <v>Scotland: Pupils in the S5 cohort2</v>
      </c>
      <c r="F266" s="86" t="s">
        <v>707</v>
      </c>
      <c r="G266" s="242">
        <v>9.8766355140186918E-2</v>
      </c>
      <c r="H266" s="245">
        <v>54.146508287112439</v>
      </c>
    </row>
    <row r="267" spans="1:8">
      <c r="A267" s="86" t="str">
        <v>rcd_worktrav_101</v>
      </c>
      <c r="B267" s="239">
        <v>266</v>
      </c>
      <c r="C267" s="86" t="s">
        <v>710</v>
      </c>
      <c r="D267" s="241">
        <f>COUNTIF($C$1:$C267,C267)</f>
        <v>1</v>
      </c>
      <c r="E267" s="241" t="str">
        <f t="shared" si="24"/>
        <v>Travel To Work (% of Workers)1</v>
      </c>
      <c r="F267" s="86" t="s">
        <v>711</v>
      </c>
      <c r="G267" s="242">
        <v>5.0009345794392521E-2</v>
      </c>
      <c r="H267" s="245">
        <v>75.290301551589579</v>
      </c>
    </row>
    <row r="268" spans="1:8">
      <c r="A268" s="86" t="str">
        <v>rcd_worktrav_102</v>
      </c>
      <c r="B268" s="239">
        <v>267</v>
      </c>
      <c r="C268" s="86" t="s">
        <v>710</v>
      </c>
      <c r="D268" s="241">
        <f>COUNTIF($C$1:$C268,C268)</f>
        <v>2</v>
      </c>
      <c r="E268" s="241" t="str">
        <f t="shared" si="24"/>
        <v>Travel To Work (% of Workers)2</v>
      </c>
      <c r="F268" s="86" t="s">
        <v>713</v>
      </c>
      <c r="G268" s="242">
        <v>0.62956074766355141</v>
      </c>
      <c r="H268" s="245">
        <v>94.302373411480829</v>
      </c>
    </row>
    <row r="269" spans="1:8">
      <c r="A269" s="86" t="str">
        <v>rcd_worktrav_103</v>
      </c>
      <c r="B269" s="239">
        <v>268</v>
      </c>
      <c r="C269" s="86" t="s">
        <v>710</v>
      </c>
      <c r="D269" s="241">
        <f>COUNTIF($C$1:$C269,C269)</f>
        <v>3</v>
      </c>
      <c r="E269" s="241" t="str">
        <f t="shared" si="24"/>
        <v>Travel To Work (% of Workers)3</v>
      </c>
      <c r="F269" s="86" t="s">
        <v>715</v>
      </c>
      <c r="G269" s="242">
        <v>8.9934579439252343E-2</v>
      </c>
      <c r="H269" s="245">
        <v>153.28027964769072</v>
      </c>
    </row>
    <row r="270" spans="1:8">
      <c r="A270" s="86" t="str">
        <v>rcd_worktrav_104</v>
      </c>
      <c r="B270" s="239">
        <v>269</v>
      </c>
      <c r="C270" s="86" t="s">
        <v>710</v>
      </c>
      <c r="D270" s="241">
        <f>COUNTIF($C$1:$C270,C270)</f>
        <v>4</v>
      </c>
      <c r="E270" s="241" t="str">
        <f t="shared" si="24"/>
        <v>Travel To Work (% of Workers)4</v>
      </c>
      <c r="F270" s="86" t="s">
        <v>717</v>
      </c>
      <c r="G270" s="242">
        <v>3.5028037383177571E-2</v>
      </c>
      <c r="H270" s="245">
        <v>103.29841546321769</v>
      </c>
    </row>
    <row r="271" spans="1:8">
      <c r="A271" s="86" t="str">
        <v>rcd_worktrav_105</v>
      </c>
      <c r="B271" s="239">
        <v>270</v>
      </c>
      <c r="C271" s="86" t="s">
        <v>710</v>
      </c>
      <c r="D271" s="241">
        <f>COUNTIF($C$1:$C271,C271)</f>
        <v>5</v>
      </c>
      <c r="E271" s="241" t="str">
        <f t="shared" si="24"/>
        <v>Travel To Work (% of Workers)5</v>
      </c>
      <c r="F271" s="86" t="s">
        <v>719</v>
      </c>
      <c r="G271" s="242">
        <v>0.16295327102803742</v>
      </c>
      <c r="H271" s="245">
        <v>136.17301668528538</v>
      </c>
    </row>
    <row r="272" spans="1:8">
      <c r="A272" s="86" t="str">
        <v>rcd_worktrav_106</v>
      </c>
      <c r="B272" s="239">
        <v>271</v>
      </c>
      <c r="C272" s="86" t="s">
        <v>710</v>
      </c>
      <c r="D272" s="241">
        <f>COUNTIF($C$1:$C272,C272)</f>
        <v>6</v>
      </c>
      <c r="E272" s="241" t="str">
        <f t="shared" si="24"/>
        <v>Travel To Work (% of Workers)6</v>
      </c>
      <c r="F272" s="86" t="s">
        <v>721</v>
      </c>
      <c r="G272" s="242">
        <v>1.0261682242990655E-2</v>
      </c>
      <c r="H272" s="245">
        <v>103.79703984760351</v>
      </c>
    </row>
    <row r="273" spans="1:8">
      <c r="A273" s="86" t="str">
        <v>rcd_worktrav_107</v>
      </c>
      <c r="B273" s="239">
        <v>272</v>
      </c>
      <c r="C273" s="86" t="s">
        <v>710</v>
      </c>
      <c r="D273" s="241">
        <f>COUNTIF($C$1:$C273,C273)</f>
        <v>7</v>
      </c>
      <c r="E273" s="241" t="str">
        <f t="shared" si="24"/>
        <v>Travel To Work (% of Workers)7</v>
      </c>
      <c r="F273" s="86" t="s">
        <v>723</v>
      </c>
      <c r="G273" s="242">
        <v>2.2018691588785045E-2</v>
      </c>
      <c r="H273" s="245">
        <v>50.374264277600844</v>
      </c>
    </row>
    <row r="274" spans="1:8">
      <c r="A274" s="86" t="str">
        <v>car0</v>
      </c>
      <c r="B274" s="239">
        <v>273</v>
      </c>
      <c r="C274" s="86" t="s">
        <v>725</v>
      </c>
      <c r="D274" s="241">
        <f>COUNTIF($C$1:$C274,C274)</f>
        <v>1</v>
      </c>
      <c r="E274" s="241" t="str">
        <f t="shared" si="24"/>
        <v>Car Ownership1</v>
      </c>
      <c r="F274" s="86" t="s">
        <v>726</v>
      </c>
      <c r="G274" s="242">
        <v>0.31133644859813087</v>
      </c>
      <c r="H274" s="245">
        <v>175.47968839364202</v>
      </c>
    </row>
    <row r="275" spans="1:8">
      <c r="A275" s="86" t="str">
        <v>car1</v>
      </c>
      <c r="B275" s="239">
        <v>274</v>
      </c>
      <c r="C275" s="86" t="s">
        <v>725</v>
      </c>
      <c r="D275" s="241">
        <f>COUNTIF($C$1:$C275,C275)</f>
        <v>2</v>
      </c>
      <c r="E275" s="241" t="str">
        <f t="shared" si="24"/>
        <v>Car Ownership2</v>
      </c>
      <c r="F275" s="86" t="s">
        <v>728</v>
      </c>
      <c r="G275" s="242">
        <v>0.43219626168224295</v>
      </c>
      <c r="H275" s="245">
        <v>109.03315584298809</v>
      </c>
    </row>
    <row r="276" spans="1:8">
      <c r="A276" s="86" t="str">
        <v>car2</v>
      </c>
      <c r="B276" s="239">
        <v>275</v>
      </c>
      <c r="C276" s="86" t="s">
        <v>725</v>
      </c>
      <c r="D276" s="241">
        <f>COUNTIF($C$1:$C276,C276)</f>
        <v>3</v>
      </c>
      <c r="E276" s="241" t="str">
        <f t="shared" si="24"/>
        <v>Car Ownership3</v>
      </c>
      <c r="F276" s="86" t="s">
        <v>730</v>
      </c>
      <c r="G276" s="242">
        <v>0.21354205607476637</v>
      </c>
      <c r="H276" s="245">
        <v>64.904625216329336</v>
      </c>
    </row>
    <row r="277" spans="1:8">
      <c r="A277" s="86" t="str">
        <v>car3p</v>
      </c>
      <c r="B277" s="239">
        <v>276</v>
      </c>
      <c r="C277" s="86" t="s">
        <v>725</v>
      </c>
      <c r="D277" s="241">
        <f>COUNTIF($C$1:$C277,C277)</f>
        <v>4</v>
      </c>
      <c r="E277" s="241" t="str">
        <f t="shared" si="24"/>
        <v>Car Ownership4</v>
      </c>
      <c r="F277" s="86" t="s">
        <v>732</v>
      </c>
      <c r="G277" s="242">
        <v>4.2850467289719633E-2</v>
      </c>
      <c r="H277" s="245">
        <v>44.117207057596303</v>
      </c>
    </row>
    <row r="278" spans="1:8">
      <c r="A278" s="86" t="str">
        <v>car1recent</v>
      </c>
      <c r="B278" s="239">
        <v>277</v>
      </c>
      <c r="C278" s="86" t="s">
        <v>725</v>
      </c>
      <c r="D278" s="241">
        <f>COUNTIF($C$1:$C278,C278)</f>
        <v>5</v>
      </c>
      <c r="E278" s="241" t="str">
        <f t="shared" si="24"/>
        <v>Car Ownership5</v>
      </c>
      <c r="F278" s="86" t="s">
        <v>734</v>
      </c>
      <c r="G278" s="242">
        <v>9.7654205607476632E-2</v>
      </c>
      <c r="H278" s="245">
        <v>71.508901375468866</v>
      </c>
    </row>
    <row r="279" spans="1:8">
      <c r="A279" s="86" t="str">
        <v>car1co</v>
      </c>
      <c r="B279" s="239">
        <v>278</v>
      </c>
      <c r="C279" s="86" t="s">
        <v>736</v>
      </c>
      <c r="D279" s="241">
        <f>COUNTIF($C$1:$C279,C279)</f>
        <v>1</v>
      </c>
      <c r="E279" s="241" t="str">
        <f t="shared" si="24"/>
        <v>Main Car (% of car owners)1</v>
      </c>
      <c r="F279" s="86" t="s">
        <v>737</v>
      </c>
      <c r="G279" s="242">
        <v>1.3542056074766353E-2</v>
      </c>
      <c r="H279" s="245">
        <v>84.417801769963759</v>
      </c>
    </row>
    <row r="280" spans="1:8">
      <c r="A280" s="86" t="str">
        <v>car1priv</v>
      </c>
      <c r="B280" s="239">
        <v>279</v>
      </c>
      <c r="C280" s="86" t="s">
        <v>736</v>
      </c>
      <c r="D280" s="241">
        <f>COUNTIF($C$1:$C280,C280)</f>
        <v>2</v>
      </c>
      <c r="E280" s="241" t="str">
        <f t="shared" si="24"/>
        <v>Main Car (% of car owners)2</v>
      </c>
      <c r="F280" s="86" t="s">
        <v>739</v>
      </c>
      <c r="G280" s="242">
        <v>0.98645794392523378</v>
      </c>
      <c r="H280" s="245">
        <v>100.25404029195475</v>
      </c>
    </row>
    <row r="281" spans="1:8">
      <c r="A281" s="86" t="str">
        <v>carsaloon</v>
      </c>
      <c r="B281" s="239">
        <v>280</v>
      </c>
      <c r="C281" s="86" t="s">
        <v>736</v>
      </c>
      <c r="D281" s="241">
        <f>COUNTIF($C$1:$C281,C281)</f>
        <v>3</v>
      </c>
      <c r="E281" s="241" t="str">
        <f t="shared" si="24"/>
        <v>Main Car (% of car owners)3</v>
      </c>
      <c r="F281" s="86" t="s">
        <v>741</v>
      </c>
      <c r="G281" s="242">
        <v>0.18534579439252333</v>
      </c>
      <c r="H281" s="245">
        <v>103.45550262934648</v>
      </c>
    </row>
    <row r="282" spans="1:8">
      <c r="A282" s="86" t="str">
        <v>carhatchback</v>
      </c>
      <c r="B282" s="239">
        <v>281</v>
      </c>
      <c r="C282" s="86" t="s">
        <v>736</v>
      </c>
      <c r="D282" s="241">
        <f>COUNTIF($C$1:$C282,C282)</f>
        <v>4</v>
      </c>
      <c r="E282" s="241" t="str">
        <f t="shared" si="24"/>
        <v>Main Car (% of car owners)4</v>
      </c>
      <c r="F282" s="86" t="s">
        <v>743</v>
      </c>
      <c r="G282" s="242">
        <v>0.52383177570093453</v>
      </c>
      <c r="H282" s="245">
        <v>104.62246469183711</v>
      </c>
    </row>
    <row r="283" spans="1:8">
      <c r="A283" s="86" t="str">
        <v>carestate</v>
      </c>
      <c r="B283" s="239">
        <v>282</v>
      </c>
      <c r="C283" s="86" t="s">
        <v>736</v>
      </c>
      <c r="D283" s="241">
        <f>COUNTIF($C$1:$C283,C283)</f>
        <v>5</v>
      </c>
      <c r="E283" s="241" t="str">
        <f t="shared" si="24"/>
        <v>Main Car (% of car owners)5</v>
      </c>
      <c r="F283" s="86" t="s">
        <v>745</v>
      </c>
      <c r="G283" s="242">
        <v>6.390654205607478E-2</v>
      </c>
      <c r="H283" s="245">
        <v>89.970251885244011</v>
      </c>
    </row>
    <row r="284" spans="1:8">
      <c r="A284" s="86" t="str">
        <v>carlux</v>
      </c>
      <c r="B284" s="239">
        <v>283</v>
      </c>
      <c r="C284" s="86" t="s">
        <v>736</v>
      </c>
      <c r="D284" s="241">
        <f>COUNTIF($C$1:$C284,C284)</f>
        <v>6</v>
      </c>
      <c r="E284" s="241" t="str">
        <f t="shared" si="24"/>
        <v>Main Car (% of car owners)6</v>
      </c>
      <c r="F284" s="86" t="s">
        <v>747</v>
      </c>
      <c r="G284" s="242">
        <v>7.2747663551401873E-2</v>
      </c>
      <c r="H284" s="245">
        <v>92.90880865884165</v>
      </c>
    </row>
    <row r="285" spans="1:8">
      <c r="A285" s="86" t="str">
        <v>carother</v>
      </c>
      <c r="B285" s="239">
        <v>284</v>
      </c>
      <c r="C285" s="86" t="s">
        <v>736</v>
      </c>
      <c r="D285" s="241">
        <f>COUNTIF($C$1:$C285,C285)</f>
        <v>7</v>
      </c>
      <c r="E285" s="241" t="str">
        <f t="shared" si="24"/>
        <v>Main Car (% of car owners)7</v>
      </c>
      <c r="F285" s="86" t="s">
        <v>749</v>
      </c>
      <c r="G285" s="242">
        <v>0.15427102803738318</v>
      </c>
      <c r="H285" s="245">
        <v>90.348991749301376</v>
      </c>
    </row>
    <row r="286" spans="1:8">
      <c r="A286" s="86" t="str">
        <v>car1btnew</v>
      </c>
      <c r="B286" s="239">
        <v>285</v>
      </c>
      <c r="C286" s="86" t="s">
        <v>736</v>
      </c>
      <c r="D286" s="241">
        <f>COUNTIF($C$1:$C286,C286)</f>
        <v>8</v>
      </c>
      <c r="E286" s="241" t="str">
        <f t="shared" si="24"/>
        <v>Main Car (% of car owners)8</v>
      </c>
      <c r="F286" s="86" t="s">
        <v>751</v>
      </c>
      <c r="G286" s="242">
        <v>0.31830841121495329</v>
      </c>
      <c r="H286" s="245">
        <v>84.536240404173697</v>
      </c>
    </row>
    <row r="287" spans="1:8">
      <c r="A287" s="86" t="str">
        <v>car1btused</v>
      </c>
      <c r="B287" s="239">
        <v>286</v>
      </c>
      <c r="C287" s="86" t="s">
        <v>736</v>
      </c>
      <c r="D287" s="241">
        <f>COUNTIF($C$1:$C287,C287)</f>
        <v>9</v>
      </c>
      <c r="E287" s="241" t="str">
        <f t="shared" si="24"/>
        <v>Main Car (% of car owners)9</v>
      </c>
      <c r="F287" s="86" t="s">
        <v>753</v>
      </c>
      <c r="G287" s="242">
        <v>0.68169158878504688</v>
      </c>
      <c r="H287" s="245">
        <v>109.33916603488321</v>
      </c>
    </row>
    <row r="288" spans="1:8">
      <c r="A288" s="86" t="str">
        <v>rcd_hhdyrinc_101</v>
      </c>
      <c r="B288" s="239">
        <v>287</v>
      </c>
      <c r="C288" s="86" t="s">
        <v>755</v>
      </c>
      <c r="D288" s="241">
        <f>COUNTIF($C$1:$C288,C288)</f>
        <v>1</v>
      </c>
      <c r="E288" s="241" t="str">
        <f t="shared" si="24"/>
        <v>Household Annual Income1</v>
      </c>
      <c r="F288" s="86" t="s">
        <v>756</v>
      </c>
      <c r="G288" s="242">
        <v>0.24652336448598133</v>
      </c>
      <c r="H288" s="245">
        <v>152.91302477149961</v>
      </c>
    </row>
    <row r="289" spans="1:8">
      <c r="A289" s="86" t="str">
        <v>rcd_hhdyrinc_102</v>
      </c>
      <c r="B289" s="239">
        <v>288</v>
      </c>
      <c r="C289" s="86" t="s">
        <v>755</v>
      </c>
      <c r="D289" s="241">
        <f>COUNTIF($C$1:$C289,C289)</f>
        <v>2</v>
      </c>
      <c r="E289" s="241" t="str">
        <f t="shared" si="24"/>
        <v>Household Annual Income2</v>
      </c>
      <c r="F289" s="86" t="s">
        <v>757</v>
      </c>
      <c r="G289" s="242">
        <v>0.365943925233645</v>
      </c>
      <c r="H289" s="245">
        <v>117.62551382926854</v>
      </c>
    </row>
    <row r="290" spans="1:8">
      <c r="A290" s="86" t="str">
        <v>rcd_hhdyrinc_103</v>
      </c>
      <c r="B290" s="239">
        <v>289</v>
      </c>
      <c r="C290" s="86" t="s">
        <v>755</v>
      </c>
      <c r="D290" s="241">
        <f>COUNTIF($C$1:$C290,C290)</f>
        <v>3</v>
      </c>
      <c r="E290" s="241" t="str">
        <f t="shared" si="24"/>
        <v>Household Annual Income3</v>
      </c>
      <c r="F290" s="86" t="s">
        <v>758</v>
      </c>
      <c r="G290" s="242">
        <v>0.20096261682242991</v>
      </c>
      <c r="H290" s="245">
        <v>94.30510173000765</v>
      </c>
    </row>
    <row r="291" spans="1:8">
      <c r="A291" s="86" t="str">
        <v>rcd_hhdyrinc_104</v>
      </c>
      <c r="B291" s="239">
        <v>290</v>
      </c>
      <c r="C291" s="86" t="s">
        <v>755</v>
      </c>
      <c r="D291" s="241">
        <f>COUNTIF($C$1:$C291,C291)</f>
        <v>4</v>
      </c>
      <c r="E291" s="241" t="str">
        <f t="shared" si="24"/>
        <v>Household Annual Income4</v>
      </c>
      <c r="F291" s="86" t="s">
        <v>759</v>
      </c>
      <c r="G291" s="242">
        <v>0.1140747663551402</v>
      </c>
      <c r="H291" s="245">
        <v>80.26203601332918</v>
      </c>
    </row>
    <row r="292" spans="1:8">
      <c r="A292" s="86" t="str">
        <v>rcd_hhdyrinc_105</v>
      </c>
      <c r="B292" s="239">
        <v>291</v>
      </c>
      <c r="C292" s="86" t="s">
        <v>755</v>
      </c>
      <c r="D292" s="241">
        <f>COUNTIF($C$1:$C292,C292)</f>
        <v>5</v>
      </c>
      <c r="E292" s="241" t="str">
        <f t="shared" si="24"/>
        <v>Household Annual Income5</v>
      </c>
      <c r="F292" s="86" t="s">
        <v>760</v>
      </c>
      <c r="G292" s="242">
        <v>3.9887850467289723E-2</v>
      </c>
      <c r="H292" s="245">
        <v>52.741589225271724</v>
      </c>
    </row>
    <row r="293" spans="1:8">
      <c r="A293" s="86" t="str">
        <v>rcd_hhdyrinc_106</v>
      </c>
      <c r="B293" s="239">
        <v>292</v>
      </c>
      <c r="C293" s="86" t="s">
        <v>755</v>
      </c>
      <c r="D293" s="241">
        <f>COUNTIF($C$1:$C293,C293)</f>
        <v>6</v>
      </c>
      <c r="E293" s="241" t="str">
        <f t="shared" si="24"/>
        <v>Household Annual Income6</v>
      </c>
      <c r="F293" s="86" t="s">
        <v>761</v>
      </c>
      <c r="G293" s="242">
        <v>3.2485981308411217E-2</v>
      </c>
      <c r="H293" s="245">
        <v>33.573844134136671</v>
      </c>
    </row>
    <row r="294" spans="1:8">
      <c r="A294" s="86" t="str">
        <v>incmean</v>
      </c>
      <c r="B294" s="239">
        <v>293</v>
      </c>
      <c r="C294" s="86" t="s">
        <v>755</v>
      </c>
      <c r="D294" s="241">
        <f>COUNTIF($C$1:$C294,C294)</f>
        <v>7</v>
      </c>
      <c r="E294" s="241" t="str">
        <f t="shared" si="24"/>
        <v>Household Annual Income7</v>
      </c>
      <c r="F294" s="86" t="s">
        <v>763</v>
      </c>
      <c r="G294" s="242">
        <v>295.25588151869158</v>
      </c>
      <c r="H294" s="245">
        <v>68.315501343051295</v>
      </c>
    </row>
    <row r="295" spans="1:8">
      <c r="A295" s="86" t="str">
        <v>benbase1</v>
      </c>
      <c r="B295" s="239">
        <v>294</v>
      </c>
      <c r="C295" s="86" t="s">
        <v>765</v>
      </c>
      <c r="D295" s="241">
        <f>COUNTIF($C$1:$C295,C295)</f>
        <v>1</v>
      </c>
      <c r="E295" s="241" t="str">
        <f t="shared" si="24"/>
        <v>Benefits1</v>
      </c>
      <c r="F295" s="86" t="s">
        <v>766</v>
      </c>
      <c r="G295" s="242">
        <v>3.7915887850467296E-2</v>
      </c>
      <c r="H295" s="245">
        <v>198.3915709045902</v>
      </c>
    </row>
    <row r="296" spans="1:8">
      <c r="A296" s="86" t="str">
        <v>benbase2</v>
      </c>
      <c r="B296" s="239">
        <v>295</v>
      </c>
      <c r="C296" s="86" t="s">
        <v>765</v>
      </c>
      <c r="D296" s="241">
        <f>COUNTIF($C$1:$C296,C296)</f>
        <v>2</v>
      </c>
      <c r="E296" s="241" t="str">
        <f t="shared" si="24"/>
        <v>Benefits2</v>
      </c>
      <c r="F296" s="86" t="s">
        <v>768</v>
      </c>
      <c r="G296" s="242">
        <v>1.2990654205607476E-2</v>
      </c>
      <c r="H296" s="245">
        <v>182.99007257672537</v>
      </c>
    </row>
    <row r="297" spans="1:8">
      <c r="A297" s="86" t="str">
        <v>benbase3</v>
      </c>
      <c r="B297" s="239">
        <v>296</v>
      </c>
      <c r="C297" s="86" t="s">
        <v>765</v>
      </c>
      <c r="D297" s="241">
        <f>COUNTIF($C$1:$C297,C297)</f>
        <v>3</v>
      </c>
      <c r="E297" s="241" t="str">
        <f t="shared" si="24"/>
        <v>Benefits3</v>
      </c>
      <c r="F297" s="86" t="s">
        <v>770</v>
      </c>
      <c r="G297" s="242">
        <v>0.16533644859813088</v>
      </c>
      <c r="H297" s="245">
        <v>116.51849299549775</v>
      </c>
    </row>
    <row r="298" spans="1:8">
      <c r="A298" s="86" t="str">
        <v>benbase4</v>
      </c>
      <c r="B298" s="239">
        <v>297</v>
      </c>
      <c r="C298" s="86" t="s">
        <v>765</v>
      </c>
      <c r="D298" s="241">
        <f>COUNTIF($C$1:$C298,C298)</f>
        <v>4</v>
      </c>
      <c r="E298" s="241" t="str">
        <f t="shared" si="24"/>
        <v>Benefits4</v>
      </c>
      <c r="F298" s="86" t="s">
        <v>772</v>
      </c>
      <c r="G298" s="242">
        <v>4.1971962616822428E-2</v>
      </c>
      <c r="H298" s="245">
        <v>189.26701269944812</v>
      </c>
    </row>
    <row r="299" spans="1:8">
      <c r="A299" s="86" t="str">
        <v>finsit_savalot</v>
      </c>
      <c r="B299" s="239">
        <v>298</v>
      </c>
      <c r="C299" s="86" t="s">
        <v>774</v>
      </c>
      <c r="D299" s="241">
        <f>COUNTIF($C$1:$C299,C299)</f>
        <v>1</v>
      </c>
      <c r="E299" s="241" t="str">
        <f t="shared" si="24"/>
        <v>Financial Situation1</v>
      </c>
      <c r="F299" s="86" t="s">
        <v>775</v>
      </c>
      <c r="G299" s="242">
        <v>7.7130841121495305E-2</v>
      </c>
      <c r="H299" s="245">
        <v>66.995205003465784</v>
      </c>
    </row>
    <row r="300" spans="1:8">
      <c r="A300" s="86" t="str">
        <v>finsit_savlittle</v>
      </c>
      <c r="B300" s="239">
        <v>299</v>
      </c>
      <c r="C300" s="86" t="s">
        <v>774</v>
      </c>
      <c r="D300" s="241">
        <f>COUNTIF($C$1:$C300,C300)</f>
        <v>2</v>
      </c>
      <c r="E300" s="241" t="str">
        <f t="shared" si="24"/>
        <v>Financial Situation2</v>
      </c>
      <c r="F300" s="86" t="s">
        <v>777</v>
      </c>
      <c r="G300" s="242">
        <v>0.49543925233644853</v>
      </c>
      <c r="H300" s="245">
        <v>92.858034139022607</v>
      </c>
    </row>
    <row r="301" spans="1:8">
      <c r="A301" s="86" t="str">
        <v>finsit_even</v>
      </c>
      <c r="B301" s="239">
        <v>300</v>
      </c>
      <c r="C301" s="86" t="s">
        <v>774</v>
      </c>
      <c r="D301" s="241">
        <f>COUNTIF($C$1:$C301,C301)</f>
        <v>3</v>
      </c>
      <c r="E301" s="241" t="str">
        <f t="shared" si="24"/>
        <v>Financial Situation3</v>
      </c>
      <c r="F301" s="86" t="s">
        <v>779</v>
      </c>
      <c r="G301" s="242">
        <v>0.36914018691588785</v>
      </c>
      <c r="H301" s="245">
        <v>128.71205197229483</v>
      </c>
    </row>
    <row r="302" spans="1:8">
      <c r="A302" s="86" t="str">
        <v>finsit_debt</v>
      </c>
      <c r="B302" s="239">
        <v>301</v>
      </c>
      <c r="C302" s="86" t="s">
        <v>774</v>
      </c>
      <c r="D302" s="241">
        <f>COUNTIF($C$1:$C302,C302)</f>
        <v>4</v>
      </c>
      <c r="E302" s="241" t="str">
        <f t="shared" si="24"/>
        <v>Financial Situation4</v>
      </c>
      <c r="F302" s="86" t="s">
        <v>781</v>
      </c>
      <c r="G302" s="242">
        <v>5.8439252336448609E-2</v>
      </c>
      <c r="H302" s="245">
        <v>90.165130743202681</v>
      </c>
    </row>
    <row r="303" spans="1:8">
      <c r="A303" s="86" t="str">
        <v>smartband</v>
      </c>
      <c r="B303" s="239">
        <v>302</v>
      </c>
      <c r="C303" s="86" t="s">
        <v>783</v>
      </c>
      <c r="D303" s="241">
        <f>COUNTIF($C$1:$C303,C303)</f>
        <v>1</v>
      </c>
      <c r="E303" s="241" t="str">
        <f t="shared" si="24"/>
        <v>Contactless1</v>
      </c>
      <c r="F303" s="86" t="s">
        <v>784</v>
      </c>
      <c r="G303" s="242">
        <v>9.9299065420560759E-2</v>
      </c>
      <c r="H303" s="245">
        <v>74.806678695645161</v>
      </c>
    </row>
    <row r="304" spans="1:8">
      <c r="A304" s="86" t="str">
        <v>cur_contless</v>
      </c>
      <c r="B304" s="239">
        <v>303</v>
      </c>
      <c r="C304" s="86" t="s">
        <v>783</v>
      </c>
      <c r="D304" s="241">
        <f>COUNTIF($C$1:$C304,C304)</f>
        <v>2</v>
      </c>
      <c r="E304" s="241" t="str">
        <f t="shared" si="24"/>
        <v>Contactless2</v>
      </c>
      <c r="F304" s="86" t="s">
        <v>786</v>
      </c>
      <c r="G304" s="242">
        <v>0.55523364485981308</v>
      </c>
      <c r="H304" s="245">
        <v>91.672193501721182</v>
      </c>
    </row>
    <row r="305" spans="1:8">
      <c r="A305" s="86" t="str">
        <v>CDS_1PLUS</v>
      </c>
      <c r="B305" s="239">
        <v>304</v>
      </c>
      <c r="C305" s="86" t="s">
        <v>788</v>
      </c>
      <c r="D305" s="241">
        <f>COUNTIF($C$1:$C305,C305)</f>
        <v>1</v>
      </c>
      <c r="E305" s="241" t="str">
        <f t="shared" si="24"/>
        <v>Credit Cards1</v>
      </c>
      <c r="F305" s="86" t="s">
        <v>789</v>
      </c>
      <c r="G305" s="242">
        <v>0.40261682242990654</v>
      </c>
      <c r="H305" s="245">
        <v>74.434681546895447</v>
      </c>
    </row>
    <row r="306" spans="1:8">
      <c r="A306" s="86" t="str">
        <v>CDS_2PLUS</v>
      </c>
      <c r="B306" s="239">
        <v>305</v>
      </c>
      <c r="C306" s="86" t="s">
        <v>788</v>
      </c>
      <c r="D306" s="241">
        <f>COUNTIF($C$1:$C306,C306)</f>
        <v>2</v>
      </c>
      <c r="E306" s="241" t="str">
        <f t="shared" si="24"/>
        <v>Credit Cards2</v>
      </c>
      <c r="F306" s="86" t="s">
        <v>791</v>
      </c>
      <c r="G306" s="242">
        <v>0.1335514018691589</v>
      </c>
      <c r="H306" s="245">
        <v>59.480104849692829</v>
      </c>
    </row>
    <row r="307" spans="1:8">
      <c r="A307" s="86" t="str">
        <v>CDS_SPE500PLUS</v>
      </c>
      <c r="B307" s="239">
        <v>306</v>
      </c>
      <c r="C307" s="86" t="s">
        <v>788</v>
      </c>
      <c r="D307" s="241">
        <f>COUNTIF($C$1:$C307,C307)</f>
        <v>3</v>
      </c>
      <c r="E307" s="241" t="str">
        <f t="shared" si="24"/>
        <v>Credit Cards3</v>
      </c>
      <c r="F307" s="86" t="s">
        <v>793</v>
      </c>
      <c r="G307" s="242">
        <v>6.9327102803738314E-2</v>
      </c>
      <c r="H307" s="245">
        <v>48.103252215758836</v>
      </c>
    </row>
    <row r="308" spans="1:8">
      <c r="A308" s="86" t="str">
        <v>CDS_USE6T1M</v>
      </c>
      <c r="B308" s="239">
        <v>307</v>
      </c>
      <c r="C308" s="86" t="s">
        <v>788</v>
      </c>
      <c r="D308" s="241">
        <f>COUNTIF($C$1:$C308,C308)</f>
        <v>4</v>
      </c>
      <c r="E308" s="241" t="str">
        <f t="shared" si="24"/>
        <v>Credit Cards4</v>
      </c>
      <c r="F308" s="86" t="s">
        <v>795</v>
      </c>
      <c r="G308" s="242">
        <v>0.11529906542056076</v>
      </c>
      <c r="H308" s="245">
        <v>53.650656639755503</v>
      </c>
    </row>
    <row r="309" spans="1:8">
      <c r="A309" s="86" t="str">
        <v>CDS_REVOL</v>
      </c>
      <c r="B309" s="239">
        <v>308</v>
      </c>
      <c r="C309" s="86" t="s">
        <v>788</v>
      </c>
      <c r="D309" s="241">
        <f>COUNTIF($C$1:$C309,C309)</f>
        <v>5</v>
      </c>
      <c r="E309" s="241" t="str">
        <f t="shared" si="24"/>
        <v>Credit Cards5</v>
      </c>
      <c r="F309" s="86" t="s">
        <v>797</v>
      </c>
      <c r="G309" s="242">
        <v>7.7233644859813072E-2</v>
      </c>
      <c r="H309" s="245">
        <v>94.088942332527452</v>
      </c>
    </row>
    <row r="310" spans="1:8">
      <c r="A310" s="86" t="str">
        <v>CDS_TRANS</v>
      </c>
      <c r="B310" s="239">
        <v>309</v>
      </c>
      <c r="C310" s="86" t="s">
        <v>788</v>
      </c>
      <c r="D310" s="241">
        <f>COUNTIF($C$1:$C310,C310)</f>
        <v>6</v>
      </c>
      <c r="E310" s="241" t="str">
        <f t="shared" si="24"/>
        <v>Credit Cards6</v>
      </c>
      <c r="F310" s="86" t="s">
        <v>799</v>
      </c>
      <c r="G310" s="242">
        <v>0.25124299065420563</v>
      </c>
      <c r="H310" s="245">
        <v>63.990986463006514</v>
      </c>
    </row>
    <row r="311" spans="1:8">
      <c r="A311" s="86" t="str">
        <v>ca_have</v>
      </c>
      <c r="B311" s="239">
        <v>310</v>
      </c>
      <c r="C311" s="86" t="s">
        <v>801</v>
      </c>
      <c r="D311" s="241">
        <f>COUNTIF($C$1:$C311,C311)</f>
        <v>1</v>
      </c>
      <c r="E311" s="241" t="str">
        <f t="shared" si="24"/>
        <v>Current account, Savings and Investments1</v>
      </c>
      <c r="F311" s="86" t="s">
        <v>802</v>
      </c>
      <c r="G311" s="242">
        <v>0.90701869158878512</v>
      </c>
      <c r="H311" s="245">
        <v>100.60324640813982</v>
      </c>
    </row>
    <row r="312" spans="1:8">
      <c r="A312" s="86" t="str">
        <v>sv_have</v>
      </c>
      <c r="B312" s="239">
        <v>311</v>
      </c>
      <c r="C312" s="86" t="s">
        <v>801</v>
      </c>
      <c r="D312" s="241">
        <f>COUNTIF($C$1:$C312,C312)</f>
        <v>2</v>
      </c>
      <c r="E312" s="241" t="str">
        <f t="shared" si="24"/>
        <v>Current account, Savings and Investments2</v>
      </c>
      <c r="F312" s="86" t="s">
        <v>804</v>
      </c>
      <c r="G312" s="242">
        <v>0.47777570093457949</v>
      </c>
      <c r="H312" s="245">
        <v>81.830285235603014</v>
      </c>
    </row>
    <row r="313" spans="1:8">
      <c r="A313" s="86" t="str">
        <v>unreg_have</v>
      </c>
      <c r="B313" s="239">
        <v>312</v>
      </c>
      <c r="C313" s="86" t="s">
        <v>801</v>
      </c>
      <c r="D313" s="241">
        <f>COUNTIF($C$1:$C313,C313)</f>
        <v>3</v>
      </c>
      <c r="E313" s="241" t="str">
        <f t="shared" si="24"/>
        <v>Current account, Savings and Investments3</v>
      </c>
      <c r="F313" s="86" t="s">
        <v>806</v>
      </c>
      <c r="G313" s="242">
        <v>0.80859813084112142</v>
      </c>
      <c r="H313" s="245">
        <v>94.349337547964168</v>
      </c>
    </row>
    <row r="314" spans="1:8">
      <c r="A314" s="86" t="str">
        <v>reg_have</v>
      </c>
      <c r="B314" s="239">
        <v>313</v>
      </c>
      <c r="C314" s="86" t="s">
        <v>801</v>
      </c>
      <c r="D314" s="241">
        <f>COUNTIF($C$1:$C314,C314)</f>
        <v>4</v>
      </c>
      <c r="E314" s="241" t="str">
        <f t="shared" si="24"/>
        <v>Current account, Savings and Investments4</v>
      </c>
      <c r="F314" s="86" t="s">
        <v>808</v>
      </c>
      <c r="G314" s="242">
        <v>0.57561682242990664</v>
      </c>
      <c r="H314" s="245">
        <v>92.336867389279959</v>
      </c>
    </row>
    <row r="315" spans="1:8">
      <c r="A315" s="86" t="str">
        <v>SAV_INSTANT</v>
      </c>
      <c r="B315" s="239">
        <v>314</v>
      </c>
      <c r="C315" s="86" t="s">
        <v>801</v>
      </c>
      <c r="D315" s="241">
        <f>COUNTIF($C$1:$C315,C315)</f>
        <v>5</v>
      </c>
      <c r="E315" s="241" t="str">
        <f t="shared" si="24"/>
        <v>Current account, Savings and Investments5</v>
      </c>
      <c r="F315" s="86" t="s">
        <v>810</v>
      </c>
      <c r="G315" s="242">
        <v>0.36516822429906548</v>
      </c>
      <c r="H315" s="245">
        <v>83.81633255660951</v>
      </c>
    </row>
    <row r="316" spans="1:8">
      <c r="A316" s="86" t="str">
        <v>SAV_CASHISA</v>
      </c>
      <c r="B316" s="239">
        <v>315</v>
      </c>
      <c r="C316" s="86" t="s">
        <v>801</v>
      </c>
      <c r="D316" s="241">
        <f>COUNTIF($C$1:$C316,C316)</f>
        <v>6</v>
      </c>
      <c r="E316" s="241" t="str">
        <f t="shared" si="24"/>
        <v>Current account, Savings and Investments6</v>
      </c>
      <c r="F316" s="86" t="s">
        <v>812</v>
      </c>
      <c r="G316" s="242">
        <v>0.22688785046728971</v>
      </c>
      <c r="H316" s="245">
        <v>81.602436772123582</v>
      </c>
    </row>
    <row r="317" spans="1:8">
      <c r="A317" s="86" t="str">
        <v>INV_SHARESISA</v>
      </c>
      <c r="B317" s="239">
        <v>316</v>
      </c>
      <c r="C317" s="86" t="s">
        <v>801</v>
      </c>
      <c r="D317" s="241">
        <f>COUNTIF($C$1:$C317,C317)</f>
        <v>7</v>
      </c>
      <c r="E317" s="241" t="str">
        <f t="shared" si="24"/>
        <v>Current account, Savings and Investments7</v>
      </c>
      <c r="F317" s="86" t="s">
        <v>814</v>
      </c>
      <c r="G317" s="242">
        <v>5.4149532710280363E-2</v>
      </c>
      <c r="H317" s="245">
        <v>49.675034747933992</v>
      </c>
    </row>
    <row r="318" spans="1:8">
      <c r="A318" s="86" t="str">
        <v>INV_UNITTRUST</v>
      </c>
      <c r="B318" s="239">
        <v>317</v>
      </c>
      <c r="C318" s="86" t="s">
        <v>801</v>
      </c>
      <c r="D318" s="241">
        <f>COUNTIF($C$1:$C318,C318)</f>
        <v>8</v>
      </c>
      <c r="E318" s="241" t="str">
        <f t="shared" si="24"/>
        <v>Current account, Savings and Investments8</v>
      </c>
      <c r="F318" s="86" t="s">
        <v>816</v>
      </c>
      <c r="G318" s="242">
        <v>6.9158878504672902E-3</v>
      </c>
      <c r="H318" s="245">
        <v>47.208227556781509</v>
      </c>
    </row>
    <row r="319" spans="1:8">
      <c r="A319" s="86" t="str">
        <v>INV_SHARES</v>
      </c>
      <c r="B319" s="239">
        <v>318</v>
      </c>
      <c r="C319" s="86" t="s">
        <v>801</v>
      </c>
      <c r="D319" s="241">
        <f>COUNTIF($C$1:$C319,C319)</f>
        <v>9</v>
      </c>
      <c r="E319" s="241" t="str">
        <f t="shared" si="24"/>
        <v>Current account, Savings and Investments9</v>
      </c>
      <c r="F319" s="86" t="s">
        <v>818</v>
      </c>
      <c r="G319" s="242">
        <v>4.7476635514018692E-2</v>
      </c>
      <c r="H319" s="245">
        <v>46.915442580642299</v>
      </c>
    </row>
    <row r="320" spans="1:8">
      <c r="A320" s="86" t="str">
        <v>INV_BONDS</v>
      </c>
      <c r="B320" s="239">
        <v>319</v>
      </c>
      <c r="C320" s="86" t="s">
        <v>801</v>
      </c>
      <c r="D320" s="241">
        <f>COUNTIF($C$1:$C320,C320)</f>
        <v>10</v>
      </c>
      <c r="E320" s="241" t="str">
        <f t="shared" si="24"/>
        <v>Current account, Savings and Investments10</v>
      </c>
      <c r="F320" s="86" t="s">
        <v>820</v>
      </c>
      <c r="G320" s="242">
        <v>1.6093457943925235E-2</v>
      </c>
      <c r="H320" s="245">
        <v>58.636072478123872</v>
      </c>
    </row>
    <row r="321" spans="1:8">
      <c r="A321" s="86" t="str">
        <v>SAV_NATSAV</v>
      </c>
      <c r="B321" s="239">
        <v>320</v>
      </c>
      <c r="C321" s="86" t="s">
        <v>801</v>
      </c>
      <c r="D321" s="241">
        <f>COUNTIF($C$1:$C321,C321)</f>
        <v>11</v>
      </c>
      <c r="E321" s="241" t="str">
        <f t="shared" si="24"/>
        <v>Current account, Savings and Investments11</v>
      </c>
      <c r="F321" s="86" t="s">
        <v>822</v>
      </c>
      <c r="G321" s="242">
        <v>0.11296261682242992</v>
      </c>
      <c r="H321" s="245">
        <v>57.460334849261109</v>
      </c>
    </row>
    <row r="322" spans="1:8">
      <c r="A322" s="86" t="str">
        <v>INV_ANY</v>
      </c>
      <c r="B322" s="239">
        <v>321</v>
      </c>
      <c r="C322" s="86" t="s">
        <v>801</v>
      </c>
      <c r="D322" s="241">
        <f>COUNTIF($C$1:$C322,C322)</f>
        <v>12</v>
      </c>
      <c r="E322" s="241" t="str">
        <f t="shared" si="24"/>
        <v>Current account, Savings and Investments12</v>
      </c>
      <c r="F322" s="86" t="s">
        <v>824</v>
      </c>
      <c r="G322" s="242">
        <v>0.11741121495327107</v>
      </c>
      <c r="H322" s="245">
        <v>53.944109824500543</v>
      </c>
    </row>
    <row r="323" spans="1:8">
      <c r="A323" s="86" t="str">
        <v>INV_VAL6</v>
      </c>
      <c r="B323" s="239">
        <v>322</v>
      </c>
      <c r="C323" s="86" t="s">
        <v>801</v>
      </c>
      <c r="D323" s="241">
        <f>COUNTIF($C$1:$C323,C323)</f>
        <v>13</v>
      </c>
      <c r="E323" s="241" t="str">
        <f t="shared" ref="E323:E386" si="25">C323&amp;D323</f>
        <v>Current account, Savings and Investments13</v>
      </c>
      <c r="F323" s="86" t="s">
        <v>826</v>
      </c>
      <c r="G323" s="242">
        <v>2.7747663551401871E-2</v>
      </c>
      <c r="H323" s="245">
        <v>40.729433238284983</v>
      </c>
    </row>
    <row r="324" spans="1:8">
      <c r="A324" s="86" t="str">
        <v>SAV_VALA</v>
      </c>
      <c r="B324" s="239">
        <v>323</v>
      </c>
      <c r="C324" s="86" t="s">
        <v>801</v>
      </c>
      <c r="D324" s="241">
        <f>COUNTIF($C$1:$C324,C324)</f>
        <v>14</v>
      </c>
      <c r="E324" s="241" t="str">
        <f t="shared" si="25"/>
        <v>Current account, Savings and Investments14</v>
      </c>
      <c r="F324" s="86" t="s">
        <v>828</v>
      </c>
      <c r="G324" s="242">
        <v>0.14168224299065421</v>
      </c>
      <c r="H324" s="245">
        <v>108.27340793519731</v>
      </c>
    </row>
    <row r="325" spans="1:8">
      <c r="A325" s="86" t="str">
        <v>SAV_VAL3</v>
      </c>
      <c r="B325" s="239">
        <v>324</v>
      </c>
      <c r="C325" s="86" t="s">
        <v>801</v>
      </c>
      <c r="D325" s="241">
        <f>COUNTIF($C$1:$C325,C325)</f>
        <v>15</v>
      </c>
      <c r="E325" s="241" t="str">
        <f t="shared" si="25"/>
        <v>Current account, Savings and Investments15</v>
      </c>
      <c r="F325" s="86" t="s">
        <v>830</v>
      </c>
      <c r="G325" s="242">
        <v>0.10413084112149534</v>
      </c>
      <c r="H325" s="245">
        <v>98.666434948835018</v>
      </c>
    </row>
    <row r="326" spans="1:8">
      <c r="A326" s="86" t="str">
        <v>SAV_VAL4</v>
      </c>
      <c r="B326" s="239">
        <v>325</v>
      </c>
      <c r="C326" s="86" t="s">
        <v>801</v>
      </c>
      <c r="D326" s="241">
        <f>COUNTIF($C$1:$C326,C326)</f>
        <v>16</v>
      </c>
      <c r="E326" s="241" t="str">
        <f t="shared" si="25"/>
        <v>Current account, Savings and Investments16</v>
      </c>
      <c r="F326" s="86" t="s">
        <v>832</v>
      </c>
      <c r="G326" s="242">
        <v>0.10814953271028035</v>
      </c>
      <c r="H326" s="245">
        <v>84.283752896173525</v>
      </c>
    </row>
    <row r="327" spans="1:8">
      <c r="A327" s="86" t="str">
        <v>SAV_VALC</v>
      </c>
      <c r="B327" s="239">
        <v>326</v>
      </c>
      <c r="C327" s="86" t="s">
        <v>801</v>
      </c>
      <c r="D327" s="241">
        <f>COUNTIF($C$1:$C327,C327)</f>
        <v>17</v>
      </c>
      <c r="E327" s="241" t="str">
        <f t="shared" si="25"/>
        <v>Current account, Savings and Investments17</v>
      </c>
      <c r="F327" s="86" t="s">
        <v>834</v>
      </c>
      <c r="G327" s="242">
        <v>0.12356074766355141</v>
      </c>
      <c r="H327" s="245">
        <v>56.413687562910987</v>
      </c>
    </row>
    <row r="328" spans="1:8">
      <c r="A328" s="86" t="str">
        <v>LOA_HAS</v>
      </c>
      <c r="B328" s="239">
        <v>327</v>
      </c>
      <c r="C328" s="86" t="s">
        <v>836</v>
      </c>
      <c r="D328" s="241">
        <f>COUNTIF($C$1:$C328,C328)</f>
        <v>1</v>
      </c>
      <c r="E328" s="241" t="str">
        <f t="shared" si="25"/>
        <v>Loans1</v>
      </c>
      <c r="F328" s="86" t="s">
        <v>837</v>
      </c>
      <c r="G328" s="242">
        <v>0.1079626168224299</v>
      </c>
      <c r="H328" s="245">
        <v>86.600317448711877</v>
      </c>
    </row>
    <row r="329" spans="1:8">
      <c r="A329" s="86" t="str">
        <v>LOA_UNS</v>
      </c>
      <c r="B329" s="239">
        <v>328</v>
      </c>
      <c r="C329" s="86" t="s">
        <v>836</v>
      </c>
      <c r="D329" s="241">
        <f>COUNTIF($C$1:$C329,C329)</f>
        <v>2</v>
      </c>
      <c r="E329" s="241" t="str">
        <f t="shared" si="25"/>
        <v>Loans2</v>
      </c>
      <c r="F329" s="86" t="s">
        <v>839</v>
      </c>
      <c r="G329" s="242">
        <v>6.2542056074766345E-2</v>
      </c>
      <c r="H329" s="245">
        <v>93.252271454082987</v>
      </c>
    </row>
    <row r="330" spans="1:8">
      <c r="A330" s="86" t="str">
        <v>LOA_2PLUS</v>
      </c>
      <c r="B330" s="239">
        <v>329</v>
      </c>
      <c r="C330" s="86" t="s">
        <v>836</v>
      </c>
      <c r="D330" s="241">
        <f>COUNTIF($C$1:$C330,C330)</f>
        <v>3</v>
      </c>
      <c r="E330" s="241" t="str">
        <f t="shared" si="25"/>
        <v>Loans3</v>
      </c>
      <c r="F330" s="86" t="s">
        <v>841</v>
      </c>
      <c r="G330" s="242">
        <v>2.2158878504672897E-2</v>
      </c>
      <c r="H330" s="245">
        <v>87.399177504290876</v>
      </c>
    </row>
    <row r="331" spans="1:8">
      <c r="A331" s="86" t="str">
        <v>UNSECGT15K</v>
      </c>
      <c r="B331" s="239">
        <v>330</v>
      </c>
      <c r="C331" s="86" t="s">
        <v>836</v>
      </c>
      <c r="D331" s="241">
        <f>COUNTIF($C$1:$C331,C331)</f>
        <v>4</v>
      </c>
      <c r="E331" s="241" t="str">
        <f t="shared" si="25"/>
        <v>Loans4</v>
      </c>
      <c r="F331" s="86" t="s">
        <v>843</v>
      </c>
      <c r="G331" s="242">
        <v>8.3644859813084126E-3</v>
      </c>
      <c r="H331" s="245">
        <v>69.393464126509926</v>
      </c>
    </row>
    <row r="332" spans="1:8">
      <c r="A332" s="86" t="str">
        <v>PHLTH</v>
      </c>
      <c r="B332" s="239">
        <v>331</v>
      </c>
      <c r="C332" s="86" t="s">
        <v>845</v>
      </c>
      <c r="D332" s="241">
        <f>COUNTIF($C$1:$C332,C332)</f>
        <v>1</v>
      </c>
      <c r="E332" s="241" t="str">
        <f t="shared" si="25"/>
        <v>Insurance and Pensions1</v>
      </c>
      <c r="F332" s="86" t="s">
        <v>846</v>
      </c>
      <c r="G332" s="242">
        <v>2.7747663551401867E-2</v>
      </c>
      <c r="H332" s="245">
        <v>63.61490123169321</v>
      </c>
    </row>
    <row r="333" spans="1:8">
      <c r="A333" s="86" t="str">
        <v>CHLTH</v>
      </c>
      <c r="B333" s="239">
        <v>332</v>
      </c>
      <c r="C333" s="86" t="s">
        <v>845</v>
      </c>
      <c r="D333" s="241">
        <f>COUNTIF($C$1:$C333,C333)</f>
        <v>2</v>
      </c>
      <c r="E333" s="241" t="str">
        <f t="shared" si="25"/>
        <v>Insurance and Pensions2</v>
      </c>
      <c r="F333" s="86" t="s">
        <v>848</v>
      </c>
      <c r="G333" s="242">
        <v>2.5700934579439252E-2</v>
      </c>
      <c r="H333" s="245">
        <v>58.335503070718708</v>
      </c>
    </row>
    <row r="334" spans="1:8">
      <c r="A334" s="86" t="str">
        <v>LIF_ASSUR</v>
      </c>
      <c r="B334" s="239">
        <v>333</v>
      </c>
      <c r="C334" s="86" t="s">
        <v>845</v>
      </c>
      <c r="D334" s="241">
        <f>COUNTIF($C$1:$C334,C334)</f>
        <v>3</v>
      </c>
      <c r="E334" s="241" t="str">
        <f t="shared" si="25"/>
        <v>Insurance and Pensions3</v>
      </c>
      <c r="F334" s="86" t="s">
        <v>850</v>
      </c>
      <c r="G334" s="242">
        <v>0.32692523364485976</v>
      </c>
      <c r="H334" s="245">
        <v>95.461173322150245</v>
      </c>
    </row>
    <row r="335" spans="1:8">
      <c r="A335" s="86" t="str">
        <v>LIF_PROTECT</v>
      </c>
      <c r="B335" s="239">
        <v>334</v>
      </c>
      <c r="C335" s="86" t="s">
        <v>845</v>
      </c>
      <c r="D335" s="241">
        <f>COUNTIF($C$1:$C335,C335)</f>
        <v>4</v>
      </c>
      <c r="E335" s="241" t="str">
        <f t="shared" si="25"/>
        <v>Insurance and Pensions4</v>
      </c>
      <c r="F335" s="86" t="s">
        <v>852</v>
      </c>
      <c r="G335" s="242">
        <v>0.24041121495327109</v>
      </c>
      <c r="H335" s="245">
        <v>100.21502164689633</v>
      </c>
    </row>
    <row r="336" spans="1:8">
      <c r="A336" s="86" t="str">
        <v>PEN_CO</v>
      </c>
      <c r="B336" s="239">
        <v>335</v>
      </c>
      <c r="C336" s="86" t="s">
        <v>845</v>
      </c>
      <c r="D336" s="241">
        <f>COUNTIF($C$1:$C336,C336)</f>
        <v>5</v>
      </c>
      <c r="E336" s="241" t="str">
        <f t="shared" si="25"/>
        <v>Insurance and Pensions5</v>
      </c>
      <c r="F336" s="86" t="s">
        <v>854</v>
      </c>
      <c r="G336" s="242">
        <v>0.33048598130841117</v>
      </c>
      <c r="H336" s="245">
        <v>96.927888135728423</v>
      </c>
    </row>
    <row r="337" spans="1:8">
      <c r="A337" s="86" t="str">
        <v>PEN_PERS</v>
      </c>
      <c r="B337" s="239">
        <v>336</v>
      </c>
      <c r="C337" s="86" t="s">
        <v>845</v>
      </c>
      <c r="D337" s="241">
        <f>COUNTIF($C$1:$C337,C337)</f>
        <v>6</v>
      </c>
      <c r="E337" s="241" t="str">
        <f t="shared" si="25"/>
        <v>Insurance and Pensions6</v>
      </c>
      <c r="F337" s="86" t="s">
        <v>856</v>
      </c>
      <c r="G337" s="242">
        <v>4.8560747663551403E-2</v>
      </c>
      <c r="H337" s="245">
        <v>77.919626453985842</v>
      </c>
    </row>
    <row r="338" spans="1:8">
      <c r="A338" s="86" t="str">
        <v>PEN_OTHER</v>
      </c>
      <c r="B338" s="239">
        <v>337</v>
      </c>
      <c r="C338" s="86" t="s">
        <v>845</v>
      </c>
      <c r="D338" s="241">
        <f>COUNTIF($C$1:$C338,C338)</f>
        <v>7</v>
      </c>
      <c r="E338" s="241" t="str">
        <f t="shared" si="25"/>
        <v>Insurance and Pensions7</v>
      </c>
      <c r="F338" s="86" t="s">
        <v>858</v>
      </c>
      <c r="G338" s="242">
        <v>0.14348598130841125</v>
      </c>
      <c r="H338" s="245">
        <v>76.407408698796786</v>
      </c>
    </row>
    <row r="339" spans="1:8">
      <c r="A339" s="86" t="str">
        <v>banktool</v>
      </c>
      <c r="B339" s="239">
        <v>338</v>
      </c>
      <c r="C339" s="86" t="s">
        <v>860</v>
      </c>
      <c r="D339" s="241">
        <f>COUNTIF($C$1:$C339,C339)</f>
        <v>1</v>
      </c>
      <c r="E339" s="241" t="str">
        <f t="shared" si="25"/>
        <v>FinTech1</v>
      </c>
      <c r="F339" s="86" t="s">
        <v>861</v>
      </c>
      <c r="G339" s="242">
        <v>4.7747663551401857E-2</v>
      </c>
      <c r="H339" s="245">
        <v>86.318528365041061</v>
      </c>
    </row>
    <row r="340" spans="1:8">
      <c r="A340" s="86" t="str">
        <v>mmgttool</v>
      </c>
      <c r="B340" s="239">
        <v>339</v>
      </c>
      <c r="C340" s="86" t="s">
        <v>860</v>
      </c>
      <c r="D340" s="241">
        <f>COUNTIF($C$1:$C340,C340)</f>
        <v>2</v>
      </c>
      <c r="E340" s="241" t="str">
        <f t="shared" si="25"/>
        <v>FinTech2</v>
      </c>
      <c r="F340" s="86" t="s">
        <v>863</v>
      </c>
      <c r="G340" s="242">
        <v>4.22803738317757E-2</v>
      </c>
      <c r="H340" s="245">
        <v>90.556075381639218</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0.40757009345794393</v>
      </c>
      <c r="H341" s="245">
        <v>105.54647046265811</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0.36196261682242992</v>
      </c>
      <c r="H342" s="245">
        <v>93.200437618499251</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0.1206355140186916</v>
      </c>
      <c r="H343" s="245">
        <v>101.89134482749398</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5.4476635514018698E-2</v>
      </c>
      <c r="H344" s="245">
        <v>107.55005879782809</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5.5046728971962611E-2</v>
      </c>
      <c r="H345" s="245">
        <v>97.499890547072468</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0.16155140186915881</v>
      </c>
      <c r="H346" s="245">
        <v>113.75949886833507</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0.3610560747663551</v>
      </c>
      <c r="H347" s="245">
        <v>93.364039478904999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0.19738317757009347</v>
      </c>
      <c r="H348" s="245">
        <v>93.823426737554328</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0.1051682242990654</v>
      </c>
      <c r="H349" s="245">
        <v>127.17590277943775</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0.1747663551401869</v>
      </c>
      <c r="H350" s="245">
        <v>98.205892859127573</v>
      </c>
    </row>
    <row r="351" spans="1:8">
      <c r="A351" s="86" t="str">
        <v>reg_fac</v>
      </c>
      <c r="B351" s="239">
        <v>350</v>
      </c>
      <c r="C351" s="86" t="s">
        <v>883</v>
      </c>
      <c r="D351" s="241">
        <f>COUNTIF($C$1:$C351,C351)</f>
        <v>1</v>
      </c>
      <c r="E351" s="241" t="str">
        <f t="shared" si="25"/>
        <v>Arrange mortgage (% of all people with a mortgage)1</v>
      </c>
      <c r="F351" s="86" t="s">
        <v>867</v>
      </c>
      <c r="G351" s="242">
        <v>0.65428971962616822</v>
      </c>
      <c r="H351" s="245">
        <v>107.26191902776357</v>
      </c>
    </row>
    <row r="352" spans="1:8">
      <c r="A352" s="86" t="str">
        <v>reg_net</v>
      </c>
      <c r="B352" s="239">
        <v>351</v>
      </c>
      <c r="C352" s="86" t="s">
        <v>883</v>
      </c>
      <c r="D352" s="241">
        <f>COUNTIF($C$1:$C352,C352)</f>
        <v>2</v>
      </c>
      <c r="E352" s="241" t="str">
        <f t="shared" si="25"/>
        <v>Arrange mortgage (% of all people with a mortgage)2</v>
      </c>
      <c r="F352" s="86" t="s">
        <v>869</v>
      </c>
      <c r="G352" s="242">
        <v>8.591588785046729E-2</v>
      </c>
      <c r="H352" s="245">
        <v>83.291911341503877</v>
      </c>
    </row>
    <row r="353" spans="1:8">
      <c r="A353" s="86" t="str">
        <v>reg_pho</v>
      </c>
      <c r="B353" s="239">
        <v>352</v>
      </c>
      <c r="C353" s="86" t="s">
        <v>883</v>
      </c>
      <c r="D353" s="241">
        <f>COUNTIF($C$1:$C353,C353)</f>
        <v>3</v>
      </c>
      <c r="E353" s="241" t="str">
        <f t="shared" si="25"/>
        <v>Arrange mortgage (% of all people with a mortgage)3</v>
      </c>
      <c r="F353" s="86" t="s">
        <v>871</v>
      </c>
      <c r="G353" s="242">
        <v>0.16014018691588783</v>
      </c>
      <c r="H353" s="245">
        <v>84.917918538505162</v>
      </c>
    </row>
    <row r="354" spans="1:8">
      <c r="A354" s="86" t="str">
        <v>reg_pst</v>
      </c>
      <c r="B354" s="239">
        <v>353</v>
      </c>
      <c r="C354" s="86" t="s">
        <v>883</v>
      </c>
      <c r="D354" s="241">
        <f>COUNTIF($C$1:$C354,C354)</f>
        <v>4</v>
      </c>
      <c r="E354" s="241" t="str">
        <f t="shared" si="25"/>
        <v>Arrange mortgage (% of all people with a mortgage)4</v>
      </c>
      <c r="F354" s="86" t="s">
        <v>873</v>
      </c>
      <c r="G354" s="242">
        <v>6.2009345794392524E-2</v>
      </c>
      <c r="H354" s="245">
        <v>104.78015681567842</v>
      </c>
    </row>
    <row r="355" spans="1:8">
      <c r="A355" s="86" t="str">
        <v>reg_pcs</v>
      </c>
      <c r="B355" s="239">
        <v>354</v>
      </c>
      <c r="C355" s="86" t="s">
        <v>883</v>
      </c>
      <c r="D355" s="241">
        <f>COUNTIF($C$1:$C355,C355)</f>
        <v>5</v>
      </c>
      <c r="E355" s="241" t="str">
        <f t="shared" si="25"/>
        <v>Arrange mortgage (% of all people with a mortgage)5</v>
      </c>
      <c r="F355" s="86" t="s">
        <v>875</v>
      </c>
      <c r="G355" s="242">
        <v>1.0177570093457945E-2</v>
      </c>
      <c r="H355" s="245">
        <v>108.326812064897</v>
      </c>
    </row>
    <row r="356" spans="1:8">
      <c r="A356" s="86" t="str">
        <v>reg_ifa</v>
      </c>
      <c r="B356" s="239">
        <v>355</v>
      </c>
      <c r="C356" s="86" t="s">
        <v>883</v>
      </c>
      <c r="D356" s="241">
        <f>COUNTIF($C$1:$C356,C356)</f>
        <v>6</v>
      </c>
      <c r="E356" s="241" t="str">
        <f t="shared" si="25"/>
        <v>Arrange mortgage (% of all people with a mortgage)6</v>
      </c>
      <c r="F356" s="86" t="s">
        <v>889</v>
      </c>
      <c r="G356" s="242">
        <v>2.7439252336448602E-2</v>
      </c>
      <c r="H356" s="245">
        <v>92.043526009389197</v>
      </c>
    </row>
    <row r="357" spans="1:8">
      <c r="A357" s="86" t="str">
        <v>manca_branch</v>
      </c>
      <c r="B357" s="239">
        <v>356</v>
      </c>
      <c r="C357" s="86" t="s">
        <v>891</v>
      </c>
      <c r="D357" s="241">
        <f>COUNTIF($C$1:$C357,C357)</f>
        <v>1</v>
      </c>
      <c r="E357" s="241" t="str">
        <f t="shared" si="25"/>
        <v>Manage current account1</v>
      </c>
      <c r="F357" s="86" t="s">
        <v>892</v>
      </c>
      <c r="G357" s="242">
        <v>0.60058878504672886</v>
      </c>
      <c r="H357" s="245">
        <v>105.02655879542682</v>
      </c>
    </row>
    <row r="358" spans="1:8">
      <c r="A358" s="86" t="str">
        <v>manca_net</v>
      </c>
      <c r="B358" s="239">
        <v>357</v>
      </c>
      <c r="C358" s="86" t="s">
        <v>891</v>
      </c>
      <c r="D358" s="241">
        <f>COUNTIF($C$1:$C358,C358)</f>
        <v>2</v>
      </c>
      <c r="E358" s="241" t="str">
        <f t="shared" si="25"/>
        <v>Manage current account2</v>
      </c>
      <c r="F358" s="86" t="s">
        <v>869</v>
      </c>
      <c r="G358" s="242">
        <v>0.510429906542056</v>
      </c>
      <c r="H358" s="245">
        <v>85.991751443734501</v>
      </c>
    </row>
    <row r="359" spans="1:8">
      <c r="A359" s="86" t="str">
        <v>manca_mobnet</v>
      </c>
      <c r="B359" s="239">
        <v>358</v>
      </c>
      <c r="C359" s="86" t="s">
        <v>891</v>
      </c>
      <c r="D359" s="241">
        <f>COUNTIF($C$1:$C359,C359)</f>
        <v>3</v>
      </c>
      <c r="E359" s="241" t="str">
        <f t="shared" si="25"/>
        <v>Manage current account3</v>
      </c>
      <c r="F359" s="86" t="s">
        <v>895</v>
      </c>
      <c r="G359" s="242">
        <v>0.34775700934579445</v>
      </c>
      <c r="H359" s="245">
        <v>91.93326863458536</v>
      </c>
    </row>
    <row r="360" spans="1:8">
      <c r="A360" s="86" t="str">
        <v>manca_fixnet</v>
      </c>
      <c r="B360" s="239">
        <v>359</v>
      </c>
      <c r="C360" s="86" t="s">
        <v>891</v>
      </c>
      <c r="D360" s="241">
        <f>COUNTIF($C$1:$C360,C360)</f>
        <v>4</v>
      </c>
      <c r="E360" s="241" t="str">
        <f t="shared" si="25"/>
        <v>Manage current account4</v>
      </c>
      <c r="F360" s="86" t="s">
        <v>897</v>
      </c>
      <c r="G360" s="242">
        <v>0.30719626168224301</v>
      </c>
      <c r="H360" s="245">
        <v>75.357377799923995</v>
      </c>
    </row>
    <row r="361" spans="1:8">
      <c r="A361" s="86" t="str">
        <v>manca_pho</v>
      </c>
      <c r="B361" s="239">
        <v>360</v>
      </c>
      <c r="C361" s="86" t="s">
        <v>891</v>
      </c>
      <c r="D361" s="241">
        <f>COUNTIF($C$1:$C361,C361)</f>
        <v>5</v>
      </c>
      <c r="E361" s="241" t="str">
        <f t="shared" si="25"/>
        <v>Manage current account5</v>
      </c>
      <c r="F361" s="86" t="s">
        <v>871</v>
      </c>
      <c r="G361" s="242">
        <v>6.0429906542056079E-2</v>
      </c>
      <c r="H361" s="245">
        <v>86.402814766166642</v>
      </c>
    </row>
    <row r="362" spans="1:8">
      <c r="A362" s="86" t="str">
        <v>manca_pst</v>
      </c>
      <c r="B362" s="239">
        <v>361</v>
      </c>
      <c r="C362" s="86" t="s">
        <v>891</v>
      </c>
      <c r="D362" s="241">
        <f>COUNTIF($C$1:$C362,C362)</f>
        <v>6</v>
      </c>
      <c r="E362" s="241" t="str">
        <f t="shared" si="25"/>
        <v>Manage current account6</v>
      </c>
      <c r="F362" s="86" t="s">
        <v>873</v>
      </c>
      <c r="G362" s="242">
        <v>0.28084112149532708</v>
      </c>
      <c r="H362" s="245">
        <v>111.18972572607986</v>
      </c>
    </row>
    <row r="363" spans="1:8">
      <c r="A363" s="86" t="str">
        <v>mansv_branch</v>
      </c>
      <c r="B363" s="239">
        <v>362</v>
      </c>
      <c r="C363" s="86" t="s">
        <v>901</v>
      </c>
      <c r="D363" s="241">
        <f>COUNTIF($C$1:$C363,C363)</f>
        <v>1</v>
      </c>
      <c r="E363" s="241" t="str">
        <f t="shared" si="25"/>
        <v>Manage savings account1</v>
      </c>
      <c r="F363" s="86" t="s">
        <v>892</v>
      </c>
      <c r="G363" s="242">
        <v>0.17802803738317757</v>
      </c>
      <c r="H363" s="245">
        <v>99.089561422009666</v>
      </c>
    </row>
    <row r="364" spans="1:8">
      <c r="A364" s="86" t="str">
        <v>mansv_net</v>
      </c>
      <c r="B364" s="239">
        <v>363</v>
      </c>
      <c r="C364" s="86" t="s">
        <v>901</v>
      </c>
      <c r="D364" s="241">
        <f>COUNTIF($C$1:$C364,C364)</f>
        <v>2</v>
      </c>
      <c r="E364" s="241" t="str">
        <f t="shared" si="25"/>
        <v>Manage savings account2</v>
      </c>
      <c r="F364" s="86" t="s">
        <v>869</v>
      </c>
      <c r="G364" s="242">
        <v>0.26225233644859819</v>
      </c>
      <c r="H364" s="245">
        <v>74.464810793035909</v>
      </c>
    </row>
    <row r="365" spans="1:8">
      <c r="A365" s="86" t="str">
        <v>mansv_mobnet</v>
      </c>
      <c r="B365" s="239">
        <v>364</v>
      </c>
      <c r="C365" s="86" t="s">
        <v>901</v>
      </c>
      <c r="D365" s="241">
        <f>COUNTIF($C$1:$C365,C365)</f>
        <v>3</v>
      </c>
      <c r="E365" s="241" t="str">
        <f t="shared" si="25"/>
        <v>Manage savings account3</v>
      </c>
      <c r="F365" s="86" t="s">
        <v>895</v>
      </c>
      <c r="G365" s="242">
        <v>0.15892523364485983</v>
      </c>
      <c r="H365" s="245">
        <v>81.874888396099834</v>
      </c>
    </row>
    <row r="366" spans="1:8">
      <c r="A366" s="86" t="str">
        <v>mansv_fixnet</v>
      </c>
      <c r="B366" s="239">
        <v>365</v>
      </c>
      <c r="C366" s="86" t="s">
        <v>901</v>
      </c>
      <c r="D366" s="241">
        <f>COUNTIF($C$1:$C366,C366)</f>
        <v>4</v>
      </c>
      <c r="E366" s="241" t="str">
        <f t="shared" si="25"/>
        <v>Manage savings account4</v>
      </c>
      <c r="F366" s="86" t="s">
        <v>897</v>
      </c>
      <c r="G366" s="242">
        <v>0.14499065420560747</v>
      </c>
      <c r="H366" s="245">
        <v>67.112873047310444</v>
      </c>
    </row>
    <row r="367" spans="1:8">
      <c r="A367" s="86" t="str">
        <v>mansv_pho</v>
      </c>
      <c r="B367" s="239">
        <v>366</v>
      </c>
      <c r="C367" s="86" t="s">
        <v>901</v>
      </c>
      <c r="D367" s="241">
        <f>COUNTIF($C$1:$C367,C367)</f>
        <v>5</v>
      </c>
      <c r="E367" s="241" t="str">
        <f t="shared" si="25"/>
        <v>Manage savings account5</v>
      </c>
      <c r="F367" s="86" t="s">
        <v>871</v>
      </c>
      <c r="G367" s="242">
        <v>7.6981308411214977E-2</v>
      </c>
      <c r="H367" s="245">
        <v>95.255099636725731</v>
      </c>
    </row>
    <row r="368" spans="1:8">
      <c r="A368" s="86" t="str">
        <v>mansv_pst</v>
      </c>
      <c r="B368" s="239">
        <v>367</v>
      </c>
      <c r="C368" s="86" t="s">
        <v>901</v>
      </c>
      <c r="D368" s="241">
        <f>COUNTIF($C$1:$C368,C368)</f>
        <v>6</v>
      </c>
      <c r="E368" s="241" t="str">
        <f t="shared" si="25"/>
        <v>Manage savings account6</v>
      </c>
      <c r="F368" s="86" t="s">
        <v>873</v>
      </c>
      <c r="G368" s="242">
        <v>9.6112149532710273E-2</v>
      </c>
      <c r="H368" s="245">
        <v>89.387784835483814</v>
      </c>
    </row>
    <row r="369" spans="1:8">
      <c r="A369" s="86" t="str">
        <v>actmanca_branch</v>
      </c>
      <c r="B369" s="239">
        <v>368</v>
      </c>
      <c r="C369" s="86" t="s">
        <v>908</v>
      </c>
      <c r="D369" s="241">
        <f>COUNTIF($C$1:$C369,C369)</f>
        <v>1</v>
      </c>
      <c r="E369" s="241" t="str">
        <f t="shared" si="25"/>
        <v>Actively manage current account1</v>
      </c>
      <c r="F369" s="86" t="s">
        <v>892</v>
      </c>
      <c r="G369" s="242">
        <v>3.705607476635514E-2</v>
      </c>
      <c r="H369" s="245">
        <v>111.93661465606229</v>
      </c>
    </row>
    <row r="370" spans="1:8">
      <c r="A370" s="86" t="str">
        <v>actmanca_net</v>
      </c>
      <c r="B370" s="239">
        <v>369</v>
      </c>
      <c r="C370" s="86" t="s">
        <v>908</v>
      </c>
      <c r="D370" s="241">
        <f>COUNTIF($C$1:$C370,C370)</f>
        <v>2</v>
      </c>
      <c r="E370" s="241" t="str">
        <f t="shared" si="25"/>
        <v>Actively manage current account2</v>
      </c>
      <c r="F370" s="86" t="s">
        <v>869</v>
      </c>
      <c r="G370" s="242">
        <v>0.32381308411214949</v>
      </c>
      <c r="H370" s="245">
        <v>86.10986360465661</v>
      </c>
    </row>
    <row r="371" spans="1:8">
      <c r="A371" s="86" t="str">
        <v>actmanca_mobnet</v>
      </c>
      <c r="B371" s="239">
        <v>370</v>
      </c>
      <c r="C371" s="86" t="s">
        <v>908</v>
      </c>
      <c r="D371" s="241">
        <f>COUNTIF($C$1:$C371,C371)</f>
        <v>3</v>
      </c>
      <c r="E371" s="241" t="str">
        <f t="shared" si="25"/>
        <v>Actively manage current account3</v>
      </c>
      <c r="F371" s="86" t="s">
        <v>895</v>
      </c>
      <c r="G371" s="242">
        <v>0.22819626168224305</v>
      </c>
      <c r="H371" s="245">
        <v>92.28705832181565</v>
      </c>
    </row>
    <row r="372" spans="1:8">
      <c r="A372" s="86" t="str">
        <v>actmanca_fixnet</v>
      </c>
      <c r="B372" s="239">
        <v>371</v>
      </c>
      <c r="C372" s="86" t="s">
        <v>908</v>
      </c>
      <c r="D372" s="241">
        <f>COUNTIF($C$1:$C372,C372)</f>
        <v>4</v>
      </c>
      <c r="E372" s="241" t="str">
        <f t="shared" si="25"/>
        <v>Actively manage current account4</v>
      </c>
      <c r="F372" s="86" t="s">
        <v>897</v>
      </c>
      <c r="G372" s="242">
        <v>0.12270093457943929</v>
      </c>
      <c r="H372" s="245">
        <v>75.55309850747453</v>
      </c>
    </row>
    <row r="373" spans="1:8">
      <c r="A373" s="86" t="str">
        <v>actmanca_pho</v>
      </c>
      <c r="B373" s="239">
        <v>372</v>
      </c>
      <c r="C373" s="86" t="s">
        <v>908</v>
      </c>
      <c r="D373" s="241">
        <f>COUNTIF($C$1:$C373,C373)</f>
        <v>5</v>
      </c>
      <c r="E373" s="241" t="str">
        <f t="shared" si="25"/>
        <v>Actively manage current account5</v>
      </c>
      <c r="F373" s="86" t="s">
        <v>871</v>
      </c>
      <c r="G373" s="242">
        <v>1.1299065420560746E-2</v>
      </c>
      <c r="H373" s="245">
        <v>93.543914335398597</v>
      </c>
    </row>
    <row r="374" spans="1:8">
      <c r="A374" s="86" t="str">
        <v>P600T</v>
      </c>
      <c r="B374" s="239">
        <v>373</v>
      </c>
      <c r="C374" s="86" t="s">
        <v>914</v>
      </c>
      <c r="D374" s="241">
        <f>COUNTIF($C$1:$C374,C374)</f>
        <v>1</v>
      </c>
      <c r="E374" s="241" t="str">
        <f t="shared" si="25"/>
        <v>Expenditure per adult per week1</v>
      </c>
      <c r="F374" s="86" t="s">
        <v>915</v>
      </c>
      <c r="G374" s="242">
        <v>3.5502710280373821</v>
      </c>
      <c r="H374" s="245">
        <v>71.093388383693338</v>
      </c>
    </row>
    <row r="375" spans="1:8">
      <c r="A375" s="86" t="str">
        <v>P601T</v>
      </c>
      <c r="B375" s="239">
        <v>374</v>
      </c>
      <c r="C375" s="86" t="s">
        <v>914</v>
      </c>
      <c r="D375" s="241">
        <f>COUNTIF($C$1:$C375,C375)</f>
        <v>2</v>
      </c>
      <c r="E375" s="241" t="str">
        <f t="shared" si="25"/>
        <v>Expenditure per adult per week2</v>
      </c>
      <c r="F375" s="86" t="s">
        <v>917</v>
      </c>
      <c r="G375" s="242">
        <v>0.50185981308411221</v>
      </c>
      <c r="H375" s="245">
        <v>81.587540186498927</v>
      </c>
    </row>
    <row r="376" spans="1:8">
      <c r="A376" s="86" t="str">
        <v>ALC</v>
      </c>
      <c r="B376" s="239">
        <v>375</v>
      </c>
      <c r="C376" s="86" t="s">
        <v>914</v>
      </c>
      <c r="D376" s="241">
        <f>COUNTIF($C$1:$C376,C376)</f>
        <v>3</v>
      </c>
      <c r="E376" s="241" t="str">
        <f t="shared" si="25"/>
        <v>Expenditure per adult per week3</v>
      </c>
      <c r="F376" s="86" t="s">
        <v>919</v>
      </c>
      <c r="G376" s="242">
        <v>6.1794392523364487E-2</v>
      </c>
      <c r="H376" s="245">
        <v>68.589499004733312</v>
      </c>
    </row>
    <row r="377" spans="1:8">
      <c r="A377" s="86" t="str">
        <v>TOB</v>
      </c>
      <c r="B377" s="239">
        <v>376</v>
      </c>
      <c r="C377" s="86" t="s">
        <v>914</v>
      </c>
      <c r="D377" s="241">
        <f>COUNTIF($C$1:$C377,C377)</f>
        <v>4</v>
      </c>
      <c r="E377" s="241" t="str">
        <f t="shared" si="25"/>
        <v>Expenditure per adult per week4</v>
      </c>
      <c r="F377" s="86" t="s">
        <v>921</v>
      </c>
      <c r="G377" s="242">
        <v>5.5915887850467305E-2</v>
      </c>
      <c r="H377" s="245">
        <v>152.95781082303674</v>
      </c>
    </row>
    <row r="378" spans="1:8">
      <c r="A378" s="86" t="str">
        <v>P603T</v>
      </c>
      <c r="B378" s="239">
        <v>377</v>
      </c>
      <c r="C378" s="86" t="s">
        <v>914</v>
      </c>
      <c r="D378" s="241">
        <f>COUNTIF($C$1:$C378,C378)</f>
        <v>5</v>
      </c>
      <c r="E378" s="241" t="str">
        <f t="shared" si="25"/>
        <v>Expenditure per adult per week5</v>
      </c>
      <c r="F378" s="86" t="s">
        <v>923</v>
      </c>
      <c r="G378" s="242">
        <v>0.17924299065420565</v>
      </c>
      <c r="H378" s="245">
        <v>72.154620153252296</v>
      </c>
    </row>
    <row r="379" spans="1:8">
      <c r="A379" s="86" t="str">
        <v>P604T</v>
      </c>
      <c r="B379" s="239">
        <v>378</v>
      </c>
      <c r="C379" s="86" t="s">
        <v>914</v>
      </c>
      <c r="D379" s="241">
        <f>COUNTIF($C$1:$C379,C379)</f>
        <v>6</v>
      </c>
      <c r="E379" s="241" t="str">
        <f t="shared" si="25"/>
        <v>Expenditure per adult per week6</v>
      </c>
      <c r="F379" s="86" t="s">
        <v>925</v>
      </c>
      <c r="G379" s="242">
        <v>0.66923364485981307</v>
      </c>
      <c r="H379" s="245">
        <v>95.138086679109819</v>
      </c>
    </row>
    <row r="380" spans="1:8">
      <c r="A380" s="86" t="str">
        <v>P605T</v>
      </c>
      <c r="B380" s="239">
        <v>379</v>
      </c>
      <c r="C380" s="86" t="s">
        <v>914</v>
      </c>
      <c r="D380" s="241">
        <f>COUNTIF($C$1:$C380,C380)</f>
        <v>7</v>
      </c>
      <c r="E380" s="241" t="str">
        <f t="shared" si="25"/>
        <v>Expenditure per adult per week7</v>
      </c>
      <c r="F380" s="86" t="s">
        <v>927</v>
      </c>
      <c r="G380" s="242">
        <v>0.2561495327102804</v>
      </c>
      <c r="H380" s="245">
        <v>62.421717444507749</v>
      </c>
    </row>
    <row r="381" spans="1:8">
      <c r="A381" s="86" t="str">
        <v>C61111</v>
      </c>
      <c r="B381" s="239">
        <v>380</v>
      </c>
      <c r="C381" s="86" t="s">
        <v>914</v>
      </c>
      <c r="D381" s="241">
        <f>COUNTIF($C$1:$C381,C381)</f>
        <v>8</v>
      </c>
      <c r="E381" s="241" t="str">
        <f t="shared" si="25"/>
        <v>Expenditure per adult per week8</v>
      </c>
      <c r="F381" s="86" t="s">
        <v>929</v>
      </c>
      <c r="G381" s="242">
        <v>1.8037383177570093E-3</v>
      </c>
      <c r="H381" s="245">
        <v>73.018482293089775</v>
      </c>
    </row>
    <row r="382" spans="1:8">
      <c r="A382" s="86" t="str">
        <v>C61112</v>
      </c>
      <c r="B382" s="239">
        <v>381</v>
      </c>
      <c r="C382" s="86" t="s">
        <v>914</v>
      </c>
      <c r="D382" s="241">
        <f>COUNTIF($C$1:$C382,C382)</f>
        <v>9</v>
      </c>
      <c r="E382" s="241" t="str">
        <f t="shared" si="25"/>
        <v>Expenditure per adult per week9</v>
      </c>
      <c r="F382" s="86" t="s">
        <v>931</v>
      </c>
      <c r="G382" s="242">
        <v>1.1186915887850465E-2</v>
      </c>
      <c r="H382" s="245">
        <v>70.08009058953246</v>
      </c>
    </row>
    <row r="383" spans="1:8">
      <c r="A383" s="86" t="str">
        <v>C61211</v>
      </c>
      <c r="B383" s="239">
        <v>382</v>
      </c>
      <c r="C383" s="86" t="s">
        <v>914</v>
      </c>
      <c r="D383" s="241">
        <f>COUNTIF($C$1:$C383,C383)</f>
        <v>10</v>
      </c>
      <c r="E383" s="241" t="str">
        <f t="shared" si="25"/>
        <v>Expenditure per adult per week10</v>
      </c>
      <c r="F383" s="86" t="s">
        <v>933</v>
      </c>
      <c r="G383" s="242">
        <v>1.5327102803738319E-3</v>
      </c>
      <c r="H383" s="245">
        <v>81.694728352251232</v>
      </c>
    </row>
    <row r="384" spans="1:8">
      <c r="A384" s="86" t="str">
        <v>C61311</v>
      </c>
      <c r="B384" s="239">
        <v>383</v>
      </c>
      <c r="C384" s="86" t="s">
        <v>914</v>
      </c>
      <c r="D384" s="241">
        <f>COUNTIF($C$1:$C384,C384)</f>
        <v>11</v>
      </c>
      <c r="E384" s="241" t="str">
        <f t="shared" si="25"/>
        <v>Expenditure per adult per week11</v>
      </c>
      <c r="F384" s="86" t="s">
        <v>935</v>
      </c>
      <c r="G384" s="242">
        <v>9.4766355140186911E-3</v>
      </c>
      <c r="H384" s="245">
        <v>52.532484775792931</v>
      </c>
    </row>
    <row r="385" spans="1:8">
      <c r="A385" s="86" t="str">
        <v>C61312</v>
      </c>
      <c r="B385" s="239">
        <v>384</v>
      </c>
      <c r="C385" s="86" t="s">
        <v>914</v>
      </c>
      <c r="D385" s="241">
        <f>COUNTIF($C$1:$C385,C385)</f>
        <v>12</v>
      </c>
      <c r="E385" s="241" t="str">
        <f t="shared" si="25"/>
        <v>Expenditure per adult per week12</v>
      </c>
      <c r="F385" s="86" t="s">
        <v>937</v>
      </c>
      <c r="G385" s="242">
        <v>4.672897196261682E-5</v>
      </c>
      <c r="H385" s="245">
        <v>19.339112487053736</v>
      </c>
    </row>
    <row r="386" spans="1:8">
      <c r="A386" s="86" t="str">
        <v>C61313</v>
      </c>
      <c r="B386" s="239">
        <v>385</v>
      </c>
      <c r="C386" s="86" t="s">
        <v>914</v>
      </c>
      <c r="D386" s="241">
        <f>COUNTIF($C$1:$C386,C386)</f>
        <v>13</v>
      </c>
      <c r="E386" s="241" t="str">
        <f t="shared" si="25"/>
        <v>Expenditure per adult per week13</v>
      </c>
      <c r="F386" s="86" t="s">
        <v>939</v>
      </c>
      <c r="G386" s="242">
        <v>2.7383177570093464E-3</v>
      </c>
      <c r="H386" s="245">
        <v>60.255680186399218</v>
      </c>
    </row>
    <row r="387" spans="1:8">
      <c r="A387" s="86" t="str">
        <v>C62112</v>
      </c>
      <c r="B387" s="239">
        <v>386</v>
      </c>
      <c r="C387" s="86" t="s">
        <v>914</v>
      </c>
      <c r="D387" s="241">
        <f>COUNTIF($C$1:$C387,C387)</f>
        <v>14</v>
      </c>
      <c r="E387" s="241" t="str">
        <f t="shared" ref="E387:E450" si="26">C387&amp;D387</f>
        <v>Expenditure per adult per week14</v>
      </c>
      <c r="F387" s="86" t="s">
        <v>941</v>
      </c>
      <c r="G387" s="242">
        <v>1.1401869158878507E-3</v>
      </c>
      <c r="H387" s="245">
        <v>46.772866117650167</v>
      </c>
    </row>
    <row r="388" spans="1:8">
      <c r="A388" s="86" t="str">
        <v>C62113</v>
      </c>
      <c r="B388" s="239">
        <v>387</v>
      </c>
      <c r="C388" s="86" t="s">
        <v>914</v>
      </c>
      <c r="D388" s="241">
        <f>COUNTIF($C$1:$C388,C388)</f>
        <v>15</v>
      </c>
      <c r="E388" s="241" t="str">
        <f t="shared" si="26"/>
        <v>Expenditure per adult per week15</v>
      </c>
      <c r="F388" s="86" t="s">
        <v>943</v>
      </c>
      <c r="G388" s="242">
        <v>3.738317757009346E-5</v>
      </c>
      <c r="H388" s="245">
        <v>19.586453041737911</v>
      </c>
    </row>
    <row r="389" spans="1:8">
      <c r="A389" s="86" t="str">
        <v>C62114</v>
      </c>
      <c r="B389" s="239">
        <v>388</v>
      </c>
      <c r="C389" s="86" t="s">
        <v>914</v>
      </c>
      <c r="D389" s="241">
        <f>COUNTIF($C$1:$C389,C389)</f>
        <v>16</v>
      </c>
      <c r="E389" s="241" t="str">
        <f t="shared" si="26"/>
        <v>Expenditure per adult per week16</v>
      </c>
      <c r="F389" s="86" t="s">
        <v>945</v>
      </c>
      <c r="G389" s="242">
        <v>4.9532710280373834E-4</v>
      </c>
      <c r="H389" s="245">
        <v>35.375238859763961</v>
      </c>
    </row>
    <row r="390" spans="1:8">
      <c r="A390" s="86" t="str">
        <v>C62211</v>
      </c>
      <c r="B390" s="239">
        <v>389</v>
      </c>
      <c r="C390" s="86" t="s">
        <v>914</v>
      </c>
      <c r="D390" s="241">
        <f>COUNTIF($C$1:$C390,C390)</f>
        <v>17</v>
      </c>
      <c r="E390" s="241" t="str">
        <f t="shared" si="26"/>
        <v>Expenditure per adult per week17</v>
      </c>
      <c r="F390" s="86" t="s">
        <v>947</v>
      </c>
      <c r="G390" s="242">
        <v>5.9252336448598142E-3</v>
      </c>
      <c r="H390" s="245">
        <v>55.371005184219854</v>
      </c>
    </row>
    <row r="391" spans="1:8">
      <c r="A391" s="86" t="str">
        <v>C62212</v>
      </c>
      <c r="B391" s="239">
        <v>390</v>
      </c>
      <c r="C391" s="86" t="s">
        <v>914</v>
      </c>
      <c r="D391" s="241">
        <f>COUNTIF($C$1:$C391,C391)</f>
        <v>18</v>
      </c>
      <c r="E391" s="241" t="str">
        <f t="shared" si="26"/>
        <v>Expenditure per adult per week18</v>
      </c>
      <c r="F391" s="86" t="s">
        <v>949</v>
      </c>
      <c r="G391" s="242">
        <v>4.1495327102803745E-3</v>
      </c>
      <c r="H391" s="245">
        <v>28.293075158733277</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3.6542056074766356E-3</v>
      </c>
      <c r="H393" s="245">
        <v>48.459474758866172</v>
      </c>
    </row>
    <row r="394" spans="1:8">
      <c r="A394" s="86" t="str">
        <v>C63111</v>
      </c>
      <c r="B394" s="239">
        <v>393</v>
      </c>
      <c r="C394" s="86" t="s">
        <v>914</v>
      </c>
      <c r="D394" s="241">
        <f>COUNTIF($C$1:$C394,C394)</f>
        <v>21</v>
      </c>
      <c r="E394" s="241" t="str">
        <f t="shared" si="26"/>
        <v>Expenditure per adult per week21</v>
      </c>
      <c r="F394" s="86" t="s">
        <v>955</v>
      </c>
      <c r="G394" s="242">
        <v>1.5887850467289721E-4</v>
      </c>
      <c r="H394" s="245">
        <v>20.56351565335115</v>
      </c>
    </row>
    <row r="395" spans="1:8">
      <c r="A395" s="86" t="str">
        <v>P607T</v>
      </c>
      <c r="B395" s="239">
        <v>394</v>
      </c>
      <c r="C395" s="86" t="s">
        <v>914</v>
      </c>
      <c r="D395" s="241">
        <f>COUNTIF($C$1:$C395,C395)</f>
        <v>22</v>
      </c>
      <c r="E395" s="241" t="str">
        <f t="shared" si="26"/>
        <v>Expenditure per adult per week22</v>
      </c>
      <c r="F395" s="86" t="s">
        <v>957</v>
      </c>
      <c r="G395" s="242">
        <v>0.51688785046728958</v>
      </c>
      <c r="H395" s="245">
        <v>61.553435271993308</v>
      </c>
    </row>
    <row r="396" spans="1:8">
      <c r="A396" s="86" t="str">
        <v>P608T</v>
      </c>
      <c r="B396" s="239">
        <v>395</v>
      </c>
      <c r="C396" s="86" t="s">
        <v>914</v>
      </c>
      <c r="D396" s="241">
        <f>COUNTIF($C$1:$C396,C396)</f>
        <v>23</v>
      </c>
      <c r="E396" s="241" t="str">
        <f t="shared" si="26"/>
        <v>Expenditure per adult per week23</v>
      </c>
      <c r="F396" s="86" t="s">
        <v>959</v>
      </c>
      <c r="G396" s="242">
        <v>0.14729906542056073</v>
      </c>
      <c r="H396" s="245">
        <v>87.479571637405698</v>
      </c>
    </row>
    <row r="397" spans="1:8">
      <c r="A397" s="86" t="str">
        <v>P609T</v>
      </c>
      <c r="B397" s="239">
        <v>396</v>
      </c>
      <c r="C397" s="86" t="s">
        <v>914</v>
      </c>
      <c r="D397" s="241">
        <f>COUNTIF($C$1:$C397,C397)</f>
        <v>24</v>
      </c>
      <c r="E397" s="241" t="str">
        <f t="shared" si="26"/>
        <v>Expenditure per adult per week24</v>
      </c>
      <c r="F397" s="86" t="s">
        <v>961</v>
      </c>
      <c r="G397" s="242">
        <v>0.48946728971962622</v>
      </c>
      <c r="H397" s="245">
        <v>62.030458107784845</v>
      </c>
    </row>
    <row r="398" spans="1:8">
      <c r="A398" s="86" t="str">
        <v>P610T</v>
      </c>
      <c r="B398" s="239">
        <v>397</v>
      </c>
      <c r="C398" s="86" t="s">
        <v>914</v>
      </c>
      <c r="D398" s="241">
        <f>COUNTIF($C$1:$C398,C398)</f>
        <v>25</v>
      </c>
      <c r="E398" s="241" t="str">
        <f t="shared" si="26"/>
        <v>Expenditure per adult per week25</v>
      </c>
      <c r="F398" s="86" t="s">
        <v>963</v>
      </c>
      <c r="G398" s="242">
        <v>2.7588785046728976E-2</v>
      </c>
      <c r="H398" s="245">
        <v>34.618947248230214</v>
      </c>
    </row>
    <row r="399" spans="1:8">
      <c r="A399" s="86" t="str">
        <v>P611T</v>
      </c>
      <c r="B399" s="239">
        <v>398</v>
      </c>
      <c r="C399" s="86" t="s">
        <v>914</v>
      </c>
      <c r="D399" s="241">
        <f>COUNTIF($C$1:$C399,C399)</f>
        <v>26</v>
      </c>
      <c r="E399" s="241" t="str">
        <f t="shared" si="26"/>
        <v>Expenditure per adult per week26</v>
      </c>
      <c r="F399" s="86" t="s">
        <v>965</v>
      </c>
      <c r="G399" s="242">
        <v>0.31235514018691585</v>
      </c>
      <c r="H399" s="245">
        <v>64.639351884639694</v>
      </c>
    </row>
    <row r="400" spans="1:8">
      <c r="A400" s="86" t="str">
        <v>P612T</v>
      </c>
      <c r="B400" s="239">
        <v>399</v>
      </c>
      <c r="C400" s="86" t="s">
        <v>914</v>
      </c>
      <c r="D400" s="241">
        <f>COUNTIF($C$1:$C400,C400)</f>
        <v>27</v>
      </c>
      <c r="E400" s="241" t="str">
        <f t="shared" si="26"/>
        <v>Expenditure per adult per week27</v>
      </c>
      <c r="F400" s="86" t="s">
        <v>967</v>
      </c>
      <c r="G400" s="242">
        <v>0.29042056074766354</v>
      </c>
      <c r="H400" s="245">
        <v>64.705075884726398</v>
      </c>
    </row>
    <row r="401" spans="1:8">
      <c r="A401" s="86" t="str">
        <v>WEBSPEND</v>
      </c>
      <c r="B401" s="239">
        <v>400</v>
      </c>
      <c r="C401" s="86" t="s">
        <v>914</v>
      </c>
      <c r="D401" s="241">
        <f>COUNTIF($C$1:$C401,C401)</f>
        <v>28</v>
      </c>
      <c r="E401" s="241" t="str">
        <f t="shared" si="26"/>
        <v>Expenditure per adult per week28</v>
      </c>
      <c r="F401" s="86" t="s">
        <v>969</v>
      </c>
      <c r="G401" s="242">
        <v>0.10794392523364486</v>
      </c>
      <c r="H401" s="245">
        <v>55.88311591219464</v>
      </c>
    </row>
    <row r="402" spans="1:8">
      <c r="A402" s="86" t="str">
        <v>onlineuse12</v>
      </c>
      <c r="B402" s="239">
        <v>401</v>
      </c>
      <c r="C402" s="86" t="s">
        <v>972</v>
      </c>
      <c r="D402" s="241">
        <f>COUNTIF($C$1:$C402,C402)</f>
        <v>1</v>
      </c>
      <c r="E402" s="241" t="str">
        <f t="shared" si="26"/>
        <v>Internet Access: Overall1</v>
      </c>
      <c r="F402" s="86" t="s">
        <v>973</v>
      </c>
      <c r="G402" s="242">
        <v>0.84073831775700925</v>
      </c>
      <c r="H402" s="245">
        <v>93.139344614071206</v>
      </c>
    </row>
    <row r="403" spans="1:8">
      <c r="A403" s="86" t="str">
        <v>onlineuse5</v>
      </c>
      <c r="B403" s="239">
        <v>402</v>
      </c>
      <c r="C403" s="86" t="s">
        <v>972</v>
      </c>
      <c r="D403" s="241">
        <f>COUNTIF($C$1:$C403,C403)</f>
        <v>2</v>
      </c>
      <c r="E403" s="241" t="str">
        <f t="shared" si="26"/>
        <v>Internet Access: Overall2</v>
      </c>
      <c r="F403" s="86" t="s">
        <v>975</v>
      </c>
      <c r="G403" s="242">
        <v>0.13871962616822431</v>
      </c>
      <c r="H403" s="245">
        <v>165.73870554875882</v>
      </c>
    </row>
    <row r="404" spans="1:8">
      <c r="A404" s="86" t="str">
        <v>netfreq1</v>
      </c>
      <c r="B404" s="239">
        <v>403</v>
      </c>
      <c r="C404" s="86" t="s">
        <v>978</v>
      </c>
      <c r="D404" s="241">
        <f>COUNTIF($C$1:$C404,C404)</f>
        <v>1</v>
      </c>
      <c r="E404" s="241" t="str">
        <f t="shared" si="26"/>
        <v>Internet Access: Frequency1</v>
      </c>
      <c r="F404" s="86" t="s">
        <v>979</v>
      </c>
      <c r="G404" s="242">
        <v>2.611214953271028E-2</v>
      </c>
      <c r="H404" s="245">
        <v>110.29598480848304</v>
      </c>
    </row>
    <row r="405" spans="1:8">
      <c r="A405" s="86" t="str">
        <v>netfreq2t10</v>
      </c>
      <c r="B405" s="239">
        <v>404</v>
      </c>
      <c r="C405" s="86" t="s">
        <v>978</v>
      </c>
      <c r="D405" s="241">
        <f>COUNTIF($C$1:$C405,C405)</f>
        <v>2</v>
      </c>
      <c r="E405" s="241" t="str">
        <f t="shared" si="26"/>
        <v>Internet Access: Frequency2</v>
      </c>
      <c r="F405" s="86" t="s">
        <v>981</v>
      </c>
      <c r="G405" s="242">
        <v>0.43698130841121502</v>
      </c>
      <c r="H405" s="245">
        <v>103.97966595860278</v>
      </c>
    </row>
    <row r="406" spans="1:8">
      <c r="A406" s="86" t="str">
        <v>netfreq10p</v>
      </c>
      <c r="B406" s="239">
        <v>405</v>
      </c>
      <c r="C406" s="86" t="s">
        <v>978</v>
      </c>
      <c r="D406" s="241">
        <f>COUNTIF($C$1:$C406,C406)</f>
        <v>3</v>
      </c>
      <c r="E406" s="241" t="str">
        <f t="shared" si="26"/>
        <v>Internet Access: Frequency3</v>
      </c>
      <c r="F406" s="86" t="s">
        <v>983</v>
      </c>
      <c r="G406" s="242">
        <v>0.37613084112149531</v>
      </c>
      <c r="H406" s="245">
        <v>81.998809662498701</v>
      </c>
    </row>
    <row r="407" spans="1:8">
      <c r="A407" s="86" t="str">
        <v>ONHOURS0</v>
      </c>
      <c r="B407" s="239">
        <v>406</v>
      </c>
      <c r="C407" s="86" t="s">
        <v>985</v>
      </c>
      <c r="D407" s="241">
        <f>COUNTIF($C$1:$C407,C407)</f>
        <v>1</v>
      </c>
      <c r="E407" s="241" t="str">
        <f t="shared" si="26"/>
        <v>Internet Access: Usage in Last Week1</v>
      </c>
      <c r="F407" s="86" t="s">
        <v>986</v>
      </c>
      <c r="G407" s="242">
        <v>0.17460747663551404</v>
      </c>
      <c r="H407" s="245">
        <v>161.94808636504655</v>
      </c>
    </row>
    <row r="408" spans="1:8">
      <c r="A408" s="86" t="str">
        <v>ONHOURS1</v>
      </c>
      <c r="B408" s="239">
        <v>407</v>
      </c>
      <c r="C408" s="86" t="s">
        <v>985</v>
      </c>
      <c r="D408" s="241">
        <f>COUNTIF($C$1:$C408,C408)</f>
        <v>2</v>
      </c>
      <c r="E408" s="241" t="str">
        <f t="shared" si="26"/>
        <v>Internet Access: Usage in Last Week2</v>
      </c>
      <c r="F408" s="86" t="s">
        <v>988</v>
      </c>
      <c r="G408" s="242">
        <v>9.6056074766355165E-2</v>
      </c>
      <c r="H408" s="245">
        <v>105.48534828870385</v>
      </c>
    </row>
    <row r="409" spans="1:8">
      <c r="A409" s="86" t="str">
        <v>ONHOURS2</v>
      </c>
      <c r="B409" s="239">
        <v>408</v>
      </c>
      <c r="C409" s="86" t="s">
        <v>985</v>
      </c>
      <c r="D409" s="241">
        <f>COUNTIF($C$1:$C409,C409)</f>
        <v>3</v>
      </c>
      <c r="E409" s="241" t="str">
        <f t="shared" si="26"/>
        <v>Internet Access: Usage in Last Week3</v>
      </c>
      <c r="F409" s="86" t="s">
        <v>990</v>
      </c>
      <c r="G409" s="242">
        <v>0.26393457943925236</v>
      </c>
      <c r="H409" s="245">
        <v>107.16113401767069</v>
      </c>
    </row>
    <row r="410" spans="1:8">
      <c r="A410" s="86" t="str">
        <v>ONHOURS3</v>
      </c>
      <c r="B410" s="239">
        <v>409</v>
      </c>
      <c r="C410" s="86" t="s">
        <v>985</v>
      </c>
      <c r="D410" s="241">
        <f>COUNTIF($C$1:$C410,C410)</f>
        <v>4</v>
      </c>
      <c r="E410" s="241" t="str">
        <f t="shared" si="26"/>
        <v>Internet Access: Usage in Last Week4</v>
      </c>
      <c r="F410" s="86" t="s">
        <v>992</v>
      </c>
      <c r="G410" s="242">
        <v>0.22962616822429904</v>
      </c>
      <c r="H410" s="245">
        <v>87.33438401958972</v>
      </c>
    </row>
    <row r="411" spans="1:8">
      <c r="A411" s="86" t="str">
        <v>ONHOURS4</v>
      </c>
      <c r="B411" s="239">
        <v>410</v>
      </c>
      <c r="C411" s="86" t="s">
        <v>985</v>
      </c>
      <c r="D411" s="241">
        <f>COUNTIF($C$1:$C411,C411)</f>
        <v>5</v>
      </c>
      <c r="E411" s="241" t="str">
        <f t="shared" si="26"/>
        <v>Internet Access: Usage in Last Week5</v>
      </c>
      <c r="F411" s="86" t="s">
        <v>994</v>
      </c>
      <c r="G411" s="242">
        <v>0.23559813084112149</v>
      </c>
      <c r="H411" s="245">
        <v>80.822774963073073</v>
      </c>
    </row>
    <row r="412" spans="1:8">
      <c r="A412" s="86" t="str">
        <v>TECH18</v>
      </c>
      <c r="B412" s="239">
        <v>411</v>
      </c>
      <c r="C412" s="86" t="s">
        <v>996</v>
      </c>
      <c r="D412" s="241">
        <f>COUNTIF($C$1:$C412,C412)</f>
        <v>1</v>
      </c>
      <c r="E412" s="241" t="str">
        <f t="shared" si="26"/>
        <v>Technology at Home1</v>
      </c>
      <c r="F412" s="86" t="s">
        <v>997</v>
      </c>
      <c r="G412" s="242">
        <v>6.3392523364485975E-2</v>
      </c>
      <c r="H412" s="245">
        <v>80.026304393091792</v>
      </c>
    </row>
    <row r="413" spans="1:8">
      <c r="A413" s="86" t="str">
        <v>TECH19</v>
      </c>
      <c r="B413" s="239">
        <v>412</v>
      </c>
      <c r="C413" s="86" t="s">
        <v>996</v>
      </c>
      <c r="D413" s="241">
        <f>COUNTIF($C$1:$C413,C413)</f>
        <v>2</v>
      </c>
      <c r="E413" s="241" t="str">
        <f t="shared" si="26"/>
        <v>Technology at Home2</v>
      </c>
      <c r="F413" s="86" t="s">
        <v>999</v>
      </c>
      <c r="G413" s="242">
        <v>0.21555140186915889</v>
      </c>
      <c r="H413" s="245">
        <v>94.103824599633938</v>
      </c>
    </row>
    <row r="414" spans="1:8">
      <c r="A414" s="86" t="str">
        <v>mobhas</v>
      </c>
      <c r="B414" s="239">
        <v>413</v>
      </c>
      <c r="C414" s="86" t="s">
        <v>1002</v>
      </c>
      <c r="D414" s="241">
        <f>COUNTIF($C$1:$C414,C414)</f>
        <v>1</v>
      </c>
      <c r="E414" s="241" t="str">
        <f t="shared" si="26"/>
        <v>Mobile phone1</v>
      </c>
      <c r="F414" s="86" t="s">
        <v>1003</v>
      </c>
      <c r="G414" s="242">
        <v>0.86711214953271032</v>
      </c>
      <c r="H414" s="245">
        <v>97.333949001872909</v>
      </c>
    </row>
    <row r="415" spans="1:8">
      <c r="A415" s="86" t="str">
        <v>mob_smart</v>
      </c>
      <c r="B415" s="239">
        <v>414</v>
      </c>
      <c r="C415" s="86" t="s">
        <v>1002</v>
      </c>
      <c r="D415" s="241">
        <f>COUNTIF($C$1:$C415,C415)</f>
        <v>2</v>
      </c>
      <c r="E415" s="241" t="str">
        <f t="shared" si="26"/>
        <v>Mobile phone2</v>
      </c>
      <c r="F415" s="86" t="s">
        <v>1005</v>
      </c>
      <c r="G415" s="242">
        <v>0.68737383177570077</v>
      </c>
      <c r="H415" s="245">
        <v>92.206168729597664</v>
      </c>
    </row>
    <row r="416" spans="1:8">
      <c r="A416" s="86" t="str">
        <v>ips_iphone</v>
      </c>
      <c r="B416" s="239">
        <v>415</v>
      </c>
      <c r="C416" s="86" t="s">
        <v>1002</v>
      </c>
      <c r="D416" s="241">
        <f>COUNTIF($C$1:$C416,C416)</f>
        <v>3</v>
      </c>
      <c r="E416" s="241" t="str">
        <f t="shared" si="26"/>
        <v>Mobile phone3</v>
      </c>
      <c r="F416" s="86" t="s">
        <v>1007</v>
      </c>
      <c r="G416" s="242">
        <v>0.25740186915887847</v>
      </c>
      <c r="H416" s="245">
        <v>80.512191864007448</v>
      </c>
    </row>
    <row r="417" spans="1:8">
      <c r="A417" s="86" t="str">
        <v>TECH29</v>
      </c>
      <c r="B417" s="239">
        <v>416</v>
      </c>
      <c r="C417" s="86" t="s">
        <v>1009</v>
      </c>
      <c r="D417" s="241">
        <f>COUNTIF($C$1:$C417,C417)</f>
        <v>1</v>
      </c>
      <c r="E417" s="241" t="str">
        <f t="shared" si="26"/>
        <v>Tablet Devices1</v>
      </c>
      <c r="F417" s="86" t="s">
        <v>1010</v>
      </c>
      <c r="G417" s="242">
        <v>0.40364485981308418</v>
      </c>
      <c r="H417" s="245">
        <v>84.384797164424413</v>
      </c>
    </row>
    <row r="418" spans="1:8">
      <c r="A418" s="86" t="str">
        <v>socmed_lessthanmonthly</v>
      </c>
      <c r="B418" s="239">
        <v>417</v>
      </c>
      <c r="C418" s="86" t="s">
        <v>1012</v>
      </c>
      <c r="D418" s="241">
        <f>COUNTIF($C$1:$C418,C418)</f>
        <v>1</v>
      </c>
      <c r="E418" s="241" t="str">
        <f t="shared" si="26"/>
        <v>Overall Social Media Activity1</v>
      </c>
      <c r="F418" s="86" t="s">
        <v>1013</v>
      </c>
      <c r="G418" s="242">
        <v>3.4205607476635522E-2</v>
      </c>
      <c r="H418" s="245">
        <v>93.857193803605099</v>
      </c>
    </row>
    <row r="419" spans="1:8">
      <c r="A419" s="86" t="str">
        <v>socmed_lessthanweekly</v>
      </c>
      <c r="B419" s="239">
        <v>418</v>
      </c>
      <c r="C419" s="86" t="s">
        <v>1012</v>
      </c>
      <c r="D419" s="241">
        <f>COUNTIF($C$1:$C419,C419)</f>
        <v>2</v>
      </c>
      <c r="E419" s="241" t="str">
        <f t="shared" si="26"/>
        <v>Overall Social Media Activity2</v>
      </c>
      <c r="F419" s="86" t="s">
        <v>1015</v>
      </c>
      <c r="G419" s="242">
        <v>4.7766355140186914E-2</v>
      </c>
      <c r="H419" s="245">
        <v>93.318139491433413</v>
      </c>
    </row>
    <row r="420" spans="1:8">
      <c r="A420" s="86" t="str">
        <v>socmed_weekly</v>
      </c>
      <c r="B420" s="239">
        <v>419</v>
      </c>
      <c r="C420" s="86" t="s">
        <v>1012</v>
      </c>
      <c r="D420" s="241">
        <f>COUNTIF($C$1:$C420,C420)</f>
        <v>3</v>
      </c>
      <c r="E420" s="241" t="str">
        <f t="shared" si="26"/>
        <v>Overall Social Media Activity3</v>
      </c>
      <c r="F420" s="86" t="s">
        <v>1017</v>
      </c>
      <c r="G420" s="242">
        <v>0.13771028037383182</v>
      </c>
      <c r="H420" s="245">
        <v>87.941039791375843</v>
      </c>
    </row>
    <row r="421" spans="1:8">
      <c r="A421" s="86" t="str">
        <v>socmed_daily</v>
      </c>
      <c r="B421" s="239">
        <v>420</v>
      </c>
      <c r="C421" s="86" t="s">
        <v>1012</v>
      </c>
      <c r="D421" s="241">
        <f>COUNTIF($C$1:$C421,C421)</f>
        <v>4</v>
      </c>
      <c r="E421" s="241" t="str">
        <f t="shared" si="26"/>
        <v>Overall Social Media Activity4</v>
      </c>
      <c r="F421" s="86" t="s">
        <v>1019</v>
      </c>
      <c r="G421" s="242">
        <v>0.49484112149532711</v>
      </c>
      <c r="H421" s="245">
        <v>98.351313842247961</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0.23754205607476636</v>
      </c>
      <c r="H422" s="245">
        <v>99.801469945166815</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0.13005607476635517</v>
      </c>
      <c r="H423" s="245">
        <v>105.01775511916969</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0.25317757009345793</v>
      </c>
      <c r="H424" s="245">
        <v>93.709931518724076</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0.13157009345794396</v>
      </c>
      <c r="H425" s="245">
        <v>98.737337984023654</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0.16633644859813082</v>
      </c>
      <c r="H426" s="245">
        <v>96.659209515520956</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0.18190654205607479</v>
      </c>
      <c r="H427" s="245">
        <v>94.092855482056606</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0.4492056074766354</v>
      </c>
      <c r="H428" s="245">
        <v>96.702870864578045</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0.21961682242990654</v>
      </c>
      <c r="H429" s="245">
        <v>94.516060963691004</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0.20428037383177566</v>
      </c>
      <c r="H430" s="245">
        <v>92.837401213463821</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0.64327102803738312</v>
      </c>
      <c r="H431" s="245">
        <v>92.784182902906124</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0.29348598130841119</v>
      </c>
      <c r="H432" s="245">
        <v>90.981688495549776</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0.19366355140186914</v>
      </c>
      <c r="H433" s="245">
        <v>86.842663967957918</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5.6953271028037378E-2</v>
      </c>
      <c r="H434" s="245">
        <v>97.956098294525844</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5.3803738317756998E-2</v>
      </c>
      <c r="H435" s="245">
        <v>97.117980084285179</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0.73241121495327099</v>
      </c>
      <c r="H436" s="245">
        <v>91.586503672383074</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0.6012616822429907</v>
      </c>
      <c r="H437" s="245">
        <v>96.536116836067563</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0.45793457943925242</v>
      </c>
      <c r="H438" s="245">
        <v>100.89973931626727</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5.0943925233644861E-2</v>
      </c>
      <c r="H439" s="245">
        <v>94.763143060182145</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0.33989719626168219</v>
      </c>
      <c r="H440" s="245">
        <v>92.105148144305687</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0.12068224299065422</v>
      </c>
      <c r="H441" s="245">
        <v>79.741150940229943</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0.14726168224299066</v>
      </c>
      <c r="H442" s="245">
        <v>94.518474940670586</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0.10491588785046728</v>
      </c>
      <c r="H443" s="245">
        <v>96.421572833700623</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9.5682242990654184E-2</v>
      </c>
      <c r="H444" s="245">
        <v>89.700640008750085</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0.19339252336448595</v>
      </c>
      <c r="H445" s="245">
        <v>97.985782672621951</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0.13821495327102806</v>
      </c>
      <c r="H446" s="245">
        <v>95.372024176456407</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6.2588785046728962E-2</v>
      </c>
      <c r="H447" s="245">
        <v>91.478424130775664</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5.8841121495327095E-2</v>
      </c>
      <c r="H448" s="245">
        <v>93.038332447697186</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0.27859813084112156</v>
      </c>
      <c r="H449" s="245">
        <v>92.923299334941731</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5.1523364485981306E-2</v>
      </c>
      <c r="H450" s="245">
        <v>94.859346843446531</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0.48025233644859822</v>
      </c>
      <c r="H451" s="245">
        <v>87.076717431338679</v>
      </c>
    </row>
    <row r="452" spans="1:8">
      <c r="A452" s="86" t="str">
        <v>vod_subscribe</v>
      </c>
      <c r="B452" s="239">
        <v>451</v>
      </c>
      <c r="C452" s="86" t="s">
        <v>1082</v>
      </c>
      <c r="D452" s="241">
        <f>COUNTIF($C$1:$C452,C452)</f>
        <v>1</v>
      </c>
      <c r="E452" s="241" t="str">
        <f t="shared" si="27"/>
        <v>TV Subscription services1</v>
      </c>
      <c r="F452" s="86" t="s">
        <v>1083</v>
      </c>
      <c r="G452" s="242">
        <v>0.53242990654205613</v>
      </c>
      <c r="H452" s="245">
        <v>93.225618572570497</v>
      </c>
    </row>
    <row r="453" spans="1:8">
      <c r="A453" s="86" t="str">
        <v>vod_netflix</v>
      </c>
      <c r="B453" s="239">
        <v>452</v>
      </c>
      <c r="C453" s="86" t="s">
        <v>1082</v>
      </c>
      <c r="D453" s="241">
        <f>COUNTIF($C$1:$C453,C453)</f>
        <v>2</v>
      </c>
      <c r="E453" s="241" t="str">
        <f t="shared" si="27"/>
        <v>TV Subscription services2</v>
      </c>
      <c r="F453" s="86" t="s">
        <v>1085</v>
      </c>
      <c r="G453" s="242">
        <v>0.39389719626168229</v>
      </c>
      <c r="H453" s="245">
        <v>93.198292668650353</v>
      </c>
    </row>
    <row r="454" spans="1:8">
      <c r="A454" s="86" t="str">
        <v>vod_amzprime</v>
      </c>
      <c r="B454" s="239">
        <v>453</v>
      </c>
      <c r="C454" s="86" t="s">
        <v>1082</v>
      </c>
      <c r="D454" s="241">
        <f>COUNTIF($C$1:$C454,C454)</f>
        <v>3</v>
      </c>
      <c r="E454" s="241" t="str">
        <f t="shared" si="27"/>
        <v>TV Subscription services3</v>
      </c>
      <c r="F454" s="86" t="s">
        <v>1087</v>
      </c>
      <c r="G454" s="242">
        <v>0.23673831775700932</v>
      </c>
      <c r="H454" s="245">
        <v>94.152402851327253</v>
      </c>
    </row>
    <row r="455" spans="1:8">
      <c r="A455" s="86" t="str">
        <v>vod_skyplayer</v>
      </c>
      <c r="B455" s="239">
        <v>454</v>
      </c>
      <c r="C455" s="86" t="s">
        <v>1082</v>
      </c>
      <c r="D455" s="241">
        <f>COUNTIF($C$1:$C455,C455)</f>
        <v>4</v>
      </c>
      <c r="E455" s="241" t="str">
        <f t="shared" si="27"/>
        <v>TV Subscription services4</v>
      </c>
      <c r="F455" s="86" t="s">
        <v>1089</v>
      </c>
      <c r="G455" s="242">
        <v>0.10765420560747667</v>
      </c>
      <c r="H455" s="245">
        <v>92.97586950493546</v>
      </c>
    </row>
    <row r="456" spans="1:8">
      <c r="A456" s="86" t="str">
        <v>vod_skygo</v>
      </c>
      <c r="B456" s="239">
        <v>455</v>
      </c>
      <c r="C456" s="86" t="s">
        <v>1082</v>
      </c>
      <c r="D456" s="241">
        <f>COUNTIF($C$1:$C456,C456)</f>
        <v>5</v>
      </c>
      <c r="E456" s="241" t="str">
        <f t="shared" si="27"/>
        <v>TV Subscription services5</v>
      </c>
      <c r="F456" s="86" t="s">
        <v>1091</v>
      </c>
      <c r="G456" s="242">
        <v>9.5373831775700954E-2</v>
      </c>
      <c r="H456" s="245">
        <v>95.669866667080782</v>
      </c>
    </row>
    <row r="457" spans="1:8">
      <c r="A457" s="86" t="str">
        <v>vod_nowtv</v>
      </c>
      <c r="B457" s="239">
        <v>456</v>
      </c>
      <c r="C457" s="86" t="s">
        <v>1082</v>
      </c>
      <c r="D457" s="241">
        <f>COUNTIF($C$1:$C457,C457)</f>
        <v>6</v>
      </c>
      <c r="E457" s="241" t="str">
        <f t="shared" si="27"/>
        <v>TV Subscription services6</v>
      </c>
      <c r="F457" s="86" t="s">
        <v>1093</v>
      </c>
      <c r="G457" s="242">
        <v>0.10476635514018691</v>
      </c>
      <c r="H457" s="245">
        <v>94.092578190195269</v>
      </c>
    </row>
    <row r="458" spans="1:8">
      <c r="A458" s="86" t="str">
        <v>vod_eetv</v>
      </c>
      <c r="B458" s="239">
        <v>457</v>
      </c>
      <c r="C458" s="86" t="s">
        <v>1082</v>
      </c>
      <c r="D458" s="241">
        <f>COUNTIF($C$1:$C458,C458)</f>
        <v>7</v>
      </c>
      <c r="E458" s="241" t="str">
        <f t="shared" si="27"/>
        <v>TV Subscription services7</v>
      </c>
      <c r="F458" s="86" t="s">
        <v>1095</v>
      </c>
      <c r="G458" s="242">
        <v>4.7887850467289717E-2</v>
      </c>
      <c r="H458" s="245">
        <v>97.648061496010357</v>
      </c>
    </row>
    <row r="459" spans="1:8">
      <c r="A459" s="86" t="str">
        <v>vod_appletv</v>
      </c>
      <c r="B459" s="239">
        <v>458</v>
      </c>
      <c r="C459" s="86" t="s">
        <v>1082</v>
      </c>
      <c r="D459" s="241">
        <f>COUNTIF($C$1:$C459,C459)</f>
        <v>8</v>
      </c>
      <c r="E459" s="241" t="str">
        <f t="shared" si="27"/>
        <v>TV Subscription services8</v>
      </c>
      <c r="F459" s="86" t="s">
        <v>1097</v>
      </c>
      <c r="G459" s="242">
        <v>5.5523364485981309E-2</v>
      </c>
      <c r="H459" s="245">
        <v>92.941606441890954</v>
      </c>
    </row>
    <row r="460" spans="1:8">
      <c r="A460" s="86" t="str">
        <v>vod_btsport</v>
      </c>
      <c r="B460" s="239">
        <v>459</v>
      </c>
      <c r="C460" s="86" t="s">
        <v>1082</v>
      </c>
      <c r="D460" s="241">
        <f>COUNTIF($C$1:$C460,C460)</f>
        <v>9</v>
      </c>
      <c r="E460" s="241" t="str">
        <f t="shared" si="27"/>
        <v>TV Subscription services9</v>
      </c>
      <c r="F460" s="86" t="s">
        <v>1099</v>
      </c>
      <c r="G460" s="242">
        <v>9.6214953271028067E-2</v>
      </c>
      <c r="H460" s="245">
        <v>93.856661491291192</v>
      </c>
    </row>
    <row r="461" spans="1:8">
      <c r="A461" s="86" t="str">
        <v>vod_settop</v>
      </c>
      <c r="B461" s="239">
        <v>460</v>
      </c>
      <c r="C461" s="86" t="s">
        <v>1082</v>
      </c>
      <c r="D461" s="241">
        <f>COUNTIF($C$1:$C461,C461)</f>
        <v>10</v>
      </c>
      <c r="E461" s="241" t="str">
        <f t="shared" si="27"/>
        <v>TV Subscription services10</v>
      </c>
      <c r="F461" s="86" t="s">
        <v>1101</v>
      </c>
      <c r="G461" s="242">
        <v>0.17857943925233638</v>
      </c>
      <c r="H461" s="245">
        <v>91.006424027678719</v>
      </c>
    </row>
    <row r="462" spans="1:8">
      <c r="A462" s="86" t="str">
        <v>vod_free</v>
      </c>
      <c r="B462" s="239">
        <v>461</v>
      </c>
      <c r="C462" s="86" t="s">
        <v>1103</v>
      </c>
      <c r="D462" s="241">
        <f>COUNTIF($C$1:$C462,C462)</f>
        <v>1</v>
      </c>
      <c r="E462" s="241" t="str">
        <f t="shared" si="27"/>
        <v>TV free online catchup / video services1</v>
      </c>
      <c r="F462" s="86" t="s">
        <v>1104</v>
      </c>
      <c r="G462" s="242">
        <v>0.44135514018691585</v>
      </c>
      <c r="H462" s="245">
        <v>94.037924410500068</v>
      </c>
    </row>
    <row r="463" spans="1:8">
      <c r="A463" s="86" t="str">
        <v>vod_youtube</v>
      </c>
      <c r="B463" s="239">
        <v>462</v>
      </c>
      <c r="C463" s="86" t="s">
        <v>1103</v>
      </c>
      <c r="D463" s="241">
        <f>COUNTIF($C$1:$C463,C463)</f>
        <v>2</v>
      </c>
      <c r="E463" s="241" t="str">
        <f t="shared" si="27"/>
        <v>TV free online catchup / video services2</v>
      </c>
      <c r="F463" s="86" t="s">
        <v>1106</v>
      </c>
      <c r="G463" s="242">
        <v>0.23757943925233649</v>
      </c>
      <c r="H463" s="245">
        <v>100.61707246789562</v>
      </c>
    </row>
    <row r="464" spans="1:8">
      <c r="A464" s="86" t="str">
        <v>vod_iplayer</v>
      </c>
      <c r="B464" s="239">
        <v>463</v>
      </c>
      <c r="C464" s="86" t="s">
        <v>1103</v>
      </c>
      <c r="D464" s="241">
        <f>COUNTIF($C$1:$C464,C464)</f>
        <v>3</v>
      </c>
      <c r="E464" s="241" t="str">
        <f t="shared" si="27"/>
        <v>TV free online catchup / video services3</v>
      </c>
      <c r="F464" s="86" t="s">
        <v>1108</v>
      </c>
      <c r="G464" s="242">
        <v>0.25553271028037383</v>
      </c>
      <c r="H464" s="245">
        <v>89.688687777211555</v>
      </c>
    </row>
    <row r="465" spans="1:8">
      <c r="A465" s="86" t="str">
        <v>vod_itvhub</v>
      </c>
      <c r="B465" s="239">
        <v>464</v>
      </c>
      <c r="C465" s="86" t="s">
        <v>1103</v>
      </c>
      <c r="D465" s="241">
        <f>COUNTIF($C$1:$C465,C465)</f>
        <v>4</v>
      </c>
      <c r="E465" s="241" t="str">
        <f t="shared" si="27"/>
        <v>TV free online catchup / video services4</v>
      </c>
      <c r="F465" s="86" t="s">
        <v>1110</v>
      </c>
      <c r="G465" s="242">
        <v>0.17728971962616819</v>
      </c>
      <c r="H465" s="245">
        <v>97.149256553101779</v>
      </c>
    </row>
    <row r="466" spans="1:8">
      <c r="A466" s="86" t="str">
        <v>vod_all4</v>
      </c>
      <c r="B466" s="239">
        <v>465</v>
      </c>
      <c r="C466" s="86" t="s">
        <v>1103</v>
      </c>
      <c r="D466" s="241">
        <f>COUNTIF($C$1:$C466,C466)</f>
        <v>5</v>
      </c>
      <c r="E466" s="241" t="str">
        <f t="shared" si="27"/>
        <v>TV free online catchup / video services5</v>
      </c>
      <c r="F466" s="86" t="s">
        <v>1112</v>
      </c>
      <c r="G466" s="242">
        <v>0.14867289719626173</v>
      </c>
      <c r="H466" s="245">
        <v>93.65632957852192</v>
      </c>
    </row>
    <row r="467" spans="1:8">
      <c r="A467" s="86" t="str">
        <v>vod_demand5</v>
      </c>
      <c r="B467" s="239">
        <v>466</v>
      </c>
      <c r="C467" s="86" t="s">
        <v>1103</v>
      </c>
      <c r="D467" s="241">
        <f>COUNTIF($C$1:$C467,C467)</f>
        <v>6</v>
      </c>
      <c r="E467" s="241" t="str">
        <f t="shared" si="27"/>
        <v>TV free online catchup / video services6</v>
      </c>
      <c r="F467" s="86" t="s">
        <v>1114</v>
      </c>
      <c r="G467" s="242">
        <v>8.0672897196261681E-2</v>
      </c>
      <c r="H467" s="245">
        <v>103.16183437320812</v>
      </c>
    </row>
    <row r="468" spans="1:8">
      <c r="A468" s="86" t="str">
        <v>vod_stvplayer</v>
      </c>
      <c r="B468" s="239">
        <v>467</v>
      </c>
      <c r="C468" s="86" t="s">
        <v>1103</v>
      </c>
      <c r="D468" s="241">
        <f>COUNTIF($C$1:$C468,C468)</f>
        <v>7</v>
      </c>
      <c r="E468" s="241" t="str">
        <f t="shared" si="27"/>
        <v>TV free online catchup / video services7</v>
      </c>
      <c r="F468" s="86" t="s">
        <v>1116</v>
      </c>
      <c r="G468" s="242">
        <v>5.6401869158878515E-2</v>
      </c>
      <c r="H468" s="245">
        <v>100.30754642096511</v>
      </c>
    </row>
    <row r="469" spans="1:8">
      <c r="A469" s="86" t="str">
        <v>bookholiday</v>
      </c>
      <c r="B469" s="239">
        <v>468</v>
      </c>
      <c r="C469" s="86" t="s">
        <v>1118</v>
      </c>
      <c r="D469" s="241">
        <f>COUNTIF($C$1:$C469,C469)</f>
        <v>1</v>
      </c>
      <c r="E469" s="241" t="str">
        <f t="shared" si="27"/>
        <v>Online activity (one or more times per week)1</v>
      </c>
      <c r="F469" s="86" t="s">
        <v>1119</v>
      </c>
      <c r="G469" s="242">
        <v>6.2588785046728962E-2</v>
      </c>
      <c r="H469" s="245">
        <v>101.70296765047793</v>
      </c>
    </row>
    <row r="470" spans="1:8">
      <c r="A470" s="86" t="str">
        <v>gambling</v>
      </c>
      <c r="B470" s="239">
        <v>469</v>
      </c>
      <c r="C470" s="86" t="s">
        <v>1118</v>
      </c>
      <c r="D470" s="241">
        <f>COUNTIF($C$1:$C470,C470)</f>
        <v>2</v>
      </c>
      <c r="E470" s="241" t="str">
        <f t="shared" si="27"/>
        <v>Online activity (one or more times per week)2</v>
      </c>
      <c r="F470" s="86" t="s">
        <v>1121</v>
      </c>
      <c r="G470" s="242">
        <v>0.14188785046728969</v>
      </c>
      <c r="H470" s="245">
        <v>103.7346966761116</v>
      </c>
    </row>
    <row r="471" spans="1:8">
      <c r="A471" s="86" t="str">
        <v>managefinances</v>
      </c>
      <c r="B471" s="239">
        <v>470</v>
      </c>
      <c r="C471" s="86" t="s">
        <v>1118</v>
      </c>
      <c r="D471" s="241">
        <f>COUNTIF($C$1:$C471,C471)</f>
        <v>3</v>
      </c>
      <c r="E471" s="241" t="str">
        <f t="shared" si="27"/>
        <v>Online activity (one or more times per week)3</v>
      </c>
      <c r="F471" s="86" t="s">
        <v>1123</v>
      </c>
      <c r="G471" s="242">
        <v>0.56050467289719619</v>
      </c>
      <c r="H471" s="245">
        <v>94.08921255448297</v>
      </c>
    </row>
    <row r="472" spans="1:8">
      <c r="A472" s="86" t="str">
        <v>auctions</v>
      </c>
      <c r="B472" s="239">
        <v>471</v>
      </c>
      <c r="C472" s="86" t="s">
        <v>1118</v>
      </c>
      <c r="D472" s="241">
        <f>COUNTIF($C$1:$C472,C472)</f>
        <v>4</v>
      </c>
      <c r="E472" s="241" t="str">
        <f t="shared" si="27"/>
        <v>Online activity (one or more times per week)4</v>
      </c>
      <c r="F472" s="86" t="s">
        <v>1125</v>
      </c>
      <c r="G472" s="242">
        <v>0.19900934579439256</v>
      </c>
      <c r="H472" s="245">
        <v>97.200154110873584</v>
      </c>
    </row>
    <row r="473" spans="1:8">
      <c r="A473" s="86" t="str">
        <v>shopping</v>
      </c>
      <c r="B473" s="239">
        <v>472</v>
      </c>
      <c r="C473" s="86" t="s">
        <v>1118</v>
      </c>
      <c r="D473" s="241">
        <f>COUNTIF($C$1:$C473,C473)</f>
        <v>5</v>
      </c>
      <c r="E473" s="241" t="str">
        <f t="shared" si="27"/>
        <v>Online activity (one or more times per week)5</v>
      </c>
      <c r="F473" s="86" t="s">
        <v>1127</v>
      </c>
      <c r="G473" s="242">
        <v>0.25824299065420564</v>
      </c>
      <c r="H473" s="245">
        <v>91.630194983421077</v>
      </c>
    </row>
    <row r="474" spans="1:8">
      <c r="A474" s="86" t="str">
        <v>souceinfo</v>
      </c>
      <c r="B474" s="239">
        <v>473</v>
      </c>
      <c r="C474" s="86" t="s">
        <v>1118</v>
      </c>
      <c r="D474" s="241">
        <f>COUNTIF($C$1:$C474,C474)</f>
        <v>6</v>
      </c>
      <c r="E474" s="241" t="str">
        <f t="shared" si="27"/>
        <v>Online activity (one or more times per week)6</v>
      </c>
      <c r="F474" s="86" t="s">
        <v>1129</v>
      </c>
      <c r="G474" s="242">
        <v>0.4841121495327102</v>
      </c>
      <c r="H474" s="245">
        <v>90.374060962699275</v>
      </c>
    </row>
    <row r="475" spans="1:8">
      <c r="A475" s="86" t="str">
        <v>searchengine</v>
      </c>
      <c r="B475" s="239">
        <v>474</v>
      </c>
      <c r="C475" s="86" t="s">
        <v>1118</v>
      </c>
      <c r="D475" s="241">
        <f>COUNTIF($C$1:$C475,C475)</f>
        <v>7</v>
      </c>
      <c r="E475" s="241" t="str">
        <f t="shared" si="27"/>
        <v>Online activity (one or more times per week)7</v>
      </c>
      <c r="F475" s="86" t="s">
        <v>1131</v>
      </c>
      <c r="G475" s="242">
        <v>0.76518691588785048</v>
      </c>
      <c r="H475" s="245">
        <v>92.528778216307259</v>
      </c>
    </row>
    <row r="476" spans="1:8">
      <c r="A476" s="86" t="str">
        <v>res_cars</v>
      </c>
      <c r="B476" s="239">
        <v>475</v>
      </c>
      <c r="C476" s="86" t="s">
        <v>1133</v>
      </c>
      <c r="D476" s="241">
        <f>COUNTIF($C$1:$C476,C476)</f>
        <v>1</v>
      </c>
      <c r="E476" s="241" t="str">
        <f t="shared" si="27"/>
        <v>Researched the last purchase online before buying1</v>
      </c>
      <c r="F476" s="86" t="s">
        <v>1134</v>
      </c>
      <c r="G476" s="242">
        <v>0.47127102803738319</v>
      </c>
      <c r="H476" s="245">
        <v>93.142077442328969</v>
      </c>
    </row>
    <row r="477" spans="1:8">
      <c r="A477" s="86" t="str">
        <v>res_tech</v>
      </c>
      <c r="B477" s="239">
        <v>476</v>
      </c>
      <c r="C477" s="86" t="s">
        <v>1133</v>
      </c>
      <c r="D477" s="241">
        <f>COUNTIF($C$1:$C477,C477)</f>
        <v>2</v>
      </c>
      <c r="E477" s="241" t="str">
        <f t="shared" si="27"/>
        <v>Researched the last purchase online before buying2</v>
      </c>
      <c r="F477" s="86" t="s">
        <v>1136</v>
      </c>
      <c r="G477" s="242">
        <v>0.6870747663551402</v>
      </c>
      <c r="H477" s="245">
        <v>93.673601904341425</v>
      </c>
    </row>
    <row r="478" spans="1:8">
      <c r="A478" s="86" t="str">
        <v>res_tickets</v>
      </c>
      <c r="B478" s="239">
        <v>477</v>
      </c>
      <c r="C478" s="86" t="s">
        <v>1133</v>
      </c>
      <c r="D478" s="241">
        <f>COUNTIF($C$1:$C478,C478)</f>
        <v>3</v>
      </c>
      <c r="E478" s="241" t="str">
        <f t="shared" si="27"/>
        <v>Researched the last purchase online before buying3</v>
      </c>
      <c r="F478" s="86" t="s">
        <v>1138</v>
      </c>
      <c r="G478" s="242">
        <v>0.68576635514018691</v>
      </c>
      <c r="H478" s="245">
        <v>92.71902169648979</v>
      </c>
    </row>
    <row r="479" spans="1:8">
      <c r="A479" s="86" t="str">
        <v>res_clothes</v>
      </c>
      <c r="B479" s="239">
        <v>478</v>
      </c>
      <c r="C479" s="86" t="s">
        <v>1133</v>
      </c>
      <c r="D479" s="241">
        <f>COUNTIF($C$1:$C479,C479)</f>
        <v>4</v>
      </c>
      <c r="E479" s="241" t="str">
        <f t="shared" si="27"/>
        <v>Researched the last purchase online before buying4</v>
      </c>
      <c r="F479" s="86" t="s">
        <v>1140</v>
      </c>
      <c r="G479" s="242">
        <v>0.56785981308411215</v>
      </c>
      <c r="H479" s="245">
        <v>95.174037699655273</v>
      </c>
    </row>
    <row r="480" spans="1:8">
      <c r="A480" s="86" t="str">
        <v>res_groceries</v>
      </c>
      <c r="B480" s="239">
        <v>479</v>
      </c>
      <c r="C480" s="86" t="s">
        <v>1133</v>
      </c>
      <c r="D480" s="241">
        <f>COUNTIF($C$1:$C480,C480)</f>
        <v>5</v>
      </c>
      <c r="E480" s="241" t="str">
        <f t="shared" si="27"/>
        <v>Researched the last purchase online before buying5</v>
      </c>
      <c r="F480" s="86" t="s">
        <v>1142</v>
      </c>
      <c r="G480" s="242">
        <v>0.31961682242990658</v>
      </c>
      <c r="H480" s="245">
        <v>94.233897850563238</v>
      </c>
    </row>
    <row r="481" spans="1:8">
      <c r="A481" s="86" t="str">
        <v>res_holidays</v>
      </c>
      <c r="B481" s="239">
        <v>480</v>
      </c>
      <c r="C481" s="86" t="s">
        <v>1133</v>
      </c>
      <c r="D481" s="241">
        <f>COUNTIF($C$1:$C481,C481)</f>
        <v>6</v>
      </c>
      <c r="E481" s="241" t="str">
        <f t="shared" si="27"/>
        <v>Researched the last purchase online before buying6</v>
      </c>
      <c r="F481" s="86" t="s">
        <v>1144</v>
      </c>
      <c r="G481" s="242">
        <v>0.73916822429906537</v>
      </c>
      <c r="H481" s="245">
        <v>92.412761107870807</v>
      </c>
    </row>
    <row r="482" spans="1:8">
      <c r="A482" s="86" t="str">
        <v>res_domesticappl</v>
      </c>
      <c r="B482" s="239">
        <v>481</v>
      </c>
      <c r="C482" s="86" t="s">
        <v>1133</v>
      </c>
      <c r="D482" s="241">
        <f>COUNTIF($C$1:$C482,C482)</f>
        <v>7</v>
      </c>
      <c r="E482" s="241" t="str">
        <f t="shared" si="27"/>
        <v>Researched the last purchase online before buying7</v>
      </c>
      <c r="F482" s="86" t="s">
        <v>1146</v>
      </c>
      <c r="G482" s="242">
        <v>0.64463551401869157</v>
      </c>
      <c r="H482" s="245">
        <v>94.727842377030086</v>
      </c>
    </row>
    <row r="483" spans="1:8">
      <c r="A483" s="86" t="str">
        <v>res_luxurygoods</v>
      </c>
      <c r="B483" s="239">
        <v>482</v>
      </c>
      <c r="C483" s="86" t="s">
        <v>1133</v>
      </c>
      <c r="D483" s="241">
        <f>COUNTIF($C$1:$C483,C483)</f>
        <v>8</v>
      </c>
      <c r="E483" s="241" t="str">
        <f t="shared" si="27"/>
        <v>Researched the last purchase online before buying8</v>
      </c>
      <c r="F483" s="86" t="s">
        <v>1148</v>
      </c>
      <c r="G483" s="242">
        <v>0.63055140186915881</v>
      </c>
      <c r="H483" s="245">
        <v>95.311499574056413</v>
      </c>
    </row>
    <row r="484" spans="1:8">
      <c r="A484" s="86" t="str">
        <v>res_music</v>
      </c>
      <c r="B484" s="239">
        <v>483</v>
      </c>
      <c r="C484" s="86" t="s">
        <v>1133</v>
      </c>
      <c r="D484" s="241">
        <f>COUNTIF($C$1:$C484,C484)</f>
        <v>9</v>
      </c>
      <c r="E484" s="241" t="str">
        <f t="shared" si="27"/>
        <v>Researched the last purchase online before buying9</v>
      </c>
      <c r="F484" s="86" t="s">
        <v>1150</v>
      </c>
      <c r="G484" s="242">
        <v>0.74759813084112148</v>
      </c>
      <c r="H484" s="245">
        <v>93.610199391183187</v>
      </c>
    </row>
    <row r="485" spans="1:8">
      <c r="A485" s="86" t="str">
        <v>res_finance</v>
      </c>
      <c r="B485" s="239">
        <v>484</v>
      </c>
      <c r="C485" s="86" t="s">
        <v>1133</v>
      </c>
      <c r="D485" s="241">
        <f>COUNTIF($C$1:$C485,C485)</f>
        <v>10</v>
      </c>
      <c r="E485" s="241" t="str">
        <f t="shared" si="27"/>
        <v>Researched the last purchase online before buying10</v>
      </c>
      <c r="F485" s="86" t="s">
        <v>1152</v>
      </c>
      <c r="G485" s="242">
        <v>0.69590654205607483</v>
      </c>
      <c r="H485" s="245">
        <v>93.265834354380956</v>
      </c>
    </row>
    <row r="486" spans="1:8">
      <c r="A486" s="86" t="str">
        <v>res_groomingprod</v>
      </c>
      <c r="B486" s="239">
        <v>485</v>
      </c>
      <c r="C486" s="86" t="s">
        <v>1133</v>
      </c>
      <c r="D486" s="241">
        <f>COUNTIF($C$1:$C486,C486)</f>
        <v>11</v>
      </c>
      <c r="E486" s="241" t="str">
        <f t="shared" si="27"/>
        <v>Researched the last purchase online before buying11</v>
      </c>
      <c r="F486" s="86" t="s">
        <v>1154</v>
      </c>
      <c r="G486" s="242">
        <v>0.45967289719626175</v>
      </c>
      <c r="H486" s="245">
        <v>92.561915037730074</v>
      </c>
    </row>
    <row r="487" spans="1:8">
      <c r="A487" s="86" t="str">
        <v>res_alcohol</v>
      </c>
      <c r="B487" s="239">
        <v>486</v>
      </c>
      <c r="C487" s="86" t="s">
        <v>1133</v>
      </c>
      <c r="D487" s="241">
        <f>COUNTIF($C$1:$C487,C487)</f>
        <v>12</v>
      </c>
      <c r="E487" s="241" t="str">
        <f t="shared" si="27"/>
        <v>Researched the last purchase online before buying12</v>
      </c>
      <c r="F487" s="86" t="s">
        <v>1156</v>
      </c>
      <c r="G487" s="242">
        <v>0.25165420560747664</v>
      </c>
      <c r="H487" s="245">
        <v>90.663936358368275</v>
      </c>
    </row>
    <row r="488" spans="1:8">
      <c r="A488" s="86" t="str">
        <v>res_gaming</v>
      </c>
      <c r="B488" s="239">
        <v>487</v>
      </c>
      <c r="C488" s="86" t="s">
        <v>1133</v>
      </c>
      <c r="D488" s="241">
        <f>COUNTIF($C$1:$C488,C488)</f>
        <v>13</v>
      </c>
      <c r="E488" s="241" t="str">
        <f t="shared" si="27"/>
        <v>Researched the last purchase online before buying13</v>
      </c>
      <c r="F488" s="86" t="s">
        <v>1158</v>
      </c>
      <c r="G488" s="242">
        <v>0.69697196261682226</v>
      </c>
      <c r="H488" s="245">
        <v>93.037423519273716</v>
      </c>
    </row>
    <row r="489" spans="1:8">
      <c r="A489" s="86" t="str">
        <v>res_sportsequip</v>
      </c>
      <c r="B489" s="239">
        <v>488</v>
      </c>
      <c r="C489" s="86" t="s">
        <v>1133</v>
      </c>
      <c r="D489" s="241">
        <f>COUNTIF($C$1:$C489,C489)</f>
        <v>14</v>
      </c>
      <c r="E489" s="241" t="str">
        <f t="shared" si="27"/>
        <v>Researched the last purchase online before buying14</v>
      </c>
      <c r="F489" s="86" t="s">
        <v>1160</v>
      </c>
      <c r="G489" s="242">
        <v>0.55922429906542048</v>
      </c>
      <c r="H489" s="245">
        <v>91.690332692101066</v>
      </c>
    </row>
    <row r="490" spans="1:8">
      <c r="A490" s="86" t="str">
        <v>res_diy</v>
      </c>
      <c r="B490" s="239">
        <v>489</v>
      </c>
      <c r="C490" s="86" t="s">
        <v>1133</v>
      </c>
      <c r="D490" s="241">
        <f>COUNTIF($C$1:$C490,C490)</f>
        <v>15</v>
      </c>
      <c r="E490" s="241" t="str">
        <f t="shared" si="27"/>
        <v>Researched the last purchase online before buying15</v>
      </c>
      <c r="F490" s="86" t="s">
        <v>1162</v>
      </c>
      <c r="G490" s="242">
        <v>0.49111214953271032</v>
      </c>
      <c r="H490" s="245">
        <v>95.623393956202193</v>
      </c>
    </row>
    <row r="491" spans="1:8">
      <c r="A491" s="86" t="str">
        <v>pur_onl_cars</v>
      </c>
      <c r="B491" s="239">
        <v>490</v>
      </c>
      <c r="C491" s="86" t="s">
        <v>1164</v>
      </c>
      <c r="D491" s="241">
        <f>COUNTIF($C$1:$C491,C491)</f>
        <v>1</v>
      </c>
      <c r="E491" s="241" t="str">
        <f t="shared" si="27"/>
        <v>Bought the last purchase online using any device1</v>
      </c>
      <c r="F491" s="86" t="s">
        <v>1134</v>
      </c>
      <c r="G491" s="242">
        <v>9.0000000000000011E-2</v>
      </c>
      <c r="H491" s="245">
        <v>94.519828528487508</v>
      </c>
    </row>
    <row r="492" spans="1:8">
      <c r="A492" s="86" t="str">
        <v>pur_onl_tech</v>
      </c>
      <c r="B492" s="239">
        <v>491</v>
      </c>
      <c r="C492" s="86" t="s">
        <v>1164</v>
      </c>
      <c r="D492" s="241">
        <f>COUNTIF($C$1:$C492,C492)</f>
        <v>2</v>
      </c>
      <c r="E492" s="241" t="str">
        <f t="shared" si="27"/>
        <v>Bought the last purchase online using any device2</v>
      </c>
      <c r="F492" s="86" t="s">
        <v>1136</v>
      </c>
      <c r="G492" s="242">
        <v>0.42275700934579441</v>
      </c>
      <c r="H492" s="245">
        <v>92.832781027510919</v>
      </c>
    </row>
    <row r="493" spans="1:8">
      <c r="A493" s="130" t="str">
        <v>pur_onl_tickets</v>
      </c>
      <c r="B493" s="239">
        <v>492</v>
      </c>
      <c r="C493" s="130" t="s">
        <v>1164</v>
      </c>
      <c r="D493" s="241">
        <f>COUNTIF($C$1:$C493,C493)</f>
        <v>3</v>
      </c>
      <c r="E493" s="241" t="str">
        <f t="shared" si="27"/>
        <v>Bought the last purchase online using any device3</v>
      </c>
      <c r="F493" s="130" t="s">
        <v>1138</v>
      </c>
      <c r="G493" s="243">
        <v>0.34331775700934586</v>
      </c>
      <c r="H493" s="246">
        <v>84.824905753487329</v>
      </c>
    </row>
    <row r="494" spans="1:8">
      <c r="A494" s="130" t="str">
        <v>pur_onl_clothes</v>
      </c>
      <c r="B494" s="239">
        <v>493</v>
      </c>
      <c r="C494" s="130" t="s">
        <v>1164</v>
      </c>
      <c r="D494" s="241">
        <f>COUNTIF($C$1:$C494,C494)</f>
        <v>4</v>
      </c>
      <c r="E494" s="241" t="str">
        <f t="shared" si="27"/>
        <v>Bought the last purchase online using any device4</v>
      </c>
      <c r="F494" s="130" t="s">
        <v>1140</v>
      </c>
      <c r="G494" s="243">
        <v>0.39777570093457926</v>
      </c>
      <c r="H494" s="246">
        <v>93.073191648391685</v>
      </c>
    </row>
    <row r="495" spans="1:8">
      <c r="A495" s="130" t="str">
        <v>pur_onl_groceries</v>
      </c>
      <c r="B495" s="239">
        <v>494</v>
      </c>
      <c r="C495" s="130" t="s">
        <v>1164</v>
      </c>
      <c r="D495" s="241">
        <f>COUNTIF($C$1:$C495,C495)</f>
        <v>5</v>
      </c>
      <c r="E495" s="241" t="str">
        <f t="shared" si="27"/>
        <v>Bought the last purchase online using any device5</v>
      </c>
      <c r="F495" s="130" t="s">
        <v>1142</v>
      </c>
      <c r="G495" s="243">
        <v>0.20218691588785048</v>
      </c>
      <c r="H495" s="246">
        <v>92.172414078777905</v>
      </c>
    </row>
    <row r="496" spans="1:8">
      <c r="A496" s="130" t="str">
        <v>pur_onl_holidays</v>
      </c>
      <c r="B496" s="239">
        <v>495</v>
      </c>
      <c r="C496" s="130" t="s">
        <v>1164</v>
      </c>
      <c r="D496" s="241">
        <f>COUNTIF($C$1:$C496,C496)</f>
        <v>6</v>
      </c>
      <c r="E496" s="241" t="str">
        <f t="shared" si="27"/>
        <v>Bought the last purchase online using any device6</v>
      </c>
      <c r="F496" s="130" t="s">
        <v>1144</v>
      </c>
      <c r="G496" s="243">
        <v>0.40568224299065431</v>
      </c>
      <c r="H496" s="246">
        <v>84.035507415942405</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0.36038317757009353</v>
      </c>
      <c r="H497" s="246">
        <v>96.092367129793359</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0.19002803738317756</v>
      </c>
      <c r="H498" s="246">
        <v>94.259748819087847</v>
      </c>
    </row>
    <row r="499" spans="1:8">
      <c r="A499" s="130" t="str">
        <v>pur_onl_music</v>
      </c>
      <c r="B499" s="239">
        <v>498</v>
      </c>
      <c r="C499" s="130" t="s">
        <v>1164</v>
      </c>
      <c r="D499" s="241">
        <f>COUNTIF($C$1:$C499,C499)</f>
        <v>9</v>
      </c>
      <c r="E499" s="241" t="str">
        <f t="shared" si="27"/>
        <v>Bought the last purchase online using any device9</v>
      </c>
      <c r="F499" s="130" t="s">
        <v>1150</v>
      </c>
      <c r="G499" s="243">
        <v>0.38017757009345809</v>
      </c>
      <c r="H499" s="246">
        <v>88.689317014412467</v>
      </c>
    </row>
    <row r="500" spans="1:8">
      <c r="A500" s="130" t="str">
        <v>pur_onl_finance</v>
      </c>
      <c r="B500" s="239">
        <v>499</v>
      </c>
      <c r="C500" s="130" t="s">
        <v>1164</v>
      </c>
      <c r="D500" s="241">
        <f>COUNTIF($C$1:$C500,C500)</f>
        <v>10</v>
      </c>
      <c r="E500" s="241" t="str">
        <f t="shared" si="27"/>
        <v>Bought the last purchase online using any device10</v>
      </c>
      <c r="F500" s="130" t="s">
        <v>1152</v>
      </c>
      <c r="G500" s="243">
        <v>0.42506542056074759</v>
      </c>
      <c r="H500" s="246">
        <v>89.240119998645994</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0.25457009345794396</v>
      </c>
      <c r="H501" s="246">
        <v>91.059656888573642</v>
      </c>
    </row>
    <row r="502" spans="1:8">
      <c r="A502" s="130" t="str">
        <v>pur_onl_alcohol</v>
      </c>
      <c r="B502" s="239">
        <v>501</v>
      </c>
      <c r="C502" s="130" t="s">
        <v>1164</v>
      </c>
      <c r="D502" s="241">
        <f>COUNTIF($C$1:$C502,C502)</f>
        <v>12</v>
      </c>
      <c r="E502" s="241" t="str">
        <f t="shared" si="27"/>
        <v>Bought the last purchase online using any device12</v>
      </c>
      <c r="F502" s="130" t="s">
        <v>1156</v>
      </c>
      <c r="G502" s="243">
        <v>0.1184392523364486</v>
      </c>
      <c r="H502" s="246">
        <v>84.368024092973272</v>
      </c>
    </row>
    <row r="503" spans="1:8">
      <c r="A503" s="130" t="str">
        <v>pur_onl_gaming</v>
      </c>
      <c r="B503" s="239">
        <v>502</v>
      </c>
      <c r="C503" s="130" t="s">
        <v>1164</v>
      </c>
      <c r="D503" s="241">
        <f>COUNTIF($C$1:$C503,C503)</f>
        <v>13</v>
      </c>
      <c r="E503" s="241" t="str">
        <f t="shared" si="27"/>
        <v>Bought the last purchase online using any device13</v>
      </c>
      <c r="F503" s="130" t="s">
        <v>1158</v>
      </c>
      <c r="G503" s="243">
        <v>0.25993457943925236</v>
      </c>
      <c r="H503" s="246">
        <v>96.40251625337055</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0.23074766355140189</v>
      </c>
      <c r="H504" s="246">
        <v>86.662083422738931</v>
      </c>
    </row>
    <row r="505" spans="1:8">
      <c r="A505" s="130" t="str">
        <v>pur_onl_diy</v>
      </c>
      <c r="B505" s="239">
        <v>504</v>
      </c>
      <c r="C505" s="130" t="s">
        <v>1164</v>
      </c>
      <c r="D505" s="241">
        <f>COUNTIF($C$1:$C505,C505)</f>
        <v>15</v>
      </c>
      <c r="E505" s="241" t="str">
        <f t="shared" si="27"/>
        <v>Bought the last purchase online using any device15</v>
      </c>
      <c r="F505" s="130" t="s">
        <v>1162</v>
      </c>
      <c r="G505" s="243">
        <v>0.22249532710280379</v>
      </c>
      <c r="H505" s="246">
        <v>93.246444688383974</v>
      </c>
    </row>
    <row r="506" spans="1:8">
      <c r="A506" s="130" t="str">
        <v>site_airbnb</v>
      </c>
      <c r="B506" s="239">
        <v>505</v>
      </c>
      <c r="C506" s="130" t="s">
        <v>1180</v>
      </c>
      <c r="D506" s="241">
        <f>COUNTIF($C$1:$C506,C506)</f>
        <v>1</v>
      </c>
      <c r="E506" s="241" t="str">
        <f t="shared" si="27"/>
        <v>Favourite web sites1</v>
      </c>
      <c r="F506" s="130" t="s">
        <v>1181</v>
      </c>
      <c r="G506" s="243">
        <v>4.0467289719626168E-2</v>
      </c>
      <c r="H506" s="246">
        <v>81.632159642227109</v>
      </c>
    </row>
    <row r="507" spans="1:8">
      <c r="A507" s="130" t="str">
        <v>site_amazon</v>
      </c>
      <c r="B507" s="239">
        <v>506</v>
      </c>
      <c r="C507" s="130" t="s">
        <v>1180</v>
      </c>
      <c r="D507" s="241">
        <f>COUNTIF($C$1:$C507,C507)</f>
        <v>2</v>
      </c>
      <c r="E507" s="241" t="str">
        <f t="shared" si="27"/>
        <v>Favourite web sites2</v>
      </c>
      <c r="F507" s="130" t="s">
        <v>1183</v>
      </c>
      <c r="G507" s="243">
        <v>0.48286915887850484</v>
      </c>
      <c r="H507" s="246">
        <v>94.980914585125973</v>
      </c>
    </row>
    <row r="508" spans="1:8">
      <c r="A508" s="86" t="str">
        <v>site_itunes</v>
      </c>
      <c r="B508" s="239">
        <v>507</v>
      </c>
      <c r="C508" s="86" t="s">
        <v>1180</v>
      </c>
      <c r="D508" s="241">
        <f>COUNTIF($C$1:$C508,C508)</f>
        <v>3</v>
      </c>
      <c r="E508" s="241" t="str">
        <f t="shared" si="27"/>
        <v>Favourite web sites3</v>
      </c>
      <c r="F508" s="86" t="s">
        <v>1185</v>
      </c>
      <c r="G508" s="242">
        <v>5.381308411214953E-2</v>
      </c>
      <c r="H508" s="245">
        <v>95.364826677887478</v>
      </c>
    </row>
    <row r="509" spans="1:8">
      <c r="A509" s="86" t="str">
        <v>site_argos</v>
      </c>
      <c r="B509" s="239">
        <v>508</v>
      </c>
      <c r="C509" s="86" t="s">
        <v>1180</v>
      </c>
      <c r="D509" s="241">
        <f>COUNTIF($C$1:$C509,C509)</f>
        <v>4</v>
      </c>
      <c r="E509" s="241" t="str">
        <f t="shared" si="27"/>
        <v>Favourite web sites4</v>
      </c>
      <c r="F509" s="86" t="s">
        <v>1187</v>
      </c>
      <c r="G509" s="242">
        <v>0.15638317757009348</v>
      </c>
      <c r="H509" s="245">
        <v>112.69119853306333</v>
      </c>
    </row>
    <row r="510" spans="1:8">
      <c r="A510" s="86" t="str">
        <v>site_asos</v>
      </c>
      <c r="B510" s="239">
        <v>509</v>
      </c>
      <c r="C510" s="86" t="s">
        <v>1180</v>
      </c>
      <c r="D510" s="241">
        <f>COUNTIF($C$1:$C510,C510)</f>
        <v>5</v>
      </c>
      <c r="E510" s="241" t="str">
        <f t="shared" si="27"/>
        <v>Favourite web sites5</v>
      </c>
      <c r="F510" s="86" t="s">
        <v>1189</v>
      </c>
      <c r="G510" s="242">
        <v>6.8009345794392523E-2</v>
      </c>
      <c r="H510" s="245">
        <v>88.846684741091181</v>
      </c>
    </row>
    <row r="511" spans="1:8">
      <c r="A511" s="86" t="str">
        <v>site_audible</v>
      </c>
      <c r="B511" s="239">
        <v>510</v>
      </c>
      <c r="C511" s="86" t="s">
        <v>1180</v>
      </c>
      <c r="D511" s="241">
        <f>COUNTIF($C$1:$C511,C511)</f>
        <v>6</v>
      </c>
      <c r="E511" s="241" t="str">
        <f t="shared" si="27"/>
        <v>Favourite web sites6</v>
      </c>
      <c r="F511" s="86" t="s">
        <v>1191</v>
      </c>
      <c r="G511" s="242">
        <v>3.0990654205607475E-2</v>
      </c>
      <c r="H511" s="245">
        <v>98.513726636969864</v>
      </c>
    </row>
    <row r="512" spans="1:8">
      <c r="A512" s="86" t="str">
        <v>site_autotrader</v>
      </c>
      <c r="B512" s="239">
        <v>511</v>
      </c>
      <c r="C512" s="86" t="s">
        <v>1180</v>
      </c>
      <c r="D512" s="241">
        <f>COUNTIF($C$1:$C512,C512)</f>
        <v>7</v>
      </c>
      <c r="E512" s="241" t="str">
        <f t="shared" si="27"/>
        <v>Favourite web sites7</v>
      </c>
      <c r="F512" s="86" t="s">
        <v>1193</v>
      </c>
      <c r="G512" s="242">
        <v>3.2747663551401865E-2</v>
      </c>
      <c r="H512" s="245">
        <v>94.306219874573955</v>
      </c>
    </row>
    <row r="513" spans="1:8">
      <c r="A513" s="86" t="str">
        <v>site_bbcgoodfood</v>
      </c>
      <c r="B513" s="239">
        <v>512</v>
      </c>
      <c r="C513" s="86" t="s">
        <v>1180</v>
      </c>
      <c r="D513" s="241">
        <f>COUNTIF($C$1:$C513,C513)</f>
        <v>8</v>
      </c>
      <c r="E513" s="241" t="str">
        <f t="shared" si="27"/>
        <v>Favourite web sites8</v>
      </c>
      <c r="F513" s="86" t="s">
        <v>1195</v>
      </c>
      <c r="G513" s="242">
        <v>9.7523364485981312E-2</v>
      </c>
      <c r="H513" s="245">
        <v>91.882708396566144</v>
      </c>
    </row>
    <row r="514" spans="1:8">
      <c r="A514" s="86" t="str">
        <v>site_bbcnews</v>
      </c>
      <c r="B514" s="239">
        <v>513</v>
      </c>
      <c r="C514" s="86" t="s">
        <v>1180</v>
      </c>
      <c r="D514" s="241">
        <f>COUNTIF($C$1:$C514,C514)</f>
        <v>9</v>
      </c>
      <c r="E514" s="241" t="str">
        <f t="shared" si="27"/>
        <v>Favourite web sites9</v>
      </c>
      <c r="F514" s="86" t="s">
        <v>1197</v>
      </c>
      <c r="G514" s="242">
        <v>0.23140186915887853</v>
      </c>
      <c r="H514" s="245">
        <v>81.80444916951771</v>
      </c>
    </row>
    <row r="515" spans="1:8">
      <c r="A515" s="86" t="str">
        <v>site_bbcsport</v>
      </c>
      <c r="B515" s="239">
        <v>514</v>
      </c>
      <c r="C515" s="86" t="s">
        <v>1180</v>
      </c>
      <c r="D515" s="241">
        <f>COUNTIF($C$1:$C515,C515)</f>
        <v>10</v>
      </c>
      <c r="E515" s="241" t="str">
        <f t="shared" ref="E515:E578" si="28">C515&amp;D515</f>
        <v>Favourite web sites10</v>
      </c>
      <c r="F515" s="86" t="s">
        <v>1199</v>
      </c>
      <c r="G515" s="242">
        <v>0.13974766355140186</v>
      </c>
      <c r="H515" s="245">
        <v>89.948224968221908</v>
      </c>
    </row>
    <row r="516" spans="1:8">
      <c r="A516" s="86" t="str">
        <v>site_bet365</v>
      </c>
      <c r="B516" s="239">
        <v>515</v>
      </c>
      <c r="C516" s="86" t="s">
        <v>1180</v>
      </c>
      <c r="D516" s="241">
        <f>COUNTIF($C$1:$C516,C516)</f>
        <v>11</v>
      </c>
      <c r="E516" s="241" t="str">
        <f t="shared" si="28"/>
        <v>Favourite web sites11</v>
      </c>
      <c r="F516" s="86" t="s">
        <v>1201</v>
      </c>
      <c r="G516" s="242">
        <v>2.5654205607476631E-2</v>
      </c>
      <c r="H516" s="245">
        <v>100.28227843212558</v>
      </c>
    </row>
    <row r="517" spans="1:8">
      <c r="A517" s="86" t="str">
        <v>site_bing</v>
      </c>
      <c r="B517" s="239">
        <v>516</v>
      </c>
      <c r="C517" s="86" t="s">
        <v>1180</v>
      </c>
      <c r="D517" s="241">
        <f>COUNTIF($C$1:$C517,C517)</f>
        <v>12</v>
      </c>
      <c r="E517" s="241" t="str">
        <f t="shared" si="28"/>
        <v>Favourite web sites12</v>
      </c>
      <c r="F517" s="86" t="s">
        <v>1203</v>
      </c>
      <c r="G517" s="242">
        <v>2.0859813084112153E-2</v>
      </c>
      <c r="H517" s="245">
        <v>103.32628760095932</v>
      </c>
    </row>
    <row r="518" spans="1:8">
      <c r="A518" s="86" t="str">
        <v>site_boots</v>
      </c>
      <c r="B518" s="239">
        <v>517</v>
      </c>
      <c r="C518" s="86" t="s">
        <v>1180</v>
      </c>
      <c r="D518" s="241">
        <f>COUNTIF($C$1:$C518,C518)</f>
        <v>13</v>
      </c>
      <c r="E518" s="241" t="str">
        <f t="shared" si="28"/>
        <v>Favourite web sites13</v>
      </c>
      <c r="F518" s="86" t="s">
        <v>1205</v>
      </c>
      <c r="G518" s="242">
        <v>0.10593457943925234</v>
      </c>
      <c r="H518" s="245">
        <v>98.034292248855238</v>
      </c>
    </row>
    <row r="519" spans="1:8">
      <c r="A519" s="86" t="str">
        <v>site_buzzfeed</v>
      </c>
      <c r="B519" s="239">
        <v>518</v>
      </c>
      <c r="C519" s="86" t="s">
        <v>1180</v>
      </c>
      <c r="D519" s="241">
        <f>COUNTIF($C$1:$C519,C519)</f>
        <v>14</v>
      </c>
      <c r="E519" s="241" t="str">
        <f t="shared" si="28"/>
        <v>Favourite web sites14</v>
      </c>
      <c r="F519" s="86" t="s">
        <v>1207</v>
      </c>
      <c r="G519" s="242">
        <v>3.220560747663552E-2</v>
      </c>
      <c r="H519" s="245">
        <v>89.430183986735727</v>
      </c>
    </row>
    <row r="520" spans="1:8">
      <c r="A520" s="86" t="str">
        <v>site_carphonewarehouse</v>
      </c>
      <c r="B520" s="239">
        <v>519</v>
      </c>
      <c r="C520" s="86" t="s">
        <v>1180</v>
      </c>
      <c r="D520" s="241">
        <f>COUNTIF($C$1:$C520,C520)</f>
        <v>15</v>
      </c>
      <c r="E520" s="241" t="str">
        <f t="shared" si="28"/>
        <v>Favourite web sites15</v>
      </c>
      <c r="F520" s="86" t="s">
        <v>1209</v>
      </c>
      <c r="G520" s="242">
        <v>1.7149532710280378E-2</v>
      </c>
      <c r="H520" s="245">
        <v>95.602378170259641</v>
      </c>
    </row>
    <row r="521" spans="1:8">
      <c r="A521" s="86" t="str">
        <v>site_comparethemarket</v>
      </c>
      <c r="B521" s="239">
        <v>520</v>
      </c>
      <c r="C521" s="86" t="s">
        <v>1180</v>
      </c>
      <c r="D521" s="241">
        <f>COUNTIF($C$1:$C521,C521)</f>
        <v>16</v>
      </c>
      <c r="E521" s="241" t="str">
        <f t="shared" si="28"/>
        <v>Favourite web sites16</v>
      </c>
      <c r="F521" s="86" t="s">
        <v>1211</v>
      </c>
      <c r="G521" s="242">
        <v>6.5532710280373829E-2</v>
      </c>
      <c r="H521" s="245">
        <v>99.122613146930107</v>
      </c>
    </row>
    <row r="522" spans="1:8">
      <c r="A522" s="86" t="str">
        <v>site_confused</v>
      </c>
      <c r="B522" s="239">
        <v>521</v>
      </c>
      <c r="C522" s="86" t="s">
        <v>1180</v>
      </c>
      <c r="D522" s="241">
        <f>COUNTIF($C$1:$C522,C522)</f>
        <v>17</v>
      </c>
      <c r="E522" s="241" t="str">
        <f t="shared" si="28"/>
        <v>Favourite web sites17</v>
      </c>
      <c r="F522" s="86" t="s">
        <v>1213</v>
      </c>
      <c r="G522" s="242">
        <v>2.7000000000000007E-2</v>
      </c>
      <c r="H522" s="245">
        <v>100.27296190957296</v>
      </c>
    </row>
    <row r="523" spans="1:8">
      <c r="A523" s="86" t="str">
        <v>site_currys</v>
      </c>
      <c r="B523" s="239">
        <v>522</v>
      </c>
      <c r="C523" s="86" t="s">
        <v>1180</v>
      </c>
      <c r="D523" s="241">
        <f>COUNTIF($C$1:$C523,C523)</f>
        <v>18</v>
      </c>
      <c r="E523" s="241" t="str">
        <f t="shared" si="28"/>
        <v>Favourite web sites18</v>
      </c>
      <c r="F523" s="86" t="s">
        <v>1215</v>
      </c>
      <c r="G523" s="242">
        <v>6.3280373831775705E-2</v>
      </c>
      <c r="H523" s="245">
        <v>103.16039214474854</v>
      </c>
    </row>
    <row r="524" spans="1:8">
      <c r="A524" s="86" t="str">
        <v>site_digitalspy</v>
      </c>
      <c r="B524" s="239">
        <v>523</v>
      </c>
      <c r="C524" s="86" t="s">
        <v>1180</v>
      </c>
      <c r="D524" s="241">
        <f>COUNTIF($C$1:$C524,C524)</f>
        <v>19</v>
      </c>
      <c r="E524" s="241" t="str">
        <f t="shared" si="28"/>
        <v>Favourite web sites19</v>
      </c>
      <c r="F524" s="86" t="s">
        <v>1217</v>
      </c>
      <c r="G524" s="242">
        <v>2.1046728971962619E-2</v>
      </c>
      <c r="H524" s="245">
        <v>95.953993291690622</v>
      </c>
    </row>
    <row r="525" spans="1:8">
      <c r="A525" s="86" t="str">
        <v>site_direct</v>
      </c>
      <c r="B525" s="239">
        <v>524</v>
      </c>
      <c r="C525" s="86" t="s">
        <v>1180</v>
      </c>
      <c r="D525" s="241">
        <f>COUNTIF($C$1:$C525,C525)</f>
        <v>20</v>
      </c>
      <c r="E525" s="241" t="str">
        <f t="shared" si="28"/>
        <v>Favourite web sites20</v>
      </c>
      <c r="F525" s="86" t="s">
        <v>1219</v>
      </c>
      <c r="G525" s="242">
        <v>7.6084112149532715E-2</v>
      </c>
      <c r="H525" s="245">
        <v>104.22912741576276</v>
      </c>
    </row>
    <row r="526" spans="1:8">
      <c r="A526" s="86" t="str">
        <v>site_ebay</v>
      </c>
      <c r="B526" s="239">
        <v>525</v>
      </c>
      <c r="C526" s="86" t="s">
        <v>1180</v>
      </c>
      <c r="D526" s="241">
        <f>COUNTIF($C$1:$C526,C526)</f>
        <v>21</v>
      </c>
      <c r="E526" s="241" t="str">
        <f t="shared" si="28"/>
        <v>Favourite web sites21</v>
      </c>
      <c r="F526" s="86" t="s">
        <v>1221</v>
      </c>
      <c r="G526" s="242">
        <v>0.29518691588785045</v>
      </c>
      <c r="H526" s="245">
        <v>99.404295762114117</v>
      </c>
    </row>
    <row r="527" spans="1:8">
      <c r="A527" s="86" t="str">
        <v>site_etsy</v>
      </c>
      <c r="B527" s="239">
        <v>526</v>
      </c>
      <c r="C527" s="86" t="s">
        <v>1180</v>
      </c>
      <c r="D527" s="241">
        <f>COUNTIF($C$1:$C527,C527)</f>
        <v>22</v>
      </c>
      <c r="E527" s="241" t="str">
        <f t="shared" si="28"/>
        <v>Favourite web sites22</v>
      </c>
      <c r="F527" s="86" t="s">
        <v>1223</v>
      </c>
      <c r="G527" s="242">
        <v>6.1252336448598149E-2</v>
      </c>
      <c r="H527" s="245">
        <v>90.008306979832682</v>
      </c>
    </row>
    <row r="528" spans="1:8">
      <c r="A528" s="86" t="str">
        <v>site_expedia</v>
      </c>
      <c r="B528" s="239">
        <v>527</v>
      </c>
      <c r="C528" s="86" t="s">
        <v>1180</v>
      </c>
      <c r="D528" s="241">
        <f>COUNTIF($C$1:$C528,C528)</f>
        <v>23</v>
      </c>
      <c r="E528" s="241" t="str">
        <f t="shared" si="28"/>
        <v>Favourite web sites23</v>
      </c>
      <c r="F528" s="86" t="s">
        <v>1225</v>
      </c>
      <c r="G528" s="242">
        <v>4.1392523364485977E-2</v>
      </c>
      <c r="H528" s="245">
        <v>101.41038765984128</v>
      </c>
    </row>
    <row r="529" spans="1:8">
      <c r="A529" s="86" t="str">
        <v>site_freecycle</v>
      </c>
      <c r="B529" s="239">
        <v>528</v>
      </c>
      <c r="C529" s="86" t="s">
        <v>1180</v>
      </c>
      <c r="D529" s="241">
        <f>COUNTIF($C$1:$C529,C529)</f>
        <v>24</v>
      </c>
      <c r="E529" s="241" t="str">
        <f t="shared" si="28"/>
        <v>Favourite web sites24</v>
      </c>
      <c r="F529" s="86" t="s">
        <v>1227</v>
      </c>
      <c r="G529" s="242">
        <v>2.6130841121495326E-2</v>
      </c>
      <c r="H529" s="245">
        <v>97.045193609252252</v>
      </c>
    </row>
    <row r="530" spans="1:8">
      <c r="A530" s="86" t="str">
        <v>site_game</v>
      </c>
      <c r="B530" s="239">
        <v>529</v>
      </c>
      <c r="C530" s="86" t="s">
        <v>1180</v>
      </c>
      <c r="D530" s="241">
        <f>COUNTIF($C$1:$C530,C530)</f>
        <v>25</v>
      </c>
      <c r="E530" s="241" t="str">
        <f t="shared" si="28"/>
        <v>Favourite web sites25</v>
      </c>
      <c r="F530" s="86" t="s">
        <v>1229</v>
      </c>
      <c r="G530" s="242">
        <v>3.5364485981308418E-2</v>
      </c>
      <c r="H530" s="245">
        <v>115.76718790123535</v>
      </c>
    </row>
    <row r="531" spans="1:8">
      <c r="A531" s="86" t="str">
        <v>site_gmail</v>
      </c>
      <c r="B531" s="239">
        <v>530</v>
      </c>
      <c r="C531" s="86" t="s">
        <v>1180</v>
      </c>
      <c r="D531" s="241">
        <f>COUNTIF($C$1:$C531,C531)</f>
        <v>26</v>
      </c>
      <c r="E531" s="241" t="str">
        <f t="shared" si="28"/>
        <v>Favourite web sites26</v>
      </c>
      <c r="F531" s="86" t="s">
        <v>1231</v>
      </c>
      <c r="G531" s="242">
        <v>0.23528971962616821</v>
      </c>
      <c r="H531" s="245">
        <v>97.512617866441857</v>
      </c>
    </row>
    <row r="532" spans="1:8">
      <c r="A532" s="86" t="str">
        <v>site_google</v>
      </c>
      <c r="B532" s="239">
        <v>531</v>
      </c>
      <c r="C532" s="86" t="s">
        <v>1180</v>
      </c>
      <c r="D532" s="241">
        <f>COUNTIF($C$1:$C532,C532)</f>
        <v>27</v>
      </c>
      <c r="E532" s="241" t="str">
        <f t="shared" si="28"/>
        <v>Favourite web sites27</v>
      </c>
      <c r="F532" s="86" t="s">
        <v>1233</v>
      </c>
      <c r="G532" s="242">
        <v>0.38459813084112143</v>
      </c>
      <c r="H532" s="245">
        <v>93.662956620280994</v>
      </c>
    </row>
    <row r="533" spans="1:8">
      <c r="A533" s="86" t="str">
        <v>site_groupon</v>
      </c>
      <c r="B533" s="239">
        <v>532</v>
      </c>
      <c r="C533" s="86" t="s">
        <v>1180</v>
      </c>
      <c r="D533" s="241">
        <f>COUNTIF($C$1:$C533,C533)</f>
        <v>28</v>
      </c>
      <c r="E533" s="241" t="str">
        <f t="shared" si="28"/>
        <v>Favourite web sites28</v>
      </c>
      <c r="F533" s="86" t="s">
        <v>1235</v>
      </c>
      <c r="G533" s="242">
        <v>7.2598130841121489E-2</v>
      </c>
      <c r="H533" s="245">
        <v>100.72595193005532</v>
      </c>
    </row>
    <row r="534" spans="1:8">
      <c r="A534" s="86" t="str">
        <v>site_gumtree</v>
      </c>
      <c r="B534" s="239">
        <v>533</v>
      </c>
      <c r="C534" s="86" t="s">
        <v>1180</v>
      </c>
      <c r="D534" s="241">
        <f>COUNTIF($C$1:$C534,C534)</f>
        <v>29</v>
      </c>
      <c r="E534" s="241" t="str">
        <f t="shared" si="28"/>
        <v>Favourite web sites29</v>
      </c>
      <c r="F534" s="86" t="s">
        <v>1237</v>
      </c>
      <c r="G534" s="242">
        <v>7.2056074766355144E-2</v>
      </c>
      <c r="H534" s="245">
        <v>107.97960938084907</v>
      </c>
    </row>
    <row r="535" spans="1:8">
      <c r="A535" s="86" t="str">
        <v>site_healthline</v>
      </c>
      <c r="B535" s="239">
        <v>534</v>
      </c>
      <c r="C535" s="86" t="s">
        <v>1180</v>
      </c>
      <c r="D535" s="241">
        <f>COUNTIF($C$1:$C535,C535)</f>
        <v>30</v>
      </c>
      <c r="E535" s="241" t="str">
        <f t="shared" si="28"/>
        <v>Favourite web sites30</v>
      </c>
      <c r="F535" s="86" t="s">
        <v>1239</v>
      </c>
      <c r="G535" s="242">
        <v>1.0728971962616822E-2</v>
      </c>
      <c r="H535" s="245">
        <v>97.263929625103245</v>
      </c>
    </row>
    <row r="536" spans="1:8">
      <c r="A536" s="86" t="str">
        <v>site_hotels</v>
      </c>
      <c r="B536" s="239">
        <v>535</v>
      </c>
      <c r="C536" s="86" t="s">
        <v>1180</v>
      </c>
      <c r="D536" s="241">
        <f>COUNTIF($C$1:$C536,C536)</f>
        <v>31</v>
      </c>
      <c r="E536" s="241" t="str">
        <f t="shared" si="28"/>
        <v>Favourite web sites31</v>
      </c>
      <c r="F536" s="86" t="s">
        <v>1241</v>
      </c>
      <c r="G536" s="242">
        <v>3.5859813084112145E-2</v>
      </c>
      <c r="H536" s="245">
        <v>94.530729795012093</v>
      </c>
    </row>
    <row r="537" spans="1:8">
      <c r="A537" s="86" t="str">
        <v>site_hotukdeals</v>
      </c>
      <c r="B537" s="239">
        <v>536</v>
      </c>
      <c r="C537" s="86" t="s">
        <v>1180</v>
      </c>
      <c r="D537" s="241">
        <f>COUNTIF($C$1:$C537,C537)</f>
        <v>32</v>
      </c>
      <c r="E537" s="241" t="str">
        <f t="shared" si="28"/>
        <v>Favourite web sites32</v>
      </c>
      <c r="F537" s="86" t="s">
        <v>1243</v>
      </c>
      <c r="G537" s="242">
        <v>4.4140186915887857E-2</v>
      </c>
      <c r="H537" s="245">
        <v>98.739414834748246</v>
      </c>
    </row>
    <row r="538" spans="1:8">
      <c r="A538" s="86" t="str">
        <v>site_huffingtonpost</v>
      </c>
      <c r="B538" s="239">
        <v>537</v>
      </c>
      <c r="C538" s="86" t="s">
        <v>1180</v>
      </c>
      <c r="D538" s="241">
        <f>COUNTIF($C$1:$C538,C538)</f>
        <v>33</v>
      </c>
      <c r="E538" s="241" t="str">
        <f t="shared" si="28"/>
        <v>Favourite web sites33</v>
      </c>
      <c r="F538" s="86" t="s">
        <v>1245</v>
      </c>
      <c r="G538" s="242">
        <v>2.4280373831775701E-2</v>
      </c>
      <c r="H538" s="245">
        <v>95.540370147418514</v>
      </c>
    </row>
    <row r="539" spans="1:8">
      <c r="A539" s="86" t="str">
        <v>site_hungryhouse</v>
      </c>
      <c r="B539" s="239">
        <v>538</v>
      </c>
      <c r="C539" s="86" t="s">
        <v>1180</v>
      </c>
      <c r="D539" s="241">
        <f>COUNTIF($C$1:$C539,C539)</f>
        <v>34</v>
      </c>
      <c r="E539" s="241" t="str">
        <f t="shared" si="28"/>
        <v>Favourite web sites34</v>
      </c>
      <c r="F539" s="86" t="s">
        <v>1247</v>
      </c>
      <c r="G539" s="242">
        <v>1.3794392523364486E-2</v>
      </c>
      <c r="H539" s="245">
        <v>108.09501338864402</v>
      </c>
    </row>
    <row r="540" spans="1:8">
      <c r="A540" s="86" t="str">
        <v>site_ikea</v>
      </c>
      <c r="B540" s="239">
        <v>539</v>
      </c>
      <c r="C540" s="86" t="s">
        <v>1180</v>
      </c>
      <c r="D540" s="241">
        <f>COUNTIF($C$1:$C540,C540)</f>
        <v>35</v>
      </c>
      <c r="E540" s="241" t="str">
        <f t="shared" si="28"/>
        <v>Favourite web sites35</v>
      </c>
      <c r="F540" s="86" t="s">
        <v>1249</v>
      </c>
      <c r="G540" s="242">
        <v>7.3084112149532698E-2</v>
      </c>
      <c r="H540" s="245">
        <v>92.565669954746753</v>
      </c>
    </row>
    <row r="541" spans="1:8">
      <c r="A541" s="86" t="str">
        <v>site_imdb</v>
      </c>
      <c r="B541" s="239">
        <v>540</v>
      </c>
      <c r="C541" s="86" t="s">
        <v>1180</v>
      </c>
      <c r="D541" s="241">
        <f>COUNTIF($C$1:$C541,C541)</f>
        <v>36</v>
      </c>
      <c r="E541" s="241" t="str">
        <f t="shared" si="28"/>
        <v>Favourite web sites36</v>
      </c>
      <c r="F541" s="86" t="s">
        <v>1251</v>
      </c>
      <c r="G541" s="242">
        <v>5.2719626168224308E-2</v>
      </c>
      <c r="H541" s="245">
        <v>99.487493185054632</v>
      </c>
    </row>
    <row r="542" spans="1:8">
      <c r="A542" s="86" t="str">
        <v>site_jamieoliver</v>
      </c>
      <c r="B542" s="239">
        <v>541</v>
      </c>
      <c r="C542" s="86" t="s">
        <v>1180</v>
      </c>
      <c r="D542" s="241">
        <f>COUNTIF($C$1:$C542,C542)</f>
        <v>37</v>
      </c>
      <c r="E542" s="241" t="str">
        <f t="shared" si="28"/>
        <v>Favourite web sites37</v>
      </c>
      <c r="F542" s="86" t="s">
        <v>1253</v>
      </c>
      <c r="G542" s="242">
        <v>1.8532710280373829E-2</v>
      </c>
      <c r="H542" s="245">
        <v>88.949681725784984</v>
      </c>
    </row>
    <row r="543" spans="1:8">
      <c r="A543" s="86" t="str">
        <v>site_johnlewis</v>
      </c>
      <c r="B543" s="239">
        <v>542</v>
      </c>
      <c r="C543" s="86" t="s">
        <v>1180</v>
      </c>
      <c r="D543" s="241">
        <f>COUNTIF($C$1:$C543,C543)</f>
        <v>38</v>
      </c>
      <c r="E543" s="241" t="str">
        <f t="shared" si="28"/>
        <v>Favourite web sites38</v>
      </c>
      <c r="F543" s="86" t="s">
        <v>1255</v>
      </c>
      <c r="G543" s="242">
        <v>5.4056074766355142E-2</v>
      </c>
      <c r="H543" s="245">
        <v>63.878111130260507</v>
      </c>
    </row>
    <row r="544" spans="1:8">
      <c r="A544" s="86" t="str">
        <v>site_justeat</v>
      </c>
      <c r="B544" s="239">
        <v>543</v>
      </c>
      <c r="C544" s="86" t="s">
        <v>1180</v>
      </c>
      <c r="D544" s="241">
        <f>COUNTIF($C$1:$C544,C544)</f>
        <v>39</v>
      </c>
      <c r="E544" s="241" t="str">
        <f t="shared" si="28"/>
        <v>Favourite web sites39</v>
      </c>
      <c r="F544" s="86" t="s">
        <v>1257</v>
      </c>
      <c r="G544" s="242">
        <v>0.12908411214953269</v>
      </c>
      <c r="H544" s="245">
        <v>116.35507483267689</v>
      </c>
    </row>
    <row r="545" spans="1:8">
      <c r="A545" s="86" t="str">
        <v>site_lastminute</v>
      </c>
      <c r="B545" s="239">
        <v>544</v>
      </c>
      <c r="C545" s="86" t="s">
        <v>1180</v>
      </c>
      <c r="D545" s="241">
        <f>COUNTIF($C$1:$C545,C545)</f>
        <v>40</v>
      </c>
      <c r="E545" s="241" t="str">
        <f t="shared" si="28"/>
        <v>Favourite web sites40</v>
      </c>
      <c r="F545" s="86" t="s">
        <v>1259</v>
      </c>
      <c r="G545" s="242">
        <v>2.7672897196261686E-2</v>
      </c>
      <c r="H545" s="245">
        <v>93.225606599570028</v>
      </c>
    </row>
    <row r="546" spans="1:8">
      <c r="A546" s="86" t="str">
        <v>site_marksandspencer</v>
      </c>
      <c r="B546" s="239">
        <v>545</v>
      </c>
      <c r="C546" s="86" t="s">
        <v>1180</v>
      </c>
      <c r="D546" s="241">
        <f>COUNTIF($C$1:$C546,C546)</f>
        <v>41</v>
      </c>
      <c r="E546" s="241" t="str">
        <f t="shared" si="28"/>
        <v>Favourite web sites41</v>
      </c>
      <c r="F546" s="86" t="s">
        <v>1261</v>
      </c>
      <c r="G546" s="242">
        <v>9.326168224299064E-2</v>
      </c>
      <c r="H546" s="245">
        <v>77.696372644632191</v>
      </c>
    </row>
    <row r="547" spans="1:8">
      <c r="A547" s="86" t="str">
        <v>site_microsoft</v>
      </c>
      <c r="B547" s="239">
        <v>546</v>
      </c>
      <c r="C547" s="86" t="s">
        <v>1180</v>
      </c>
      <c r="D547" s="241">
        <f>COUNTIF($C$1:$C547,C547)</f>
        <v>42</v>
      </c>
      <c r="E547" s="241" t="str">
        <f t="shared" si="28"/>
        <v>Favourite web sites42</v>
      </c>
      <c r="F547" s="86" t="s">
        <v>1263</v>
      </c>
      <c r="G547" s="242">
        <v>8.0775700934579461E-2</v>
      </c>
      <c r="H547" s="245">
        <v>96.093065235513535</v>
      </c>
    </row>
    <row r="548" spans="1:8">
      <c r="A548" s="86" t="str">
        <v>site_moneysavingexpert</v>
      </c>
      <c r="B548" s="239">
        <v>547</v>
      </c>
      <c r="C548" s="86" t="s">
        <v>1180</v>
      </c>
      <c r="D548" s="241">
        <f>COUNTIF($C$1:$C548,C548)</f>
        <v>43</v>
      </c>
      <c r="E548" s="241" t="str">
        <f t="shared" si="28"/>
        <v>Favourite web sites43</v>
      </c>
      <c r="F548" s="86" t="s">
        <v>1265</v>
      </c>
      <c r="G548" s="242">
        <v>0.14468224299065421</v>
      </c>
      <c r="H548" s="245">
        <v>86.121199997641725</v>
      </c>
    </row>
    <row r="549" spans="1:8">
      <c r="A549" s="86" t="str">
        <v>site_moneysupermarket</v>
      </c>
      <c r="B549" s="239">
        <v>548</v>
      </c>
      <c r="C549" s="86" t="s">
        <v>1180</v>
      </c>
      <c r="D549" s="241">
        <f>COUNTIF($C$1:$C549,C549)</f>
        <v>44</v>
      </c>
      <c r="E549" s="241" t="str">
        <f t="shared" si="28"/>
        <v>Favourite web sites44</v>
      </c>
      <c r="F549" s="86" t="s">
        <v>1267</v>
      </c>
      <c r="G549" s="242">
        <v>7.0214953271028044E-2</v>
      </c>
      <c r="H549" s="245">
        <v>91.605387777939626</v>
      </c>
    </row>
    <row r="550" spans="1:8">
      <c r="A550" s="86" t="str">
        <v>site_msn</v>
      </c>
      <c r="B550" s="239">
        <v>549</v>
      </c>
      <c r="C550" s="86" t="s">
        <v>1180</v>
      </c>
      <c r="D550" s="241">
        <f>COUNTIF($C$1:$C550,C550)</f>
        <v>45</v>
      </c>
      <c r="E550" s="241" t="str">
        <f t="shared" si="28"/>
        <v>Favourite web sites45</v>
      </c>
      <c r="F550" s="86" t="s">
        <v>1269</v>
      </c>
      <c r="G550" s="242">
        <v>3.4523364485981305E-2</v>
      </c>
      <c r="H550" s="245">
        <v>103.94547475575466</v>
      </c>
    </row>
    <row r="551" spans="1:8">
      <c r="A551" s="86" t="str">
        <v>site_mumsnet</v>
      </c>
      <c r="B551" s="239">
        <v>550</v>
      </c>
      <c r="C551" s="86" t="s">
        <v>1180</v>
      </c>
      <c r="D551" s="241">
        <f>COUNTIF($C$1:$C551,C551)</f>
        <v>46</v>
      </c>
      <c r="E551" s="241" t="str">
        <f t="shared" si="28"/>
        <v>Favourite web sites46</v>
      </c>
      <c r="F551" s="86" t="s">
        <v>1271</v>
      </c>
      <c r="G551" s="242">
        <v>1.8476635514018687E-2</v>
      </c>
      <c r="H551" s="245">
        <v>94.112431111445773</v>
      </c>
    </row>
    <row r="552" spans="1:8">
      <c r="A552" s="86" t="str">
        <v>site_nationallottery</v>
      </c>
      <c r="B552" s="239">
        <v>551</v>
      </c>
      <c r="C552" s="86" t="s">
        <v>1180</v>
      </c>
      <c r="D552" s="241">
        <f>COUNTIF($C$1:$C552,C552)</f>
        <v>47</v>
      </c>
      <c r="E552" s="241" t="str">
        <f t="shared" si="28"/>
        <v>Favourite web sites47</v>
      </c>
      <c r="F552" s="86" t="s">
        <v>1273</v>
      </c>
      <c r="G552" s="242">
        <v>0.1081588785046729</v>
      </c>
      <c r="H552" s="245">
        <v>101.4568011645477</v>
      </c>
    </row>
    <row r="553" spans="1:8">
      <c r="A553" s="86" t="str">
        <v>site_nationalrail</v>
      </c>
      <c r="B553" s="239">
        <v>552</v>
      </c>
      <c r="C553" s="86" t="s">
        <v>1180</v>
      </c>
      <c r="D553" s="241">
        <f>COUNTIF($C$1:$C553,C553)</f>
        <v>48</v>
      </c>
      <c r="E553" s="241" t="str">
        <f t="shared" si="28"/>
        <v>Favourite web sites48</v>
      </c>
      <c r="F553" s="86" t="s">
        <v>1275</v>
      </c>
      <c r="G553" s="242">
        <v>4.7383177570093464E-2</v>
      </c>
      <c r="H553" s="245">
        <v>86.304536647360734</v>
      </c>
    </row>
    <row r="554" spans="1:8">
      <c r="A554" s="86" t="str">
        <v>site_netnums</v>
      </c>
      <c r="B554" s="239">
        <v>553</v>
      </c>
      <c r="C554" s="86" t="s">
        <v>1180</v>
      </c>
      <c r="D554" s="241">
        <f>COUNTIF($C$1:$C554,C554)</f>
        <v>49</v>
      </c>
      <c r="E554" s="241" t="str">
        <f t="shared" si="28"/>
        <v>Favourite web sites49</v>
      </c>
      <c r="F554" s="86" t="s">
        <v>1277</v>
      </c>
      <c r="G554" s="242">
        <v>1.5224299065420558E-2</v>
      </c>
      <c r="H554" s="245">
        <v>101.32221877161747</v>
      </c>
    </row>
    <row r="555" spans="1:8">
      <c r="A555" s="86" t="str">
        <v>site_nhs</v>
      </c>
      <c r="B555" s="239">
        <v>554</v>
      </c>
      <c r="C555" s="86" t="s">
        <v>1180</v>
      </c>
      <c r="D555" s="241">
        <f>COUNTIF($C$1:$C555,C555)</f>
        <v>50</v>
      </c>
      <c r="E555" s="241" t="str">
        <f t="shared" si="28"/>
        <v>Favourite web sites50</v>
      </c>
      <c r="F555" s="86" t="s">
        <v>1279</v>
      </c>
      <c r="G555" s="242">
        <v>6.5925233644859818E-2</v>
      </c>
      <c r="H555" s="245">
        <v>102.73437972890433</v>
      </c>
    </row>
    <row r="556" spans="1:8">
      <c r="A556" s="86" t="str">
        <v>site_notonthehighstreet</v>
      </c>
      <c r="B556" s="239">
        <v>555</v>
      </c>
      <c r="C556" s="86" t="s">
        <v>1180</v>
      </c>
      <c r="D556" s="241">
        <f>COUNTIF($C$1:$C556,C556)</f>
        <v>51</v>
      </c>
      <c r="E556" s="241" t="str">
        <f t="shared" si="28"/>
        <v>Favourite web sites51</v>
      </c>
      <c r="F556" s="86" t="s">
        <v>1281</v>
      </c>
      <c r="G556" s="242">
        <v>4.1925233644859811E-2</v>
      </c>
      <c r="H556" s="245">
        <v>92.783295919413987</v>
      </c>
    </row>
    <row r="557" spans="1:8">
      <c r="A557" s="86" t="str">
        <v>site_premierleague</v>
      </c>
      <c r="B557" s="239">
        <v>556</v>
      </c>
      <c r="C557" s="86" t="s">
        <v>1180</v>
      </c>
      <c r="D557" s="241">
        <f>COUNTIF($C$1:$C557,C557)</f>
        <v>52</v>
      </c>
      <c r="E557" s="241" t="str">
        <f t="shared" si="28"/>
        <v>Favourite web sites52</v>
      </c>
      <c r="F557" s="86" t="s">
        <v>1283</v>
      </c>
      <c r="G557" s="242">
        <v>5.8570093457943923E-2</v>
      </c>
      <c r="H557" s="245">
        <v>101.44426730254712</v>
      </c>
    </row>
    <row r="558" spans="1:8">
      <c r="A558" s="86" t="str">
        <v>site_quidco</v>
      </c>
      <c r="B558" s="239">
        <v>557</v>
      </c>
      <c r="C558" s="86" t="s">
        <v>1180</v>
      </c>
      <c r="D558" s="241">
        <f>COUNTIF($C$1:$C558,C558)</f>
        <v>53</v>
      </c>
      <c r="E558" s="241" t="str">
        <f t="shared" si="28"/>
        <v>Favourite web sites53</v>
      </c>
      <c r="F558" s="86" t="s">
        <v>1285</v>
      </c>
      <c r="G558" s="242">
        <v>3.1420560747663556E-2</v>
      </c>
      <c r="H558" s="245">
        <v>87.515941912480869</v>
      </c>
    </row>
    <row r="559" spans="1:8">
      <c r="A559" s="86" t="str">
        <v>site_quora</v>
      </c>
      <c r="B559" s="239">
        <v>558</v>
      </c>
      <c r="C559" s="86" t="s">
        <v>1180</v>
      </c>
      <c r="D559" s="241">
        <f>COUNTIF($C$1:$C559,C559)</f>
        <v>54</v>
      </c>
      <c r="E559" s="241" t="str">
        <f t="shared" si="28"/>
        <v>Favourite web sites54</v>
      </c>
      <c r="F559" s="86" t="s">
        <v>1287</v>
      </c>
      <c r="G559" s="242">
        <v>1.8803738317757009E-2</v>
      </c>
      <c r="H559" s="245">
        <v>101.22717161135526</v>
      </c>
    </row>
    <row r="560" spans="1:8">
      <c r="A560" s="86" t="str">
        <v>site_rightmove</v>
      </c>
      <c r="B560" s="239">
        <v>559</v>
      </c>
      <c r="C560" s="86" t="s">
        <v>1180</v>
      </c>
      <c r="D560" s="241">
        <f>COUNTIF($C$1:$C560,C560)</f>
        <v>55</v>
      </c>
      <c r="E560" s="241" t="str">
        <f t="shared" si="28"/>
        <v>Favourite web sites55</v>
      </c>
      <c r="F560" s="86" t="s">
        <v>1289</v>
      </c>
      <c r="G560" s="242">
        <v>6.3887850467289717E-2</v>
      </c>
      <c r="H560" s="245">
        <v>78.137903366345512</v>
      </c>
    </row>
    <row r="561" spans="1:8">
      <c r="A561" s="86" t="str">
        <v>site_santander</v>
      </c>
      <c r="B561" s="239">
        <v>560</v>
      </c>
      <c r="C561" s="86" t="s">
        <v>1180</v>
      </c>
      <c r="D561" s="241">
        <f>COUNTIF($C$1:$C561,C561)</f>
        <v>56</v>
      </c>
      <c r="E561" s="241" t="str">
        <f t="shared" si="28"/>
        <v>Favourite web sites56</v>
      </c>
      <c r="F561" s="86" t="s">
        <v>1291</v>
      </c>
      <c r="G561" s="242">
        <v>6.1897196261682254E-2</v>
      </c>
      <c r="H561" s="245">
        <v>89.352435349045777</v>
      </c>
    </row>
    <row r="562" spans="1:8">
      <c r="A562" s="86" t="str">
        <v>site_selfridges</v>
      </c>
      <c r="B562" s="239">
        <v>561</v>
      </c>
      <c r="C562" s="86" t="s">
        <v>1180</v>
      </c>
      <c r="D562" s="241">
        <f>COUNTIF($C$1:$C562,C562)</f>
        <v>57</v>
      </c>
      <c r="E562" s="241" t="str">
        <f t="shared" si="28"/>
        <v>Favourite web sites57</v>
      </c>
      <c r="F562" s="86" t="s">
        <v>1293</v>
      </c>
      <c r="G562" s="242">
        <v>1.8859813084112151E-2</v>
      </c>
      <c r="H562" s="245">
        <v>94.694954557239228</v>
      </c>
    </row>
    <row r="563" spans="1:8">
      <c r="A563" s="86" t="str">
        <v>site_skynews</v>
      </c>
      <c r="B563" s="239">
        <v>562</v>
      </c>
      <c r="C563" s="86" t="s">
        <v>1180</v>
      </c>
      <c r="D563" s="241">
        <f>COUNTIF($C$1:$C563,C563)</f>
        <v>58</v>
      </c>
      <c r="E563" s="241" t="str">
        <f t="shared" si="28"/>
        <v>Favourite web sites58</v>
      </c>
      <c r="F563" s="86" t="s">
        <v>1295</v>
      </c>
      <c r="G563" s="242">
        <v>8.6168224299065427E-2</v>
      </c>
      <c r="H563" s="245">
        <v>98.661184871759559</v>
      </c>
    </row>
    <row r="564" spans="1:8">
      <c r="A564" s="86" t="str">
        <v>site_skysports</v>
      </c>
      <c r="B564" s="239">
        <v>563</v>
      </c>
      <c r="C564" s="86" t="s">
        <v>1180</v>
      </c>
      <c r="D564" s="241">
        <f>COUNTIF($C$1:$C564,C564)</f>
        <v>59</v>
      </c>
      <c r="E564" s="241" t="str">
        <f t="shared" si="28"/>
        <v>Favourite web sites59</v>
      </c>
      <c r="F564" s="86" t="s">
        <v>1297</v>
      </c>
      <c r="G564" s="242">
        <v>9.1224299065420567E-2</v>
      </c>
      <c r="H564" s="245">
        <v>98.183596572805854</v>
      </c>
    </row>
    <row r="565" spans="1:8">
      <c r="A565" s="86" t="str">
        <v>site_soundcloud</v>
      </c>
      <c r="B565" s="239">
        <v>564</v>
      </c>
      <c r="C565" s="86" t="s">
        <v>1180</v>
      </c>
      <c r="D565" s="241">
        <f>COUNTIF($C$1:$C565,C565)</f>
        <v>60</v>
      </c>
      <c r="E565" s="241" t="str">
        <f t="shared" si="28"/>
        <v>Favourite web sites60</v>
      </c>
      <c r="F565" s="86" t="s">
        <v>1299</v>
      </c>
      <c r="G565" s="242">
        <v>2.8271028037383177E-2</v>
      </c>
      <c r="H565" s="245">
        <v>99.082910117286033</v>
      </c>
    </row>
    <row r="566" spans="1:8">
      <c r="A566" s="86" t="str">
        <v>site_spotify</v>
      </c>
      <c r="B566" s="239">
        <v>565</v>
      </c>
      <c r="C566" s="86" t="s">
        <v>1180</v>
      </c>
      <c r="D566" s="241">
        <f>COUNTIF($C$1:$C566,C566)</f>
        <v>61</v>
      </c>
      <c r="E566" s="241" t="str">
        <f t="shared" si="28"/>
        <v>Favourite web sites61</v>
      </c>
      <c r="F566" s="86" t="s">
        <v>1301</v>
      </c>
      <c r="G566" s="242">
        <v>0.16091588785046732</v>
      </c>
      <c r="H566" s="245">
        <v>91.568554658379952</v>
      </c>
    </row>
    <row r="567" spans="1:8">
      <c r="A567" s="86" t="str">
        <v>site_tesco</v>
      </c>
      <c r="B567" s="239">
        <v>566</v>
      </c>
      <c r="C567" s="86" t="s">
        <v>1180</v>
      </c>
      <c r="D567" s="241">
        <f>COUNTIF($C$1:$C567,C567)</f>
        <v>62</v>
      </c>
      <c r="E567" s="241" t="str">
        <f t="shared" si="28"/>
        <v>Favourite web sites62</v>
      </c>
      <c r="F567" s="86" t="s">
        <v>1303</v>
      </c>
      <c r="G567" s="242">
        <v>0.14560747663551399</v>
      </c>
      <c r="H567" s="245">
        <v>98.322224000827347</v>
      </c>
    </row>
    <row r="568" spans="1:8">
      <c r="A568" s="86" t="str">
        <v>site_theladbible</v>
      </c>
      <c r="B568" s="239">
        <v>567</v>
      </c>
      <c r="C568" s="86" t="s">
        <v>1180</v>
      </c>
      <c r="D568" s="241">
        <f>COUNTIF($C$1:$C568,C568)</f>
        <v>63</v>
      </c>
      <c r="E568" s="241" t="str">
        <f t="shared" si="28"/>
        <v>Favourite web sites63</v>
      </c>
      <c r="F568" s="86" t="s">
        <v>1305</v>
      </c>
      <c r="G568" s="242">
        <v>3.4934579439252343E-2</v>
      </c>
      <c r="H568" s="245">
        <v>100.83708942246807</v>
      </c>
    </row>
    <row r="569" spans="1:8">
      <c r="A569" s="86" t="str">
        <v>site_ticketmaster</v>
      </c>
      <c r="B569" s="239">
        <v>568</v>
      </c>
      <c r="C569" s="86" t="s">
        <v>1180</v>
      </c>
      <c r="D569" s="241">
        <f>COUNTIF($C$1:$C569,C569)</f>
        <v>64</v>
      </c>
      <c r="E569" s="241" t="str">
        <f t="shared" si="28"/>
        <v>Favourite web sites64</v>
      </c>
      <c r="F569" s="86" t="s">
        <v>1307</v>
      </c>
      <c r="G569" s="242">
        <v>3.2588785046728977E-2</v>
      </c>
      <c r="H569" s="245">
        <v>97.874985750057078</v>
      </c>
    </row>
    <row r="570" spans="1:8">
      <c r="A570" s="86" t="str">
        <v>site_topshop</v>
      </c>
      <c r="B570" s="239">
        <v>569</v>
      </c>
      <c r="C570" s="86" t="s">
        <v>1180</v>
      </c>
      <c r="D570" s="241">
        <f>COUNTIF($C$1:$C570,C570)</f>
        <v>65</v>
      </c>
      <c r="E570" s="241" t="str">
        <f t="shared" si="28"/>
        <v>Favourite web sites65</v>
      </c>
      <c r="F570" s="86" t="s">
        <v>1309</v>
      </c>
      <c r="G570" s="242">
        <v>2.8953271028037388E-2</v>
      </c>
      <c r="H570" s="245">
        <v>93.580371790206058</v>
      </c>
    </row>
    <row r="571" spans="1:8">
      <c r="A571" s="86" t="str">
        <v>site_tripadvisor</v>
      </c>
      <c r="B571" s="239">
        <v>570</v>
      </c>
      <c r="C571" s="86" t="s">
        <v>1180</v>
      </c>
      <c r="D571" s="241">
        <f>COUNTIF($C$1:$C571,C571)</f>
        <v>66</v>
      </c>
      <c r="E571" s="241" t="str">
        <f t="shared" si="28"/>
        <v>Favourite web sites66</v>
      </c>
      <c r="F571" s="86" t="s">
        <v>1311</v>
      </c>
      <c r="G571" s="242">
        <v>9.338317757009347E-2</v>
      </c>
      <c r="H571" s="245">
        <v>86.229438071827801</v>
      </c>
    </row>
    <row r="572" spans="1:8">
      <c r="A572" s="86" t="str">
        <v>site_trivago</v>
      </c>
      <c r="B572" s="239">
        <v>571</v>
      </c>
      <c r="C572" s="86" t="s">
        <v>1180</v>
      </c>
      <c r="D572" s="241">
        <f>COUNTIF($C$1:$C572,C572)</f>
        <v>67</v>
      </c>
      <c r="E572" s="241" t="str">
        <f t="shared" si="28"/>
        <v>Favourite web sites67</v>
      </c>
      <c r="F572" s="86" t="s">
        <v>1313</v>
      </c>
      <c r="G572" s="242">
        <v>3.3794392523364497E-2</v>
      </c>
      <c r="H572" s="245">
        <v>96.92736126289212</v>
      </c>
    </row>
    <row r="573" spans="1:8">
      <c r="A573" s="86" t="str">
        <v>site_tui</v>
      </c>
      <c r="B573" s="239">
        <v>572</v>
      </c>
      <c r="C573" s="86" t="s">
        <v>1180</v>
      </c>
      <c r="D573" s="241">
        <f>COUNTIF($C$1:$C573,C573)</f>
        <v>68</v>
      </c>
      <c r="E573" s="241" t="str">
        <f t="shared" si="28"/>
        <v>Favourite web sites68</v>
      </c>
      <c r="F573" s="86" t="s">
        <v>1315</v>
      </c>
      <c r="G573" s="242">
        <v>2.8345794392523365E-2</v>
      </c>
      <c r="H573" s="245">
        <v>100.60256888355454</v>
      </c>
    </row>
    <row r="574" spans="1:8">
      <c r="A574" s="86" t="str">
        <v>site_twitch</v>
      </c>
      <c r="B574" s="239">
        <v>573</v>
      </c>
      <c r="C574" s="86" t="s">
        <v>1180</v>
      </c>
      <c r="D574" s="241">
        <f>COUNTIF($C$1:$C574,C574)</f>
        <v>69</v>
      </c>
      <c r="E574" s="241" t="str">
        <f t="shared" si="28"/>
        <v>Favourite web sites69</v>
      </c>
      <c r="F574" s="86" t="s">
        <v>1317</v>
      </c>
      <c r="G574" s="242">
        <v>2.7065420560747667E-2</v>
      </c>
      <c r="H574" s="245">
        <v>92.121302780186198</v>
      </c>
    </row>
    <row r="575" spans="1:8">
      <c r="A575" s="86" t="str">
        <v>site_very</v>
      </c>
      <c r="B575" s="239">
        <v>574</v>
      </c>
      <c r="C575" s="86" t="s">
        <v>1180</v>
      </c>
      <c r="D575" s="241">
        <f>COUNTIF($C$1:$C575,C575)</f>
        <v>70</v>
      </c>
      <c r="E575" s="241" t="str">
        <f t="shared" si="28"/>
        <v>Favourite web sites70</v>
      </c>
      <c r="F575" s="86" t="s">
        <v>1319</v>
      </c>
      <c r="G575" s="242">
        <v>4.1822429906542058E-2</v>
      </c>
      <c r="H575" s="245">
        <v>116.93705614611231</v>
      </c>
    </row>
    <row r="576" spans="1:8">
      <c r="A576" s="86" t="str">
        <v>site_vevo</v>
      </c>
      <c r="B576" s="239">
        <v>575</v>
      </c>
      <c r="C576" s="86" t="s">
        <v>1180</v>
      </c>
      <c r="D576" s="241">
        <f>COUNTIF($C$1:$C576,C576)</f>
        <v>71</v>
      </c>
      <c r="E576" s="241" t="str">
        <f t="shared" si="28"/>
        <v>Favourite web sites71</v>
      </c>
      <c r="F576" s="86" t="s">
        <v>1321</v>
      </c>
      <c r="G576" s="242">
        <v>1.3429906542056076E-2</v>
      </c>
      <c r="H576" s="245">
        <v>97.297799389441835</v>
      </c>
    </row>
    <row r="577" spans="1:8">
      <c r="A577" s="86" t="str">
        <v>site_vice</v>
      </c>
      <c r="B577" s="239">
        <v>576</v>
      </c>
      <c r="C577" s="86" t="s">
        <v>1180</v>
      </c>
      <c r="D577" s="241">
        <f>COUNTIF($C$1:$C577,C577)</f>
        <v>72</v>
      </c>
      <c r="E577" s="241" t="str">
        <f t="shared" si="28"/>
        <v>Favourite web sites72</v>
      </c>
      <c r="F577" s="86" t="s">
        <v>1323</v>
      </c>
      <c r="G577" s="242">
        <v>1.0588785046728975E-2</v>
      </c>
      <c r="H577" s="245">
        <v>95.838926479158175</v>
      </c>
    </row>
    <row r="578" spans="1:8">
      <c r="A578" s="86" t="str">
        <v>site_wikihow</v>
      </c>
      <c r="B578" s="239">
        <v>577</v>
      </c>
      <c r="C578" s="86" t="s">
        <v>1180</v>
      </c>
      <c r="D578" s="241">
        <f>COUNTIF($C$1:$C578,C578)</f>
        <v>73</v>
      </c>
      <c r="E578" s="241" t="str">
        <f t="shared" si="28"/>
        <v>Favourite web sites73</v>
      </c>
      <c r="F578" s="86" t="s">
        <v>1325</v>
      </c>
      <c r="G578" s="242">
        <v>2.3205607476635512E-2</v>
      </c>
      <c r="H578" s="245">
        <v>98.019377100065668</v>
      </c>
    </row>
    <row r="579" spans="1:8">
      <c r="A579" s="86" t="str">
        <v>site_wiki</v>
      </c>
      <c r="B579" s="239">
        <v>578</v>
      </c>
      <c r="C579" s="86" t="s">
        <v>1180</v>
      </c>
      <c r="D579" s="241">
        <f>COUNTIF($C$1:$C579,C579)</f>
        <v>74</v>
      </c>
      <c r="E579" s="241" t="str">
        <f t="shared" ref="E579:E642" si="29">C579&amp;D579</f>
        <v>Favourite web sites74</v>
      </c>
      <c r="F579" s="86" t="s">
        <v>1327</v>
      </c>
      <c r="G579" s="242">
        <v>0.16071028037383175</v>
      </c>
      <c r="H579" s="245">
        <v>87.794943088577455</v>
      </c>
    </row>
    <row r="580" spans="1:8">
      <c r="A580" s="86" t="str">
        <v>site_williamhill</v>
      </c>
      <c r="B580" s="239">
        <v>579</v>
      </c>
      <c r="C580" s="86" t="s">
        <v>1180</v>
      </c>
      <c r="D580" s="241">
        <f>COUNTIF($C$1:$C580,C580)</f>
        <v>75</v>
      </c>
      <c r="E580" s="241" t="str">
        <f t="shared" si="29"/>
        <v>Favourite web sites75</v>
      </c>
      <c r="F580" s="86" t="s">
        <v>1329</v>
      </c>
      <c r="G580" s="242">
        <v>2.6112149532710283E-2</v>
      </c>
      <c r="H580" s="245">
        <v>101.06374708756644</v>
      </c>
    </row>
    <row r="581" spans="1:8">
      <c r="A581" s="86" t="str">
        <v>site_yahoo</v>
      </c>
      <c r="B581" s="239">
        <v>580</v>
      </c>
      <c r="C581" s="86" t="s">
        <v>1180</v>
      </c>
      <c r="D581" s="241">
        <f>COUNTIF($C$1:$C581,C581)</f>
        <v>76</v>
      </c>
      <c r="E581" s="241" t="str">
        <f t="shared" si="29"/>
        <v>Favourite web sites76</v>
      </c>
      <c r="F581" s="86" t="s">
        <v>1331</v>
      </c>
      <c r="G581" s="242">
        <v>6.9364485981308427E-2</v>
      </c>
      <c r="H581" s="245">
        <v>99.716173676868564</v>
      </c>
    </row>
    <row r="582" spans="1:8">
      <c r="A582" s="86" t="str">
        <v>site_zoopla</v>
      </c>
      <c r="B582" s="239">
        <v>581</v>
      </c>
      <c r="C582" s="86" t="s">
        <v>1180</v>
      </c>
      <c r="D582" s="241">
        <f>COUNTIF($C$1:$C582,C582)</f>
        <v>77</v>
      </c>
      <c r="E582" s="241" t="str">
        <f t="shared" si="29"/>
        <v>Favourite web sites77</v>
      </c>
      <c r="F582" s="86" t="s">
        <v>1333</v>
      </c>
      <c r="G582" s="242">
        <v>4.4392523364485986E-2</v>
      </c>
      <c r="H582" s="245">
        <v>99.436568030184759</v>
      </c>
    </row>
    <row r="583" spans="1:8">
      <c r="A583" s="86" t="str">
        <v>shopm10</v>
      </c>
      <c r="B583" s="239">
        <v>582</v>
      </c>
      <c r="C583" s="86" t="s">
        <v>1336</v>
      </c>
      <c r="D583" s="241">
        <f>COUNTIF($C$1:$C583,C583)</f>
        <v>1</v>
      </c>
      <c r="E583" s="241" t="str">
        <f t="shared" si="29"/>
        <v>Supermarket: shop at (1+ times per month)1</v>
      </c>
      <c r="F583" s="86" t="s">
        <v>1337</v>
      </c>
      <c r="G583" s="242">
        <v>0.39771028037383177</v>
      </c>
      <c r="H583" s="245">
        <v>102.60056369031243</v>
      </c>
    </row>
    <row r="584" spans="1:8">
      <c r="A584" s="86" t="str">
        <v>shopm1</v>
      </c>
      <c r="B584" s="239">
        <v>583</v>
      </c>
      <c r="C584" s="86" t="s">
        <v>1336</v>
      </c>
      <c r="D584" s="241">
        <f>COUNTIF($C$1:$C584,C584)</f>
        <v>2</v>
      </c>
      <c r="E584" s="241" t="str">
        <f t="shared" si="29"/>
        <v>Supermarket: shop at (1+ times per month)2</v>
      </c>
      <c r="F584" s="86" t="s">
        <v>1339</v>
      </c>
      <c r="G584" s="242">
        <v>0.46826168224299081</v>
      </c>
      <c r="H584" s="245">
        <v>113.85323614680247</v>
      </c>
    </row>
    <row r="585" spans="1:8">
      <c r="A585" s="86" t="str">
        <v>shopm2</v>
      </c>
      <c r="B585" s="239">
        <v>584</v>
      </c>
      <c r="C585" s="86" t="s">
        <v>1336</v>
      </c>
      <c r="D585" s="241">
        <f>COUNTIF($C$1:$C585,C585)</f>
        <v>3</v>
      </c>
      <c r="E585" s="241" t="str">
        <f t="shared" si="29"/>
        <v>Supermarket: shop at (1+ times per month)3</v>
      </c>
      <c r="F585" s="86" t="s">
        <v>1341</v>
      </c>
      <c r="G585" s="242">
        <v>0.21220560747663547</v>
      </c>
      <c r="H585" s="245">
        <v>86.463457806012599</v>
      </c>
    </row>
    <row r="586" spans="1:8">
      <c r="A586" s="86" t="str">
        <v>shopm11</v>
      </c>
      <c r="B586" s="239">
        <v>585</v>
      </c>
      <c r="C586" s="86" t="s">
        <v>1336</v>
      </c>
      <c r="D586" s="241">
        <f>COUNTIF($C$1:$C586,C586)</f>
        <v>4</v>
      </c>
      <c r="E586" s="241" t="str">
        <f t="shared" si="29"/>
        <v>Supermarket: shop at (1+ times per month)4</v>
      </c>
      <c r="F586" s="86" t="s">
        <v>1343</v>
      </c>
      <c r="G586" s="242">
        <v>0.30074766355140187</v>
      </c>
      <c r="H586" s="245">
        <v>98.856222434642476</v>
      </c>
    </row>
    <row r="587" spans="1:8">
      <c r="A587" s="86" t="str">
        <v>shopm3</v>
      </c>
      <c r="B587" s="239">
        <v>586</v>
      </c>
      <c r="C587" s="86" t="s">
        <v>1336</v>
      </c>
      <c r="D587" s="241">
        <f>COUNTIF($C$1:$C587,C587)</f>
        <v>5</v>
      </c>
      <c r="E587" s="241" t="str">
        <f t="shared" si="29"/>
        <v>Supermarket: shop at (1+ times per month)5</v>
      </c>
      <c r="F587" s="86" t="s">
        <v>1345</v>
      </c>
      <c r="G587" s="242">
        <v>0.15248598130841123</v>
      </c>
      <c r="H587" s="245">
        <v>64.55453943654625</v>
      </c>
    </row>
    <row r="588" spans="1:8">
      <c r="A588" s="86" t="str">
        <v>shopm4</v>
      </c>
      <c r="B588" s="239">
        <v>587</v>
      </c>
      <c r="C588" s="86" t="s">
        <v>1336</v>
      </c>
      <c r="D588" s="241">
        <f>COUNTIF($C$1:$C588,C588)</f>
        <v>6</v>
      </c>
      <c r="E588" s="241" t="str">
        <f t="shared" si="29"/>
        <v>Supermarket: shop at (1+ times per month)6</v>
      </c>
      <c r="F588" s="86" t="s">
        <v>1347</v>
      </c>
      <c r="G588" s="242">
        <v>0.34546728971962609</v>
      </c>
      <c r="H588" s="245">
        <v>102.18086530323016</v>
      </c>
    </row>
    <row r="589" spans="1:8">
      <c r="A589" s="86" t="str">
        <v>shopm5</v>
      </c>
      <c r="B589" s="239">
        <v>588</v>
      </c>
      <c r="C589" s="86" t="s">
        <v>1336</v>
      </c>
      <c r="D589" s="241">
        <f>COUNTIF($C$1:$C589,C589)</f>
        <v>7</v>
      </c>
      <c r="E589" s="241" t="str">
        <f t="shared" si="29"/>
        <v>Supermarket: shop at (1+ times per month)7</v>
      </c>
      <c r="F589" s="86" t="s">
        <v>1349</v>
      </c>
      <c r="G589" s="242">
        <v>0.33351401869158881</v>
      </c>
      <c r="H589" s="245">
        <v>75.563719476018605</v>
      </c>
    </row>
    <row r="590" spans="1:8">
      <c r="A590" s="86" t="str">
        <v>shopm6</v>
      </c>
      <c r="B590" s="239">
        <v>589</v>
      </c>
      <c r="C590" s="86" t="s">
        <v>1336</v>
      </c>
      <c r="D590" s="241">
        <f>COUNTIF($C$1:$C590,C590)</f>
        <v>8</v>
      </c>
      <c r="E590" s="241" t="str">
        <f t="shared" si="29"/>
        <v>Supermarket: shop at (1+ times per month)8</v>
      </c>
      <c r="F590" s="86" t="s">
        <v>1303</v>
      </c>
      <c r="G590" s="242">
        <v>0.5625046728971963</v>
      </c>
      <c r="H590" s="245">
        <v>91.704372774233263</v>
      </c>
    </row>
    <row r="591" spans="1:8">
      <c r="A591" s="86" t="str">
        <v>shopm8</v>
      </c>
      <c r="B591" s="239">
        <v>590</v>
      </c>
      <c r="C591" s="86" t="s">
        <v>1336</v>
      </c>
      <c r="D591" s="241">
        <f>COUNTIF($C$1:$C591,C591)</f>
        <v>9</v>
      </c>
      <c r="E591" s="241" t="str">
        <f t="shared" si="29"/>
        <v>Supermarket: shop at (1+ times per month)9</v>
      </c>
      <c r="F591" s="86" t="s">
        <v>1352</v>
      </c>
      <c r="G591" s="242">
        <v>7.1728971962616836E-2</v>
      </c>
      <c r="H591" s="245">
        <v>43.040387373061129</v>
      </c>
    </row>
    <row r="592" spans="1:8">
      <c r="A592" s="86" t="str">
        <v>DAILY11</v>
      </c>
      <c r="B592" s="239">
        <v>591</v>
      </c>
      <c r="C592" s="86" t="s">
        <v>1355</v>
      </c>
      <c r="D592" s="241">
        <f>COUNTIF($C$1:$C592,C592)</f>
        <v>1</v>
      </c>
      <c r="E592" s="241" t="str">
        <f t="shared" si="29"/>
        <v>Daily Newspapers1</v>
      </c>
      <c r="F592" s="86" t="s">
        <v>1356</v>
      </c>
      <c r="G592" s="242">
        <v>0.13765420560747663</v>
      </c>
      <c r="H592" s="245">
        <v>146.72631717341795</v>
      </c>
    </row>
    <row r="593" spans="1:8">
      <c r="A593" s="86" t="str">
        <v>DAILY3</v>
      </c>
      <c r="B593" s="239">
        <v>592</v>
      </c>
      <c r="C593" s="86" t="s">
        <v>1355</v>
      </c>
      <c r="D593" s="241">
        <f>COUNTIF($C$1:$C593,C593)</f>
        <v>2</v>
      </c>
      <c r="E593" s="241" t="str">
        <f t="shared" si="29"/>
        <v>Daily Newspapers2</v>
      </c>
      <c r="F593" s="86" t="s">
        <v>1358</v>
      </c>
      <c r="G593" s="242">
        <v>5.3401869158878498E-2</v>
      </c>
      <c r="H593" s="245">
        <v>146.57474136759612</v>
      </c>
    </row>
    <row r="594" spans="1:8">
      <c r="A594" s="86" t="str">
        <v>DAILY4</v>
      </c>
      <c r="B594" s="239">
        <v>593</v>
      </c>
      <c r="C594" s="86" t="s">
        <v>1355</v>
      </c>
      <c r="D594" s="241">
        <f>COUNTIF($C$1:$C594,C594)</f>
        <v>3</v>
      </c>
      <c r="E594" s="241" t="str">
        <f t="shared" si="29"/>
        <v>Daily Newspapers3</v>
      </c>
      <c r="F594" s="86" t="s">
        <v>1360</v>
      </c>
      <c r="G594" s="242">
        <v>1.511214953271028E-2</v>
      </c>
      <c r="H594" s="245">
        <v>183.55168957781424</v>
      </c>
    </row>
    <row r="595" spans="1:8">
      <c r="A595" s="86" t="str">
        <v>DAILY10</v>
      </c>
      <c r="B595" s="239">
        <v>594</v>
      </c>
      <c r="C595" s="86" t="s">
        <v>1355</v>
      </c>
      <c r="D595" s="241">
        <f>COUNTIF($C$1:$C595,C595)</f>
        <v>4</v>
      </c>
      <c r="E595" s="241" t="str">
        <f t="shared" si="29"/>
        <v>Daily Newspapers4</v>
      </c>
      <c r="F595" s="86" t="s">
        <v>1362</v>
      </c>
      <c r="G595" s="242">
        <v>2.9018691588785048E-2</v>
      </c>
      <c r="H595" s="245">
        <v>162.80575466196692</v>
      </c>
    </row>
    <row r="596" spans="1:8">
      <c r="A596" s="86" t="str">
        <v>DAILY2</v>
      </c>
      <c r="B596" s="239">
        <v>595</v>
      </c>
      <c r="C596" s="86" t="s">
        <v>1355</v>
      </c>
      <c r="D596" s="241">
        <f>COUNTIF($C$1:$C596,C596)</f>
        <v>5</v>
      </c>
      <c r="E596" s="241" t="str">
        <f t="shared" si="29"/>
        <v>Daily Newspapers5</v>
      </c>
      <c r="F596" s="86" t="s">
        <v>1364</v>
      </c>
      <c r="G596" s="242">
        <v>6.1448598130841123E-2</v>
      </c>
      <c r="H596" s="245">
        <v>77.372061231612378</v>
      </c>
    </row>
    <row r="597" spans="1:8">
      <c r="A597" s="86" t="str">
        <v>DAILY1</v>
      </c>
      <c r="B597" s="239">
        <v>596</v>
      </c>
      <c r="C597" s="86" t="s">
        <v>1355</v>
      </c>
      <c r="D597" s="241">
        <f>COUNTIF($C$1:$C597,C597)</f>
        <v>6</v>
      </c>
      <c r="E597" s="241" t="str">
        <f t="shared" si="29"/>
        <v>Daily Newspapers6</v>
      </c>
      <c r="F597" s="86" t="s">
        <v>1366</v>
      </c>
      <c r="G597" s="242">
        <v>1.7102803738317754E-2</v>
      </c>
      <c r="H597" s="245">
        <v>96.817712537811929</v>
      </c>
    </row>
    <row r="598" spans="1:8">
      <c r="A598" s="86" t="str">
        <v>DAILY6</v>
      </c>
      <c r="B598" s="239">
        <v>597</v>
      </c>
      <c r="C598" s="86" t="s">
        <v>1355</v>
      </c>
      <c r="D598" s="241">
        <f>COUNTIF($C$1:$C598,C598)</f>
        <v>7</v>
      </c>
      <c r="E598" s="241" t="str">
        <f t="shared" si="29"/>
        <v>Daily Newspapers7</v>
      </c>
      <c r="F598" s="86" t="s">
        <v>1368</v>
      </c>
      <c r="G598" s="242">
        <v>1.11588785046729E-2</v>
      </c>
      <c r="H598" s="245">
        <v>42.273836971259534</v>
      </c>
    </row>
    <row r="599" spans="1:8">
      <c r="A599" s="86" t="str">
        <v>DAILY8</v>
      </c>
      <c r="B599" s="239">
        <v>598</v>
      </c>
      <c r="C599" s="86" t="s">
        <v>1355</v>
      </c>
      <c r="D599" s="241">
        <f>COUNTIF($C$1:$C599,C599)</f>
        <v>8</v>
      </c>
      <c r="E599" s="241" t="str">
        <f t="shared" si="29"/>
        <v>Daily Newspapers8</v>
      </c>
      <c r="F599" s="86" t="s">
        <v>1370</v>
      </c>
      <c r="G599" s="242">
        <v>1.2383177570093457E-2</v>
      </c>
      <c r="H599" s="245">
        <v>63.631106855919114</v>
      </c>
    </row>
    <row r="600" spans="1:8">
      <c r="A600" s="86" t="str">
        <v>DAILY12</v>
      </c>
      <c r="B600" s="239">
        <v>599</v>
      </c>
      <c r="C600" s="86" t="s">
        <v>1355</v>
      </c>
      <c r="D600" s="241">
        <f>COUNTIF($C$1:$C600,C600)</f>
        <v>9</v>
      </c>
      <c r="E600" s="241" t="str">
        <f t="shared" si="29"/>
        <v>Daily Newspapers9</v>
      </c>
      <c r="F600" s="86" t="s">
        <v>1372</v>
      </c>
      <c r="G600" s="242">
        <v>1.3046728971962617E-2</v>
      </c>
      <c r="H600" s="245">
        <v>42.807580747094171</v>
      </c>
    </row>
    <row r="601" spans="1:8">
      <c r="A601" s="86" t="str">
        <v>MAGBIZEDU</v>
      </c>
      <c r="B601" s="239">
        <v>600</v>
      </c>
      <c r="C601" s="86" t="s">
        <v>1374</v>
      </c>
      <c r="D601" s="241">
        <f>COUNTIF($C$1:$C601,C601)</f>
        <v>1</v>
      </c>
      <c r="E601" s="241" t="str">
        <f t="shared" si="29"/>
        <v>Magazines Read1</v>
      </c>
      <c r="F601" s="86" t="s">
        <v>1375</v>
      </c>
      <c r="G601" s="242">
        <v>2.0373831775700936E-2</v>
      </c>
      <c r="H601" s="245">
        <v>79.865928388173785</v>
      </c>
    </row>
    <row r="602" spans="1:8">
      <c r="A602" s="86" t="str">
        <v>MAGCELEB</v>
      </c>
      <c r="B602" s="239">
        <v>601</v>
      </c>
      <c r="C602" s="86" t="s">
        <v>1374</v>
      </c>
      <c r="D602" s="241">
        <f>COUNTIF($C$1:$C602,C602)</f>
        <v>2</v>
      </c>
      <c r="E602" s="241" t="str">
        <f t="shared" si="29"/>
        <v>Magazines Read2</v>
      </c>
      <c r="F602" s="86" t="s">
        <v>1377</v>
      </c>
      <c r="G602" s="242">
        <v>2.6485981308411212E-2</v>
      </c>
      <c r="H602" s="245">
        <v>116.17030444992902</v>
      </c>
    </row>
    <row r="603" spans="1:8">
      <c r="A603" s="86" t="str">
        <v>MAGFASHION</v>
      </c>
      <c r="B603" s="239">
        <v>602</v>
      </c>
      <c r="C603" s="86" t="s">
        <v>1374</v>
      </c>
      <c r="D603" s="241">
        <f>COUNTIF($C$1:$C603,C603)</f>
        <v>3</v>
      </c>
      <c r="E603" s="241" t="str">
        <f t="shared" si="29"/>
        <v>Magazines Read3</v>
      </c>
      <c r="F603" s="86" t="s">
        <v>1379</v>
      </c>
      <c r="G603" s="242">
        <v>1.3149532710280376E-2</v>
      </c>
      <c r="H603" s="245">
        <v>110.39319682646251</v>
      </c>
    </row>
    <row r="604" spans="1:8">
      <c r="A604" s="86" t="str">
        <v>MAGCOOK</v>
      </c>
      <c r="B604" s="239">
        <v>603</v>
      </c>
      <c r="C604" s="86" t="s">
        <v>1374</v>
      </c>
      <c r="D604" s="241">
        <f>COUNTIF($C$1:$C604,C604)</f>
        <v>4</v>
      </c>
      <c r="E604" s="241" t="str">
        <f t="shared" si="29"/>
        <v>Magazines Read4</v>
      </c>
      <c r="F604" s="86" t="s">
        <v>1381</v>
      </c>
      <c r="G604" s="242">
        <v>7.2953271028037378E-2</v>
      </c>
      <c r="H604" s="245">
        <v>91.68036744150676</v>
      </c>
    </row>
    <row r="605" spans="1:8">
      <c r="A605" s="86" t="str">
        <v>MAGHEALTH</v>
      </c>
      <c r="B605" s="239">
        <v>604</v>
      </c>
      <c r="C605" s="86" t="s">
        <v>1374</v>
      </c>
      <c r="D605" s="241">
        <f>COUNTIF($C$1:$C605,C605)</f>
        <v>5</v>
      </c>
      <c r="E605" s="241" t="str">
        <f t="shared" si="29"/>
        <v>Magazines Read5</v>
      </c>
      <c r="F605" s="86" t="s">
        <v>1383</v>
      </c>
      <c r="G605" s="242">
        <v>2.5682242990654202E-2</v>
      </c>
      <c r="H605" s="245">
        <v>109.29424384591806</v>
      </c>
    </row>
    <row r="606" spans="1:8">
      <c r="A606" s="86" t="str">
        <v>MAGHOME</v>
      </c>
      <c r="B606" s="239">
        <v>605</v>
      </c>
      <c r="C606" s="86" t="s">
        <v>1374</v>
      </c>
      <c r="D606" s="241">
        <f>COUNTIF($C$1:$C606,C606)</f>
        <v>6</v>
      </c>
      <c r="E606" s="241" t="str">
        <f t="shared" si="29"/>
        <v>Magazines Read6</v>
      </c>
      <c r="F606" s="86" t="s">
        <v>1385</v>
      </c>
      <c r="G606" s="242">
        <v>3.5504672897196263E-2</v>
      </c>
      <c r="H606" s="245">
        <v>85.007817091610391</v>
      </c>
    </row>
    <row r="607" spans="1:8">
      <c r="A607" s="86" t="str">
        <v>MAGIT</v>
      </c>
      <c r="B607" s="239">
        <v>606</v>
      </c>
      <c r="C607" s="86" t="s">
        <v>1374</v>
      </c>
      <c r="D607" s="241">
        <f>COUNTIF($C$1:$C607,C607)</f>
        <v>7</v>
      </c>
      <c r="E607" s="241" t="str">
        <f t="shared" si="29"/>
        <v>Magazines Read7</v>
      </c>
      <c r="F607" s="86" t="s">
        <v>1387</v>
      </c>
      <c r="G607" s="242">
        <v>2.6121495327102805E-2</v>
      </c>
      <c r="H607" s="245">
        <v>94.468280206863454</v>
      </c>
    </row>
    <row r="608" spans="1:8">
      <c r="A608" s="86" t="str">
        <v>MAGMENSTYLE</v>
      </c>
      <c r="B608" s="239">
        <v>607</v>
      </c>
      <c r="C608" s="86" t="s">
        <v>1374</v>
      </c>
      <c r="D608" s="241">
        <f>COUNTIF($C$1:$C608,C608)</f>
        <v>8</v>
      </c>
      <c r="E608" s="241" t="str">
        <f t="shared" si="29"/>
        <v>Magazines Read8</v>
      </c>
      <c r="F608" s="86" t="s">
        <v>1389</v>
      </c>
      <c r="G608" s="242">
        <v>2.9887850467289714E-2</v>
      </c>
      <c r="H608" s="245">
        <v>100.00519270027914</v>
      </c>
    </row>
    <row r="609" spans="1:8">
      <c r="A609" s="86" t="str">
        <v>MAGMOTOR</v>
      </c>
      <c r="B609" s="239">
        <v>608</v>
      </c>
      <c r="C609" s="86" t="s">
        <v>1374</v>
      </c>
      <c r="D609" s="241">
        <f>COUNTIF($C$1:$C609,C609)</f>
        <v>9</v>
      </c>
      <c r="E609" s="241" t="str">
        <f t="shared" si="29"/>
        <v>Magazines Read9</v>
      </c>
      <c r="F609" s="86" t="s">
        <v>1391</v>
      </c>
      <c r="G609" s="242">
        <v>2.490654205607477E-2</v>
      </c>
      <c r="H609" s="245">
        <v>92.544290549983913</v>
      </c>
    </row>
    <row r="610" spans="1:8">
      <c r="A610" s="86" t="str">
        <v>MAGMUSICFILM</v>
      </c>
      <c r="B610" s="239">
        <v>609</v>
      </c>
      <c r="C610" s="86" t="s">
        <v>1374</v>
      </c>
      <c r="D610" s="241">
        <f>COUNTIF($C$1:$C610,C610)</f>
        <v>10</v>
      </c>
      <c r="E610" s="241" t="str">
        <f t="shared" si="29"/>
        <v>Magazines Read10</v>
      </c>
      <c r="F610" s="86" t="s">
        <v>1393</v>
      </c>
      <c r="G610" s="242">
        <v>2.4093457943925235E-2</v>
      </c>
      <c r="H610" s="245">
        <v>111.72982157022031</v>
      </c>
    </row>
    <row r="611" spans="1:8">
      <c r="A611" s="86" t="str">
        <v>MAGSPORT</v>
      </c>
      <c r="B611" s="239">
        <v>610</v>
      </c>
      <c r="C611" s="86" t="s">
        <v>1374</v>
      </c>
      <c r="D611" s="241">
        <f>COUNTIF($C$1:$C611,C611)</f>
        <v>11</v>
      </c>
      <c r="E611" s="241" t="str">
        <f t="shared" si="29"/>
        <v>Magazines Read11</v>
      </c>
      <c r="F611" s="86" t="s">
        <v>1395</v>
      </c>
      <c r="G611" s="242">
        <v>2.3728971962616825E-2</v>
      </c>
      <c r="H611" s="245">
        <v>103.85380920822236</v>
      </c>
    </row>
    <row r="612" spans="1:8">
      <c r="A612" s="86" t="str">
        <v>MAGTRAVEL</v>
      </c>
      <c r="B612" s="239">
        <v>611</v>
      </c>
      <c r="C612" s="86" t="s">
        <v>1374</v>
      </c>
      <c r="D612" s="241">
        <f>COUNTIF($C$1:$C612,C612)</f>
        <v>12</v>
      </c>
      <c r="E612" s="241" t="str">
        <f t="shared" si="29"/>
        <v>Magazines Read12</v>
      </c>
      <c r="F612" s="86" t="s">
        <v>1397</v>
      </c>
      <c r="G612" s="242">
        <v>3.6177570093457942E-2</v>
      </c>
      <c r="H612" s="245">
        <v>65.980416944636616</v>
      </c>
    </row>
    <row r="613" spans="1:8">
      <c r="A613" s="86" t="str">
        <v>MAGTV</v>
      </c>
      <c r="B613" s="239">
        <v>612</v>
      </c>
      <c r="C613" s="86" t="s">
        <v>1374</v>
      </c>
      <c r="D613" s="241">
        <f>COUNTIF($C$1:$C613,C613)</f>
        <v>13</v>
      </c>
      <c r="E613" s="241" t="str">
        <f t="shared" si="29"/>
        <v>Magazines Read13</v>
      </c>
      <c r="F613" s="86" t="s">
        <v>1399</v>
      </c>
      <c r="G613" s="242">
        <v>0.16269158878504675</v>
      </c>
      <c r="H613" s="245">
        <v>112.55221227333972</v>
      </c>
    </row>
    <row r="614" spans="1:8">
      <c r="A614" s="86" t="str">
        <v>MAGWOMEN</v>
      </c>
      <c r="B614" s="239">
        <v>613</v>
      </c>
      <c r="C614" s="86" t="s">
        <v>1374</v>
      </c>
      <c r="D614" s="241">
        <f>COUNTIF($C$1:$C614,C614)</f>
        <v>14</v>
      </c>
      <c r="E614" s="241" t="str">
        <f t="shared" si="29"/>
        <v>Magazines Read14</v>
      </c>
      <c r="F614" s="86" t="s">
        <v>1401</v>
      </c>
      <c r="G614" s="242">
        <v>0.11247663551401869</v>
      </c>
      <c r="H614" s="245">
        <v>119.15587383831694</v>
      </c>
    </row>
    <row r="615" spans="1:8">
      <c r="A615" s="86" t="str">
        <v>MAGWOMENGLOSS</v>
      </c>
      <c r="B615" s="239">
        <v>614</v>
      </c>
      <c r="C615" s="86" t="s">
        <v>1374</v>
      </c>
      <c r="D615" s="241">
        <f>COUNTIF($C$1:$C615,C615)</f>
        <v>15</v>
      </c>
      <c r="E615" s="241" t="str">
        <f t="shared" si="29"/>
        <v>Magazines Read15</v>
      </c>
      <c r="F615" s="86" t="s">
        <v>1403</v>
      </c>
      <c r="G615" s="242">
        <v>3.3130841121495329E-2</v>
      </c>
      <c r="H615" s="245">
        <v>89.715580420689676</v>
      </c>
    </row>
    <row r="616" spans="1:8">
      <c r="A616" s="86" t="str">
        <v>CHARITY1</v>
      </c>
      <c r="B616" s="239">
        <v>615</v>
      </c>
      <c r="C616" s="86" t="s">
        <v>1405</v>
      </c>
      <c r="D616" s="241">
        <f>COUNTIF($C$1:$C616,C616)</f>
        <v>1</v>
      </c>
      <c r="E616" s="241" t="str">
        <f t="shared" si="29"/>
        <v>Charities1</v>
      </c>
      <c r="F616" s="86" t="s">
        <v>1406</v>
      </c>
      <c r="G616" s="242">
        <v>0.13542056074766357</v>
      </c>
      <c r="H616" s="245">
        <v>98.020264246578208</v>
      </c>
    </row>
    <row r="617" spans="1:8">
      <c r="A617" s="86" t="str">
        <v>CHARITY2</v>
      </c>
      <c r="B617" s="239">
        <v>616</v>
      </c>
      <c r="C617" s="86" t="s">
        <v>1405</v>
      </c>
      <c r="D617" s="241">
        <f>COUNTIF($C$1:$C617,C617)</f>
        <v>2</v>
      </c>
      <c r="E617" s="241" t="str">
        <f t="shared" si="29"/>
        <v>Charities2</v>
      </c>
      <c r="F617" s="86" t="s">
        <v>1408</v>
      </c>
      <c r="G617" s="242">
        <v>0.11286915887850467</v>
      </c>
      <c r="H617" s="245">
        <v>89.733396197284364</v>
      </c>
    </row>
    <row r="618" spans="1:8">
      <c r="A618" s="86" t="str">
        <v>CHARITY3</v>
      </c>
      <c r="B618" s="239">
        <v>617</v>
      </c>
      <c r="C618" s="86" t="s">
        <v>1405</v>
      </c>
      <c r="D618" s="241">
        <f>COUNTIF($C$1:$C618,C618)</f>
        <v>3</v>
      </c>
      <c r="E618" s="241" t="str">
        <f t="shared" si="29"/>
        <v>Charities3</v>
      </c>
      <c r="F618" s="86" t="s">
        <v>1410</v>
      </c>
      <c r="G618" s="242">
        <v>4.3542056074766362E-2</v>
      </c>
      <c r="H618" s="245">
        <v>102.93489227879526</v>
      </c>
    </row>
    <row r="619" spans="1:8">
      <c r="A619" s="86" t="str">
        <v>CHARITY5</v>
      </c>
      <c r="B619" s="239">
        <v>618</v>
      </c>
      <c r="C619" s="86" t="s">
        <v>1405</v>
      </c>
      <c r="D619" s="241">
        <f>COUNTIF($C$1:$C619,C619)</f>
        <v>4</v>
      </c>
      <c r="E619" s="241" t="str">
        <f t="shared" si="29"/>
        <v>Charities4</v>
      </c>
      <c r="F619" s="86" t="s">
        <v>1412</v>
      </c>
      <c r="G619" s="242">
        <v>6.1700934579439246E-2</v>
      </c>
      <c r="H619" s="245">
        <v>95.46064970514756</v>
      </c>
    </row>
    <row r="620" spans="1:8">
      <c r="A620" s="86" t="str">
        <v>CHARITY7</v>
      </c>
      <c r="B620" s="239">
        <v>619</v>
      </c>
      <c r="C620" s="86" t="s">
        <v>1405</v>
      </c>
      <c r="D620" s="241">
        <f>COUNTIF($C$1:$C620,C620)</f>
        <v>5</v>
      </c>
      <c r="E620" s="241" t="str">
        <f t="shared" si="29"/>
        <v>Charities5</v>
      </c>
      <c r="F620" s="86" t="s">
        <v>1414</v>
      </c>
      <c r="G620" s="242">
        <v>0.20971962616822423</v>
      </c>
      <c r="H620" s="245">
        <v>84.29258254169406</v>
      </c>
    </row>
    <row r="621" spans="1:8">
      <c r="A621" s="86" t="str">
        <v>CHARITY8</v>
      </c>
      <c r="B621" s="239">
        <v>620</v>
      </c>
      <c r="C621" s="86" t="s">
        <v>1405</v>
      </c>
      <c r="D621" s="241">
        <f>COUNTIF($C$1:$C621,C621)</f>
        <v>6</v>
      </c>
      <c r="E621" s="241" t="str">
        <f t="shared" si="29"/>
        <v>Charities6</v>
      </c>
      <c r="F621" s="86" t="s">
        <v>1416</v>
      </c>
      <c r="G621" s="242">
        <v>2.5551401869158885E-2</v>
      </c>
      <c r="H621" s="245">
        <v>66.345233869854766</v>
      </c>
    </row>
    <row r="622" spans="1:8">
      <c r="A622" s="86" t="str">
        <v>CHARITY11</v>
      </c>
      <c r="B622" s="239">
        <v>621</v>
      </c>
      <c r="C622" s="86" t="s">
        <v>1405</v>
      </c>
      <c r="D622" s="241">
        <f>COUNTIF($C$1:$C622,C622)</f>
        <v>7</v>
      </c>
      <c r="E622" s="241" t="str">
        <f t="shared" si="29"/>
        <v>Charities7</v>
      </c>
      <c r="F622" s="86" t="s">
        <v>1418</v>
      </c>
      <c r="G622" s="242">
        <v>0.26939252336448594</v>
      </c>
      <c r="H622" s="245">
        <v>90.80712009562491</v>
      </c>
    </row>
    <row r="623" spans="1:8">
      <c r="A623" s="86" t="str">
        <v>CHARITY13</v>
      </c>
      <c r="B623" s="239">
        <v>622</v>
      </c>
      <c r="C623" s="86" t="s">
        <v>1405</v>
      </c>
      <c r="D623" s="241">
        <f>COUNTIF($C$1:$C623,C623)</f>
        <v>8</v>
      </c>
      <c r="E623" s="241" t="str">
        <f t="shared" si="29"/>
        <v>Charities8</v>
      </c>
      <c r="F623" s="86" t="s">
        <v>1420</v>
      </c>
      <c r="G623" s="242">
        <v>2.7644859813084115E-2</v>
      </c>
      <c r="H623" s="245">
        <v>90.398603069253156</v>
      </c>
    </row>
    <row r="624" spans="1:8">
      <c r="A624" s="86" t="str">
        <v>CHARITY15</v>
      </c>
      <c r="B624" s="239">
        <v>623</v>
      </c>
      <c r="C624" s="86" t="s">
        <v>1405</v>
      </c>
      <c r="D624" s="241">
        <f>COUNTIF($C$1:$C624,C624)</f>
        <v>9</v>
      </c>
      <c r="E624" s="241" t="str">
        <f t="shared" si="29"/>
        <v>Charities9</v>
      </c>
      <c r="F624" s="86" t="s">
        <v>1422</v>
      </c>
      <c r="G624" s="242">
        <v>9.2999999999999999E-2</v>
      </c>
      <c r="H624" s="245">
        <v>98.896601981008132</v>
      </c>
    </row>
    <row r="625" spans="1:8">
      <c r="A625" s="86" t="str">
        <v>CHARITY10</v>
      </c>
      <c r="B625" s="239">
        <v>624</v>
      </c>
      <c r="C625" s="86" t="s">
        <v>1405</v>
      </c>
      <c r="D625" s="241">
        <f>COUNTIF($C$1:$C625,C625)</f>
        <v>10</v>
      </c>
      <c r="E625" s="241" t="str">
        <f t="shared" si="29"/>
        <v>Charities10</v>
      </c>
      <c r="F625" s="86" t="s">
        <v>1424</v>
      </c>
      <c r="G625" s="242">
        <v>0.21085046728971965</v>
      </c>
      <c r="H625" s="245">
        <v>81.589155947350307</v>
      </c>
    </row>
    <row r="626" spans="1:8">
      <c r="A626" s="86" t="str">
        <v>INTERESTS1</v>
      </c>
      <c r="B626" s="239">
        <v>625</v>
      </c>
      <c r="C626" s="86" t="s">
        <v>1426</v>
      </c>
      <c r="D626" s="241">
        <f>COUNTIF($C$1:$C626,C626)</f>
        <v>1</v>
      </c>
      <c r="E626" s="241" t="str">
        <f t="shared" si="29"/>
        <v>Interests &amp; Hobbies1</v>
      </c>
      <c r="F626" s="86" t="s">
        <v>1427</v>
      </c>
      <c r="G626" s="242">
        <v>3.2934579439252341E-2</v>
      </c>
      <c r="H626" s="245">
        <v>116.76766411607385</v>
      </c>
    </row>
    <row r="627" spans="1:8">
      <c r="A627" s="86" t="str">
        <v>INTERESTS4</v>
      </c>
      <c r="B627" s="239">
        <v>626</v>
      </c>
      <c r="C627" s="86" t="s">
        <v>1426</v>
      </c>
      <c r="D627" s="241">
        <f>COUNTIF($C$1:$C627,C627)</f>
        <v>2</v>
      </c>
      <c r="E627" s="241" t="str">
        <f t="shared" si="29"/>
        <v>Interests &amp; Hobbies2</v>
      </c>
      <c r="F627" s="86" t="s">
        <v>1429</v>
      </c>
      <c r="G627" s="242">
        <v>0.14541121495327103</v>
      </c>
      <c r="H627" s="245">
        <v>81.926956845765091</v>
      </c>
    </row>
    <row r="628" spans="1:8">
      <c r="A628" s="86" t="str">
        <v>INTERESTS5</v>
      </c>
      <c r="B628" s="239">
        <v>627</v>
      </c>
      <c r="C628" s="86" t="s">
        <v>1426</v>
      </c>
      <c r="D628" s="241">
        <f>COUNTIF($C$1:$C628,C628)</f>
        <v>3</v>
      </c>
      <c r="E628" s="241" t="str">
        <f t="shared" si="29"/>
        <v>Interests &amp; Hobbies3</v>
      </c>
      <c r="F628" s="86" t="s">
        <v>1431</v>
      </c>
      <c r="G628" s="242">
        <v>0.26863551401869157</v>
      </c>
      <c r="H628" s="245">
        <v>90.530918450143531</v>
      </c>
    </row>
    <row r="629" spans="1:8">
      <c r="A629" s="86" t="str">
        <v>INTERESTS6</v>
      </c>
      <c r="B629" s="239">
        <v>628</v>
      </c>
      <c r="C629" s="86" t="s">
        <v>1426</v>
      </c>
      <c r="D629" s="241">
        <f>COUNTIF($C$1:$C629,C629)</f>
        <v>4</v>
      </c>
      <c r="E629" s="241" t="str">
        <f t="shared" si="29"/>
        <v>Interests &amp; Hobbies4</v>
      </c>
      <c r="F629" s="86" t="s">
        <v>1433</v>
      </c>
      <c r="G629" s="242">
        <v>0.33292523364485976</v>
      </c>
      <c r="H629" s="245">
        <v>91.488512796011563</v>
      </c>
    </row>
    <row r="630" spans="1:8">
      <c r="A630" s="86" t="str">
        <v>INTERESTS9</v>
      </c>
      <c r="B630" s="239">
        <v>629</v>
      </c>
      <c r="C630" s="86" t="s">
        <v>1426</v>
      </c>
      <c r="D630" s="241">
        <f>COUNTIF($C$1:$C630,C630)</f>
        <v>5</v>
      </c>
      <c r="E630" s="241" t="str">
        <f t="shared" si="29"/>
        <v>Interests &amp; Hobbies5</v>
      </c>
      <c r="F630" s="86" t="s">
        <v>1435</v>
      </c>
      <c r="G630" s="242">
        <v>0.22601869158878499</v>
      </c>
      <c r="H630" s="245">
        <v>92.953915847610276</v>
      </c>
    </row>
    <row r="631" spans="1:8">
      <c r="A631" s="86" t="str">
        <v>INTERESTS55</v>
      </c>
      <c r="B631" s="239">
        <v>630</v>
      </c>
      <c r="C631" s="86" t="s">
        <v>1426</v>
      </c>
      <c r="D631" s="241">
        <f>COUNTIF($C$1:$C631,C631)</f>
        <v>6</v>
      </c>
      <c r="E631" s="241" t="str">
        <f t="shared" si="29"/>
        <v>Interests &amp; Hobbies6</v>
      </c>
      <c r="F631" s="86" t="s">
        <v>1437</v>
      </c>
      <c r="G631" s="242">
        <v>0.1840747663551402</v>
      </c>
      <c r="H631" s="245">
        <v>90.576771645869442</v>
      </c>
    </row>
    <row r="632" spans="1:8">
      <c r="A632" s="86" t="str">
        <v>INTERESTS10</v>
      </c>
      <c r="B632" s="239">
        <v>631</v>
      </c>
      <c r="C632" s="86" t="s">
        <v>1426</v>
      </c>
      <c r="D632" s="241">
        <f>COUNTIF($C$1:$C632,C632)</f>
        <v>7</v>
      </c>
      <c r="E632" s="241" t="str">
        <f t="shared" si="29"/>
        <v>Interests &amp; Hobbies7</v>
      </c>
      <c r="F632" s="86" t="s">
        <v>1439</v>
      </c>
      <c r="G632" s="242">
        <v>0.37653271028037383</v>
      </c>
      <c r="H632" s="245">
        <v>84.208089670811745</v>
      </c>
    </row>
    <row r="633" spans="1:8">
      <c r="A633" s="86" t="str">
        <v>INTERESTS12</v>
      </c>
      <c r="B633" s="239">
        <v>632</v>
      </c>
      <c r="C633" s="86" t="s">
        <v>1426</v>
      </c>
      <c r="D633" s="241">
        <f>COUNTIF($C$1:$C633,C633)</f>
        <v>8</v>
      </c>
      <c r="E633" s="241" t="str">
        <f t="shared" si="29"/>
        <v>Interests &amp; Hobbies8</v>
      </c>
      <c r="F633" s="86" t="s">
        <v>1441</v>
      </c>
      <c r="G633" s="242">
        <v>0.28221495327102808</v>
      </c>
      <c r="H633" s="245">
        <v>82.777345529819726</v>
      </c>
    </row>
    <row r="634" spans="1:8">
      <c r="A634" s="86" t="str">
        <v>INTERESTS17</v>
      </c>
      <c r="B634" s="239">
        <v>633</v>
      </c>
      <c r="C634" s="86" t="s">
        <v>1426</v>
      </c>
      <c r="D634" s="241">
        <f>COUNTIF($C$1:$C634,C634)</f>
        <v>9</v>
      </c>
      <c r="E634" s="241" t="str">
        <f t="shared" si="29"/>
        <v>Interests &amp; Hobbies9</v>
      </c>
      <c r="F634" s="86" t="s">
        <v>1443</v>
      </c>
      <c r="G634" s="242">
        <v>0.32614953271028035</v>
      </c>
      <c r="H634" s="245">
        <v>86.336428152957851</v>
      </c>
    </row>
    <row r="635" spans="1:8">
      <c r="A635" s="86" t="str">
        <v>INTERESTS43</v>
      </c>
      <c r="B635" s="239">
        <v>634</v>
      </c>
      <c r="C635" s="86" t="s">
        <v>1426</v>
      </c>
      <c r="D635" s="241">
        <f>COUNTIF($C$1:$C635,C635)</f>
        <v>10</v>
      </c>
      <c r="E635" s="241" t="str">
        <f t="shared" si="29"/>
        <v>Interests &amp; Hobbies10</v>
      </c>
      <c r="F635" s="86" t="s">
        <v>1445</v>
      </c>
      <c r="G635" s="242">
        <v>8.8925233644859783E-2</v>
      </c>
      <c r="H635" s="245">
        <v>130.73417540537761</v>
      </c>
    </row>
    <row r="636" spans="1:8">
      <c r="A636" s="86" t="str">
        <v>INTERESTS18</v>
      </c>
      <c r="B636" s="239">
        <v>635</v>
      </c>
      <c r="C636" s="86" t="s">
        <v>1426</v>
      </c>
      <c r="D636" s="241">
        <f>COUNTIF($C$1:$C636,C636)</f>
        <v>11</v>
      </c>
      <c r="E636" s="241" t="str">
        <f t="shared" si="29"/>
        <v>Interests &amp; Hobbies11</v>
      </c>
      <c r="F636" s="86" t="s">
        <v>1447</v>
      </c>
      <c r="G636" s="242">
        <v>0.31899065420560746</v>
      </c>
      <c r="H636" s="245">
        <v>92.611156548021739</v>
      </c>
    </row>
    <row r="637" spans="1:8">
      <c r="A637" s="86" t="str">
        <v>INTERESTS19</v>
      </c>
      <c r="B637" s="239">
        <v>636</v>
      </c>
      <c r="C637" s="86" t="s">
        <v>1426</v>
      </c>
      <c r="D637" s="241">
        <f>COUNTIF($C$1:$C637,C637)</f>
        <v>12</v>
      </c>
      <c r="E637" s="241" t="str">
        <f t="shared" si="29"/>
        <v>Interests &amp; Hobbies12</v>
      </c>
      <c r="F637" s="86" t="s">
        <v>1449</v>
      </c>
      <c r="G637" s="242">
        <v>1.8981308411214953E-2</v>
      </c>
      <c r="H637" s="245">
        <v>61.385885471659343</v>
      </c>
    </row>
    <row r="638" spans="1:8">
      <c r="A638" s="86" t="str">
        <v>INTERESTS44</v>
      </c>
      <c r="B638" s="239">
        <v>637</v>
      </c>
      <c r="C638" s="86" t="s">
        <v>1426</v>
      </c>
      <c r="D638" s="241">
        <f>COUNTIF($C$1:$C638,C638)</f>
        <v>13</v>
      </c>
      <c r="E638" s="241" t="str">
        <f t="shared" si="29"/>
        <v>Interests &amp; Hobbies13</v>
      </c>
      <c r="F638" s="86" t="s">
        <v>1451</v>
      </c>
      <c r="G638" s="242">
        <v>0.32529906542056075</v>
      </c>
      <c r="H638" s="245">
        <v>86.440012979886376</v>
      </c>
    </row>
    <row r="639" spans="1:8">
      <c r="A639" s="86" t="str">
        <v>INTERESTS21</v>
      </c>
      <c r="B639" s="239">
        <v>638</v>
      </c>
      <c r="C639" s="86" t="s">
        <v>1426</v>
      </c>
      <c r="D639" s="241">
        <f>COUNTIF($C$1:$C639,C639)</f>
        <v>14</v>
      </c>
      <c r="E639" s="241" t="str">
        <f t="shared" si="29"/>
        <v>Interests &amp; Hobbies14</v>
      </c>
      <c r="F639" s="86" t="s">
        <v>1453</v>
      </c>
      <c r="G639" s="242">
        <v>0.15463551401869158</v>
      </c>
      <c r="H639" s="245">
        <v>78.488992531424302</v>
      </c>
    </row>
    <row r="640" spans="1:8">
      <c r="A640" s="86" t="str">
        <v>INTERESTS47</v>
      </c>
      <c r="B640" s="239">
        <v>639</v>
      </c>
      <c r="C640" s="86" t="s">
        <v>1426</v>
      </c>
      <c r="D640" s="241">
        <f>COUNTIF($C$1:$C640,C640)</f>
        <v>15</v>
      </c>
      <c r="E640" s="241" t="str">
        <f t="shared" si="29"/>
        <v>Interests &amp; Hobbies15</v>
      </c>
      <c r="F640" s="86" t="s">
        <v>1455</v>
      </c>
      <c r="G640" s="242">
        <v>4.251401869158878E-2</v>
      </c>
      <c r="H640" s="245">
        <v>82.214358991541189</v>
      </c>
    </row>
    <row r="641" spans="1:8">
      <c r="A641" s="86" t="str">
        <v>INTERESTS48</v>
      </c>
      <c r="B641" s="239">
        <v>640</v>
      </c>
      <c r="C641" s="86" t="s">
        <v>1426</v>
      </c>
      <c r="D641" s="241">
        <f>COUNTIF($C$1:$C641,C641)</f>
        <v>16</v>
      </c>
      <c r="E641" s="241" t="str">
        <f t="shared" si="29"/>
        <v>Interests &amp; Hobbies16</v>
      </c>
      <c r="F641" s="86" t="s">
        <v>1457</v>
      </c>
      <c r="G641" s="242">
        <v>0.49404672897196261</v>
      </c>
      <c r="H641" s="245">
        <v>103.63829415884058</v>
      </c>
    </row>
    <row r="642" spans="1:8">
      <c r="A642" s="86" t="str">
        <v>INTERESTS28</v>
      </c>
      <c r="B642" s="239">
        <v>641</v>
      </c>
      <c r="C642" s="86" t="s">
        <v>1426</v>
      </c>
      <c r="D642" s="241">
        <f>COUNTIF($C$1:$C642,C642)</f>
        <v>17</v>
      </c>
      <c r="E642" s="241" t="str">
        <f t="shared" si="29"/>
        <v>Interests &amp; Hobbies17</v>
      </c>
      <c r="F642" s="86" t="s">
        <v>1459</v>
      </c>
      <c r="G642" s="242">
        <v>0.31983177570093452</v>
      </c>
      <c r="H642" s="245">
        <v>88.139930651441233</v>
      </c>
    </row>
    <row r="643" spans="1:8">
      <c r="A643" s="86" t="str">
        <v>INTERESTS29</v>
      </c>
      <c r="B643" s="239">
        <v>642</v>
      </c>
      <c r="C643" s="86" t="s">
        <v>1426</v>
      </c>
      <c r="D643" s="241">
        <f>COUNTIF($C$1:$C643,C643)</f>
        <v>18</v>
      </c>
      <c r="E643" s="241" t="str">
        <f t="shared" ref="E643:E706" si="30">C643&amp;D643</f>
        <v>Interests &amp; Hobbies18</v>
      </c>
      <c r="F643" s="86" t="s">
        <v>1461</v>
      </c>
      <c r="G643" s="242">
        <v>0.41595327102803742</v>
      </c>
      <c r="H643" s="245">
        <v>98.736242962499091</v>
      </c>
    </row>
    <row r="644" spans="1:8">
      <c r="A644" s="86" t="str">
        <v>INTERESTS51</v>
      </c>
      <c r="B644" s="239">
        <v>643</v>
      </c>
      <c r="C644" s="86" t="s">
        <v>1426</v>
      </c>
      <c r="D644" s="241">
        <f>COUNTIF($C$1:$C644,C644)</f>
        <v>19</v>
      </c>
      <c r="E644" s="241" t="str">
        <f t="shared" si="30"/>
        <v>Interests &amp; Hobbies19</v>
      </c>
      <c r="F644" s="86" t="s">
        <v>1399</v>
      </c>
      <c r="G644" s="242">
        <v>0.52981308411214956</v>
      </c>
      <c r="H644" s="245">
        <v>103.65034467933614</v>
      </c>
    </row>
    <row r="645" spans="1:8">
      <c r="A645" s="86" t="str">
        <v>INTERESTS52</v>
      </c>
      <c r="B645" s="239">
        <v>644</v>
      </c>
      <c r="C645" s="86" t="s">
        <v>1426</v>
      </c>
      <c r="D645" s="241">
        <f>COUNTIF($C$1:$C645,C645)</f>
        <v>20</v>
      </c>
      <c r="E645" s="241" t="str">
        <f t="shared" si="30"/>
        <v>Interests &amp; Hobbies20</v>
      </c>
      <c r="F645" s="86" t="s">
        <v>1464</v>
      </c>
      <c r="G645" s="242">
        <v>0.15414018691588788</v>
      </c>
      <c r="H645" s="245">
        <v>88.143205559097566</v>
      </c>
    </row>
    <row r="646" spans="1:8">
      <c r="A646" s="86" t="str">
        <v>holdest6</v>
      </c>
      <c r="B646" s="239">
        <v>645</v>
      </c>
      <c r="C646" s="86" t="s">
        <v>1466</v>
      </c>
      <c r="D646" s="241">
        <f>COUNTIF($C$1:$C646,C646)</f>
        <v>1</v>
      </c>
      <c r="E646" s="241" t="str">
        <f t="shared" si="30"/>
        <v>Holiday Destination/Type1</v>
      </c>
      <c r="F646" s="86" t="s">
        <v>1467</v>
      </c>
      <c r="G646" s="242">
        <v>0.55100000000000005</v>
      </c>
      <c r="H646" s="245">
        <v>94.987154491772799</v>
      </c>
    </row>
    <row r="647" spans="1:8">
      <c r="A647" s="86" t="str">
        <v>holdest1</v>
      </c>
      <c r="B647" s="239">
        <v>646</v>
      </c>
      <c r="C647" s="86" t="s">
        <v>1466</v>
      </c>
      <c r="D647" s="241">
        <f>COUNTIF($C$1:$C647,C647)</f>
        <v>2</v>
      </c>
      <c r="E647" s="241" t="str">
        <f t="shared" si="30"/>
        <v>Holiday Destination/Type2</v>
      </c>
      <c r="F647" s="86" t="s">
        <v>1469</v>
      </c>
      <c r="G647" s="242">
        <v>3.889719626168224E-2</v>
      </c>
      <c r="H647" s="245">
        <v>90.011885790896599</v>
      </c>
    </row>
    <row r="648" spans="1:8">
      <c r="A648" s="86" t="str">
        <v>holdest2</v>
      </c>
      <c r="B648" s="239">
        <v>647</v>
      </c>
      <c r="C648" s="86" t="s">
        <v>1466</v>
      </c>
      <c r="D648" s="241">
        <f>COUNTIF($C$1:$C648,C648)</f>
        <v>3</v>
      </c>
      <c r="E648" s="241" t="str">
        <f t="shared" si="30"/>
        <v>Holiday Destination/Type3</v>
      </c>
      <c r="F648" s="86" t="s">
        <v>1471</v>
      </c>
      <c r="G648" s="242">
        <v>7.7738317757009345E-2</v>
      </c>
      <c r="H648" s="245">
        <v>75.295799325995816</v>
      </c>
    </row>
    <row r="649" spans="1:8">
      <c r="A649" s="86" t="str">
        <v>holdest3</v>
      </c>
      <c r="B649" s="239">
        <v>648</v>
      </c>
      <c r="C649" s="86" t="s">
        <v>1466</v>
      </c>
      <c r="D649" s="241">
        <f>COUNTIF($C$1:$C649,C649)</f>
        <v>4</v>
      </c>
      <c r="E649" s="241" t="str">
        <f t="shared" si="30"/>
        <v>Holiday Destination/Type4</v>
      </c>
      <c r="F649" s="86" t="s">
        <v>1473</v>
      </c>
      <c r="G649" s="242">
        <v>6.7663551401869167E-3</v>
      </c>
      <c r="H649" s="245">
        <v>60.576738948146783</v>
      </c>
    </row>
    <row r="650" spans="1:8">
      <c r="A650" s="86" t="str">
        <v>holdest4</v>
      </c>
      <c r="B650" s="239">
        <v>649</v>
      </c>
      <c r="C650" s="86" t="s">
        <v>1466</v>
      </c>
      <c r="D650" s="241">
        <f>COUNTIF($C$1:$C650,C650)</f>
        <v>5</v>
      </c>
      <c r="E650" s="241" t="str">
        <f t="shared" si="30"/>
        <v>Holiday Destination/Type5</v>
      </c>
      <c r="F650" s="86" t="s">
        <v>1475</v>
      </c>
      <c r="G650" s="242">
        <v>1.3401869158878504E-2</v>
      </c>
      <c r="H650" s="245">
        <v>71.953716471082402</v>
      </c>
    </row>
    <row r="651" spans="1:8">
      <c r="A651" s="86" t="str">
        <v>holdest5</v>
      </c>
      <c r="B651" s="239">
        <v>650</v>
      </c>
      <c r="C651" s="86" t="s">
        <v>1466</v>
      </c>
      <c r="D651" s="241">
        <f>COUNTIF($C$1:$C651,C651)</f>
        <v>6</v>
      </c>
      <c r="E651" s="241" t="str">
        <f t="shared" si="30"/>
        <v>Holiday Destination/Type6</v>
      </c>
      <c r="F651" s="86" t="s">
        <v>1477</v>
      </c>
      <c r="G651" s="242">
        <v>0.29905607476635521</v>
      </c>
      <c r="H651" s="245">
        <v>82.955431528152417</v>
      </c>
    </row>
    <row r="652" spans="1:8">
      <c r="A652" s="86" t="str">
        <v>holdest7</v>
      </c>
      <c r="B652" s="239">
        <v>651</v>
      </c>
      <c r="C652" s="86" t="s">
        <v>1466</v>
      </c>
      <c r="D652" s="241">
        <f>COUNTIF($C$1:$C652,C652)</f>
        <v>7</v>
      </c>
      <c r="E652" s="241" t="str">
        <f t="shared" si="30"/>
        <v>Holiday Destination/Type7</v>
      </c>
      <c r="F652" s="86" t="s">
        <v>1479</v>
      </c>
      <c r="G652" s="242">
        <v>0.19288785046728971</v>
      </c>
      <c r="H652" s="245">
        <v>86.788240167975317</v>
      </c>
    </row>
    <row r="653" spans="1:8">
      <c r="A653" s="86" t="str">
        <v>holdest8</v>
      </c>
      <c r="B653" s="239">
        <v>652</v>
      </c>
      <c r="C653" s="86" t="s">
        <v>1466</v>
      </c>
      <c r="D653" s="241">
        <f>COUNTIF($C$1:$C653,C653)</f>
        <v>8</v>
      </c>
      <c r="E653" s="241" t="str">
        <f t="shared" si="30"/>
        <v>Holiday Destination/Type8</v>
      </c>
      <c r="F653" s="86" t="s">
        <v>1481</v>
      </c>
      <c r="G653" s="242">
        <v>5.0467289719626163E-2</v>
      </c>
      <c r="H653" s="245">
        <v>67.523563185815078</v>
      </c>
    </row>
    <row r="654" spans="1:8">
      <c r="A654" s="86" t="str">
        <v>holtype1</v>
      </c>
      <c r="B654" s="239">
        <v>653</v>
      </c>
      <c r="C654" s="86" t="s">
        <v>1466</v>
      </c>
      <c r="D654" s="241">
        <f>COUNTIF($C$1:$C654,C654)</f>
        <v>9</v>
      </c>
      <c r="E654" s="241" t="str">
        <f t="shared" si="30"/>
        <v>Holiday Destination/Type9</v>
      </c>
      <c r="F654" s="86" t="s">
        <v>1483</v>
      </c>
      <c r="G654" s="242">
        <v>0.18814018691588785</v>
      </c>
      <c r="H654" s="245">
        <v>82.657774360747652</v>
      </c>
    </row>
    <row r="655" spans="1:8">
      <c r="A655" s="86" t="str">
        <v>holtype3</v>
      </c>
      <c r="B655" s="239">
        <v>654</v>
      </c>
      <c r="C655" s="86" t="s">
        <v>1466</v>
      </c>
      <c r="D655" s="241">
        <f>COUNTIF($C$1:$C655,C655)</f>
        <v>10</v>
      </c>
      <c r="E655" s="241" t="str">
        <f t="shared" si="30"/>
        <v>Holiday Destination/Type10</v>
      </c>
      <c r="F655" s="86" t="s">
        <v>1485</v>
      </c>
      <c r="G655" s="242">
        <v>2.0523364485981313E-2</v>
      </c>
      <c r="H655" s="245">
        <v>66.786947322865714</v>
      </c>
    </row>
    <row r="656" spans="1:8">
      <c r="A656" s="86" t="str">
        <v>holtype4</v>
      </c>
      <c r="B656" s="239">
        <v>655</v>
      </c>
      <c r="C656" s="86" t="s">
        <v>1466</v>
      </c>
      <c r="D656" s="241">
        <f>COUNTIF($C$1:$C656,C656)</f>
        <v>11</v>
      </c>
      <c r="E656" s="241" t="str">
        <f t="shared" si="30"/>
        <v>Holiday Destination/Type11</v>
      </c>
      <c r="F656" s="86" t="s">
        <v>1487</v>
      </c>
      <c r="G656" s="242">
        <v>0.18999065420560748</v>
      </c>
      <c r="H656" s="245">
        <v>94.263027018270947</v>
      </c>
    </row>
    <row r="657" spans="1:8">
      <c r="A657" s="86" t="str">
        <v>holtype6</v>
      </c>
      <c r="B657" s="239">
        <v>656</v>
      </c>
      <c r="C657" s="86" t="s">
        <v>1466</v>
      </c>
      <c r="D657" s="241">
        <f>COUNTIF($C$1:$C657,C657)</f>
        <v>12</v>
      </c>
      <c r="E657" s="241" t="str">
        <f t="shared" si="30"/>
        <v>Holiday Destination/Type12</v>
      </c>
      <c r="F657" s="86" t="s">
        <v>1489</v>
      </c>
      <c r="G657" s="242">
        <v>0.10350467289719627</v>
      </c>
      <c r="H657" s="245">
        <v>70.362298995626972</v>
      </c>
    </row>
    <row r="658" spans="1:8">
      <c r="A658" s="86" t="str">
        <v>car_enqc_app</v>
      </c>
      <c r="B658" s="239">
        <v>657</v>
      </c>
      <c r="C658" s="86" t="s">
        <v>1492</v>
      </c>
      <c r="D658" s="241">
        <f>COUNTIF($C$1:$C658,C658)</f>
        <v>1</v>
      </c>
      <c r="E658" s="241" t="str">
        <f t="shared" si="30"/>
        <v>Make enquiry on car dealership or manufacturer1</v>
      </c>
      <c r="F658" s="86" t="s">
        <v>1493</v>
      </c>
      <c r="G658" s="242">
        <v>0.17042056074766351</v>
      </c>
      <c r="H658" s="245">
        <v>117.95738865933849</v>
      </c>
    </row>
    <row r="659" spans="1:8">
      <c r="A659" s="86" t="str">
        <v>car_enqc_call</v>
      </c>
      <c r="B659" s="239">
        <v>658</v>
      </c>
      <c r="C659" s="86" t="s">
        <v>1492</v>
      </c>
      <c r="D659" s="241">
        <f>COUNTIF($C$1:$C659,C659)</f>
        <v>2</v>
      </c>
      <c r="E659" s="241" t="str">
        <f t="shared" si="30"/>
        <v>Make enquiry on car dealership or manufacturer2</v>
      </c>
      <c r="F659" s="86" t="s">
        <v>1495</v>
      </c>
      <c r="G659" s="242">
        <v>0.44717757009345793</v>
      </c>
      <c r="H659" s="245">
        <v>96.262789337055693</v>
      </c>
    </row>
    <row r="660" spans="1:8">
      <c r="A660" s="86" t="str">
        <v>car_enqc_email</v>
      </c>
      <c r="B660" s="239">
        <v>659</v>
      </c>
      <c r="C660" s="86" t="s">
        <v>1492</v>
      </c>
      <c r="D660" s="241">
        <f>COUNTIF($C$1:$C660,C660)</f>
        <v>3</v>
      </c>
      <c r="E660" s="241" t="str">
        <f t="shared" si="30"/>
        <v>Make enquiry on car dealership or manufacturer3</v>
      </c>
      <c r="F660" s="86" t="s">
        <v>1050</v>
      </c>
      <c r="G660" s="242">
        <v>0.3300747663551401</v>
      </c>
      <c r="H660" s="245">
        <v>101.16227923809498</v>
      </c>
    </row>
    <row r="661" spans="1:8">
      <c r="A661" s="86" t="str">
        <v>car_enqc_f2f</v>
      </c>
      <c r="B661" s="239">
        <v>660</v>
      </c>
      <c r="C661" s="86" t="s">
        <v>1492</v>
      </c>
      <c r="D661" s="241">
        <f>COUNTIF($C$1:$C661,C661)</f>
        <v>4</v>
      </c>
      <c r="E661" s="241" t="str">
        <f t="shared" si="30"/>
        <v>Make enquiry on car dealership or manufacturer4</v>
      </c>
      <c r="F661" s="86" t="s">
        <v>1498</v>
      </c>
      <c r="G661" s="242">
        <v>0.51512149532710272</v>
      </c>
      <c r="H661" s="245">
        <v>98.848488228782131</v>
      </c>
    </row>
    <row r="662" spans="1:8">
      <c r="A662" s="86" t="str">
        <v>car_enqc_mail</v>
      </c>
      <c r="B662" s="239">
        <v>661</v>
      </c>
      <c r="C662" s="86" t="s">
        <v>1492</v>
      </c>
      <c r="D662" s="241">
        <f>COUNTIF($C$1:$C662,C662)</f>
        <v>5</v>
      </c>
      <c r="E662" s="241" t="str">
        <f t="shared" si="30"/>
        <v>Make enquiry on car dealership or manufacturer5</v>
      </c>
      <c r="F662" s="86" t="s">
        <v>1500</v>
      </c>
      <c r="G662" s="242">
        <v>0.13545794392523364</v>
      </c>
      <c r="H662" s="245">
        <v>113.12062626149786</v>
      </c>
    </row>
    <row r="663" spans="1:8">
      <c r="A663" s="86" t="str">
        <v>car_enqc_txt</v>
      </c>
      <c r="B663" s="239">
        <v>662</v>
      </c>
      <c r="C663" s="86" t="s">
        <v>1492</v>
      </c>
      <c r="D663" s="241">
        <f>COUNTIF($C$1:$C663,C663)</f>
        <v>6</v>
      </c>
      <c r="E663" s="241" t="str">
        <f t="shared" si="30"/>
        <v>Make enquiry on car dealership or manufacturer6</v>
      </c>
      <c r="F663" s="86" t="s">
        <v>1502</v>
      </c>
      <c r="G663" s="242">
        <v>0.1058411214953271</v>
      </c>
      <c r="H663" s="245">
        <v>117.32296944539158</v>
      </c>
    </row>
    <row r="664" spans="1:8">
      <c r="A664" s="86" t="str">
        <v>car_enqc_web</v>
      </c>
      <c r="B664" s="239">
        <v>663</v>
      </c>
      <c r="C664" s="86" t="s">
        <v>1492</v>
      </c>
      <c r="D664" s="241">
        <f>COUNTIF($C$1:$C664,C664)</f>
        <v>7</v>
      </c>
      <c r="E664" s="241" t="str">
        <f t="shared" si="30"/>
        <v>Make enquiry on car dealership or manufacturer7</v>
      </c>
      <c r="F664" s="86" t="s">
        <v>1504</v>
      </c>
      <c r="G664" s="242">
        <v>0.23890654205607476</v>
      </c>
      <c r="H664" s="245">
        <v>100.40066233127362</v>
      </c>
    </row>
    <row r="665" spans="1:8">
      <c r="A665" s="86" t="str">
        <v>car_sub_app</v>
      </c>
      <c r="B665" s="239">
        <v>664</v>
      </c>
      <c r="C665" s="86" t="s">
        <v>1506</v>
      </c>
      <c r="D665" s="241">
        <f>COUNTIF($C$1:$C665,C665)</f>
        <v>1</v>
      </c>
      <c r="E665" s="241" t="str">
        <f t="shared" si="30"/>
        <v>Submit info to cars dealership or manufacturer1</v>
      </c>
      <c r="F665" s="86" t="s">
        <v>1493</v>
      </c>
      <c r="G665" s="242">
        <v>0.20003738317757008</v>
      </c>
      <c r="H665" s="245">
        <v>119.90745304762949</v>
      </c>
    </row>
    <row r="666" spans="1:8">
      <c r="A666" s="86" t="str">
        <v>car_sub_call</v>
      </c>
      <c r="B666" s="239">
        <v>665</v>
      </c>
      <c r="C666" s="86" t="s">
        <v>1506</v>
      </c>
      <c r="D666" s="241">
        <f>COUNTIF($C$1:$C666,C666)</f>
        <v>2</v>
      </c>
      <c r="E666" s="241" t="str">
        <f t="shared" si="30"/>
        <v>Submit info to cars dealership or manufacturer2</v>
      </c>
      <c r="F666" s="86" t="s">
        <v>1495</v>
      </c>
      <c r="G666" s="242">
        <v>0.42307476635514019</v>
      </c>
      <c r="H666" s="245">
        <v>99.65958927002238</v>
      </c>
    </row>
    <row r="667" spans="1:8">
      <c r="A667" s="86" t="str">
        <v>car_sub_email</v>
      </c>
      <c r="B667" s="239">
        <v>666</v>
      </c>
      <c r="C667" s="86" t="s">
        <v>1506</v>
      </c>
      <c r="D667" s="241">
        <f>COUNTIF($C$1:$C667,C667)</f>
        <v>3</v>
      </c>
      <c r="E667" s="241" t="str">
        <f t="shared" si="30"/>
        <v>Submit info to cars dealership or manufacturer3</v>
      </c>
      <c r="F667" s="86" t="s">
        <v>1050</v>
      </c>
      <c r="G667" s="242">
        <v>0.30093457943925228</v>
      </c>
      <c r="H667" s="245">
        <v>100.4150612805726</v>
      </c>
    </row>
    <row r="668" spans="1:8">
      <c r="A668" s="86" t="str">
        <v>car_sub_f2f</v>
      </c>
      <c r="B668" s="239">
        <v>667</v>
      </c>
      <c r="C668" s="86" t="s">
        <v>1506</v>
      </c>
      <c r="D668" s="241">
        <f>COUNTIF($C$1:$C668,C668)</f>
        <v>4</v>
      </c>
      <c r="E668" s="241" t="str">
        <f t="shared" si="30"/>
        <v>Submit info to cars dealership or manufacturer4</v>
      </c>
      <c r="F668" s="86" t="s">
        <v>1498</v>
      </c>
      <c r="G668" s="242">
        <v>0.50402803738317759</v>
      </c>
      <c r="H668" s="245">
        <v>101.42473254544475</v>
      </c>
    </row>
    <row r="669" spans="1:8">
      <c r="A669" s="86" t="str">
        <v>car_sub_mail</v>
      </c>
      <c r="B669" s="239">
        <v>668</v>
      </c>
      <c r="C669" s="86" t="s">
        <v>1506</v>
      </c>
      <c r="D669" s="241">
        <f>COUNTIF($C$1:$C669,C669)</f>
        <v>5</v>
      </c>
      <c r="E669" s="241" t="str">
        <f t="shared" si="30"/>
        <v>Submit info to cars dealership or manufacturer5</v>
      </c>
      <c r="F669" s="86" t="s">
        <v>1500</v>
      </c>
      <c r="G669" s="242">
        <v>0.10195327102803739</v>
      </c>
      <c r="H669" s="245">
        <v>115.50120579219269</v>
      </c>
    </row>
    <row r="670" spans="1:8">
      <c r="A670" s="86" t="str">
        <v>car_sub_txt</v>
      </c>
      <c r="B670" s="239">
        <v>669</v>
      </c>
      <c r="C670" s="86" t="s">
        <v>1506</v>
      </c>
      <c r="D670" s="241">
        <f>COUNTIF($C$1:$C670,C670)</f>
        <v>6</v>
      </c>
      <c r="E670" s="241" t="str">
        <f t="shared" si="30"/>
        <v>Submit info to cars dealership or manufacturer6</v>
      </c>
      <c r="F670" s="86" t="s">
        <v>1502</v>
      </c>
      <c r="G670" s="242">
        <v>0.11959813084112149</v>
      </c>
      <c r="H670" s="245">
        <v>114.06803178269067</v>
      </c>
    </row>
    <row r="671" spans="1:8">
      <c r="A671" s="86" t="str">
        <v>car_sub_web</v>
      </c>
      <c r="B671" s="239">
        <v>670</v>
      </c>
      <c r="C671" s="86" t="s">
        <v>1506</v>
      </c>
      <c r="D671" s="241">
        <f>COUNTIF($C$1:$C671,C671)</f>
        <v>7</v>
      </c>
      <c r="E671" s="241" t="str">
        <f t="shared" si="30"/>
        <v>Submit info to cars dealership or manufacturer7</v>
      </c>
      <c r="F671" s="86" t="s">
        <v>1504</v>
      </c>
      <c r="G671" s="242">
        <v>0.31703738317757013</v>
      </c>
      <c r="H671" s="245">
        <v>102.89791367731121</v>
      </c>
    </row>
    <row r="672" spans="1:8">
      <c r="A672" s="86" t="str">
        <v>car_mark_app</v>
      </c>
      <c r="B672" s="239">
        <v>671</v>
      </c>
      <c r="C672" s="86" t="s">
        <v>1514</v>
      </c>
      <c r="D672" s="241">
        <f>COUNTIF($C$1:$C672,C672)</f>
        <v>1</v>
      </c>
      <c r="E672" s="241" t="str">
        <f t="shared" si="30"/>
        <v>Get info/marketing from car dealership or manufacturer1</v>
      </c>
      <c r="F672" s="86" t="s">
        <v>1493</v>
      </c>
      <c r="G672" s="242">
        <v>0.16215887850467289</v>
      </c>
      <c r="H672" s="245">
        <v>116.83761466583104</v>
      </c>
    </row>
    <row r="673" spans="1:8">
      <c r="A673" s="86" t="str">
        <v>car_mark_call</v>
      </c>
      <c r="B673" s="239">
        <v>672</v>
      </c>
      <c r="C673" s="86" t="s">
        <v>1514</v>
      </c>
      <c r="D673" s="241">
        <f>COUNTIF($C$1:$C673,C673)</f>
        <v>2</v>
      </c>
      <c r="E673" s="241" t="str">
        <f t="shared" si="30"/>
        <v>Get info/marketing from car dealership or manufacturer2</v>
      </c>
      <c r="F673" s="86" t="s">
        <v>1495</v>
      </c>
      <c r="G673" s="242">
        <v>0.23817757009345794</v>
      </c>
      <c r="H673" s="245">
        <v>103.00390345449657</v>
      </c>
    </row>
    <row r="674" spans="1:8">
      <c r="A674" s="86" t="str">
        <v>car_mark_email</v>
      </c>
      <c r="B674" s="239">
        <v>673</v>
      </c>
      <c r="C674" s="86" t="s">
        <v>1514</v>
      </c>
      <c r="D674" s="241">
        <f>COUNTIF($C$1:$C674,C674)</f>
        <v>3</v>
      </c>
      <c r="E674" s="241" t="str">
        <f t="shared" si="30"/>
        <v>Get info/marketing from car dealership or manufacturer3</v>
      </c>
      <c r="F674" s="86" t="s">
        <v>1050</v>
      </c>
      <c r="G674" s="242">
        <v>0.24736448598130839</v>
      </c>
      <c r="H674" s="245">
        <v>101.47979579884093</v>
      </c>
    </row>
    <row r="675" spans="1:8">
      <c r="A675" s="86" t="str">
        <v>car_mark_f2f</v>
      </c>
      <c r="B675" s="239">
        <v>674</v>
      </c>
      <c r="C675" s="86" t="s">
        <v>1514</v>
      </c>
      <c r="D675" s="241">
        <f>COUNTIF($C$1:$C675,C675)</f>
        <v>4</v>
      </c>
      <c r="E675" s="241" t="str">
        <f t="shared" si="30"/>
        <v>Get info/marketing from car dealership or manufacturer4</v>
      </c>
      <c r="F675" s="86" t="s">
        <v>1498</v>
      </c>
      <c r="G675" s="242">
        <v>0.50764485981308427</v>
      </c>
      <c r="H675" s="245">
        <v>103.68036589980696</v>
      </c>
    </row>
    <row r="676" spans="1:8">
      <c r="A676" s="86" t="str">
        <v>car_mark_mail</v>
      </c>
      <c r="B676" s="239">
        <v>675</v>
      </c>
      <c r="C676" s="86" t="s">
        <v>1514</v>
      </c>
      <c r="D676" s="241">
        <f>COUNTIF($C$1:$C676,C676)</f>
        <v>5</v>
      </c>
      <c r="E676" s="241" t="str">
        <f t="shared" si="30"/>
        <v>Get info/marketing from car dealership or manufacturer5</v>
      </c>
      <c r="F676" s="86" t="s">
        <v>1500</v>
      </c>
      <c r="G676" s="242">
        <v>0.15168224299065422</v>
      </c>
      <c r="H676" s="245">
        <v>99.403801365203762</v>
      </c>
    </row>
    <row r="677" spans="1:8">
      <c r="A677" s="86" t="str">
        <v>car_mark_txt</v>
      </c>
      <c r="B677" s="239">
        <v>676</v>
      </c>
      <c r="C677" s="86" t="s">
        <v>1514</v>
      </c>
      <c r="D677" s="241">
        <f>COUNTIF($C$1:$C677,C677)</f>
        <v>6</v>
      </c>
      <c r="E677" s="241" t="str">
        <f t="shared" si="30"/>
        <v>Get info/marketing from car dealership or manufacturer6</v>
      </c>
      <c r="F677" s="86" t="s">
        <v>1502</v>
      </c>
      <c r="G677" s="242">
        <v>0.10499065420560749</v>
      </c>
      <c r="H677" s="245">
        <v>104.74498751812236</v>
      </c>
    </row>
    <row r="678" spans="1:8">
      <c r="A678" s="86" t="str">
        <v>car_mark_web</v>
      </c>
      <c r="B678" s="239">
        <v>677</v>
      </c>
      <c r="C678" s="86" t="s">
        <v>1514</v>
      </c>
      <c r="D678" s="241">
        <f>COUNTIF($C$1:$C678,C678)</f>
        <v>7</v>
      </c>
      <c r="E678" s="241" t="str">
        <f t="shared" si="30"/>
        <v>Get info/marketing from car dealership or manufacturer7</v>
      </c>
      <c r="F678" s="86" t="s">
        <v>1504</v>
      </c>
      <c r="G678" s="242">
        <v>0.30579439252336443</v>
      </c>
      <c r="H678" s="245">
        <v>98.813812324939164</v>
      </c>
    </row>
    <row r="679" spans="1:8">
      <c r="A679" s="86" t="str">
        <v>car_res_app</v>
      </c>
      <c r="B679" s="239">
        <v>678</v>
      </c>
      <c r="C679" s="86" t="s">
        <v>1522</v>
      </c>
      <c r="D679" s="241">
        <f>COUNTIF($C$1:$C679,C679)</f>
        <v>1</v>
      </c>
      <c r="E679" s="241" t="str">
        <f t="shared" si="30"/>
        <v>Research car dealership or manufacturer1</v>
      </c>
      <c r="F679" s="86" t="s">
        <v>1493</v>
      </c>
      <c r="G679" s="242">
        <v>0.15381308411214953</v>
      </c>
      <c r="H679" s="245">
        <v>119.44945530291689</v>
      </c>
    </row>
    <row r="680" spans="1:8">
      <c r="A680" s="86" t="str">
        <v>car_res_call</v>
      </c>
      <c r="B680" s="239">
        <v>679</v>
      </c>
      <c r="C680" s="86" t="s">
        <v>1522</v>
      </c>
      <c r="D680" s="241">
        <f>COUNTIF($C$1:$C680,C680)</f>
        <v>2</v>
      </c>
      <c r="E680" s="241" t="str">
        <f t="shared" si="30"/>
        <v>Research car dealership or manufacturer2</v>
      </c>
      <c r="F680" s="86" t="s">
        <v>1495</v>
      </c>
      <c r="G680" s="242">
        <v>0.23507476635514019</v>
      </c>
      <c r="H680" s="245">
        <v>108.33896294296363</v>
      </c>
    </row>
    <row r="681" spans="1:8">
      <c r="A681" s="86" t="str">
        <v>car_res_email</v>
      </c>
      <c r="B681" s="239">
        <v>680</v>
      </c>
      <c r="C681" s="86" t="s">
        <v>1522</v>
      </c>
      <c r="D681" s="241">
        <f>COUNTIF($C$1:$C681,C681)</f>
        <v>3</v>
      </c>
      <c r="E681" s="241" t="str">
        <f t="shared" si="30"/>
        <v>Research car dealership or manufacturer3</v>
      </c>
      <c r="F681" s="86" t="s">
        <v>1050</v>
      </c>
      <c r="G681" s="242">
        <v>0.18370093457943928</v>
      </c>
      <c r="H681" s="245">
        <v>104.09232442483585</v>
      </c>
    </row>
    <row r="682" spans="1:8">
      <c r="A682" s="86" t="str">
        <v>car_res_f2f</v>
      </c>
      <c r="B682" s="239">
        <v>681</v>
      </c>
      <c r="C682" s="86" t="s">
        <v>1522</v>
      </c>
      <c r="D682" s="241">
        <f>COUNTIF($C$1:$C682,C682)</f>
        <v>4</v>
      </c>
      <c r="E682" s="241" t="str">
        <f t="shared" si="30"/>
        <v>Research car dealership or manufacturer4</v>
      </c>
      <c r="F682" s="86" t="s">
        <v>1498</v>
      </c>
      <c r="G682" s="242">
        <v>0.67756074766355134</v>
      </c>
      <c r="H682" s="245">
        <v>100.37396833322532</v>
      </c>
    </row>
    <row r="683" spans="1:8">
      <c r="A683" s="86" t="str">
        <v>car_res_mail</v>
      </c>
      <c r="B683" s="239">
        <v>682</v>
      </c>
      <c r="C683" s="86" t="s">
        <v>1522</v>
      </c>
      <c r="D683" s="241">
        <f>COUNTIF($C$1:$C683,C683)</f>
        <v>5</v>
      </c>
      <c r="E683" s="241" t="str">
        <f t="shared" si="30"/>
        <v>Research car dealership or manufacturer5</v>
      </c>
      <c r="F683" s="86" t="s">
        <v>1500</v>
      </c>
      <c r="G683" s="242">
        <v>9.2775700934579472E-2</v>
      </c>
      <c r="H683" s="245">
        <v>110.13364600011923</v>
      </c>
    </row>
    <row r="684" spans="1:8">
      <c r="A684" s="86" t="str">
        <v>car_res_txt</v>
      </c>
      <c r="B684" s="239">
        <v>683</v>
      </c>
      <c r="C684" s="86" t="s">
        <v>1522</v>
      </c>
      <c r="D684" s="241">
        <f>COUNTIF($C$1:$C684,C684)</f>
        <v>6</v>
      </c>
      <c r="E684" s="241" t="str">
        <f t="shared" si="30"/>
        <v>Research car dealership or manufacturer6</v>
      </c>
      <c r="F684" s="86" t="s">
        <v>1502</v>
      </c>
      <c r="G684" s="242">
        <v>7.9196261682242988E-2</v>
      </c>
      <c r="H684" s="245">
        <v>125.41084545347736</v>
      </c>
    </row>
    <row r="685" spans="1:8">
      <c r="A685" s="86" t="str">
        <v>car_res_web</v>
      </c>
      <c r="B685" s="239">
        <v>684</v>
      </c>
      <c r="C685" s="86" t="s">
        <v>1522</v>
      </c>
      <c r="D685" s="241">
        <f>COUNTIF($C$1:$C685,C685)</f>
        <v>7</v>
      </c>
      <c r="E685" s="241" t="str">
        <f t="shared" si="30"/>
        <v>Research car dealership or manufacturer7</v>
      </c>
      <c r="F685" s="86" t="s">
        <v>1504</v>
      </c>
      <c r="G685" s="242">
        <v>0.37305607476635511</v>
      </c>
      <c r="H685" s="245">
        <v>97.031880405875341</v>
      </c>
    </row>
    <row r="686" spans="1:8">
      <c r="A686" s="86" t="str">
        <v>hlh_enqc_app</v>
      </c>
      <c r="B686" s="239">
        <v>685</v>
      </c>
      <c r="C686" s="86" t="s">
        <v>1530</v>
      </c>
      <c r="D686" s="241">
        <f>COUNTIF($C$1:$C686,C686)</f>
        <v>1</v>
      </c>
      <c r="E686" s="241" t="str">
        <f t="shared" si="30"/>
        <v>Make enquiry on local health services1</v>
      </c>
      <c r="F686" s="86" t="s">
        <v>1493</v>
      </c>
      <c r="G686" s="242">
        <v>0.12538317757009346</v>
      </c>
      <c r="H686" s="245">
        <v>102.13651539233599</v>
      </c>
    </row>
    <row r="687" spans="1:8">
      <c r="A687" s="86" t="str">
        <v>hlh_enqc_call</v>
      </c>
      <c r="B687" s="239">
        <v>686</v>
      </c>
      <c r="C687" s="86" t="s">
        <v>1530</v>
      </c>
      <c r="D687" s="241">
        <f>COUNTIF($C$1:$C687,C687)</f>
        <v>2</v>
      </c>
      <c r="E687" s="241" t="str">
        <f t="shared" si="30"/>
        <v>Make enquiry on local health services2</v>
      </c>
      <c r="F687" s="86" t="s">
        <v>1495</v>
      </c>
      <c r="G687" s="242">
        <v>0.39762616822429908</v>
      </c>
      <c r="H687" s="245">
        <v>99.728404492445648</v>
      </c>
    </row>
    <row r="688" spans="1:8">
      <c r="A688" s="86" t="str">
        <v>hlh_enqc_email</v>
      </c>
      <c r="B688" s="239">
        <v>687</v>
      </c>
      <c r="C688" s="86" t="s">
        <v>1530</v>
      </c>
      <c r="D688" s="241">
        <f>COUNTIF($C$1:$C688,C688)</f>
        <v>3</v>
      </c>
      <c r="E688" s="241" t="str">
        <f t="shared" si="30"/>
        <v>Make enquiry on local health services3</v>
      </c>
      <c r="F688" s="86" t="s">
        <v>1050</v>
      </c>
      <c r="G688" s="242">
        <v>0.31085981308411215</v>
      </c>
      <c r="H688" s="245">
        <v>99.196724049771419</v>
      </c>
    </row>
    <row r="689" spans="1:8">
      <c r="A689" s="86" t="str">
        <v>hlh_enqc_f2f</v>
      </c>
      <c r="B689" s="239">
        <v>688</v>
      </c>
      <c r="C689" s="86" t="s">
        <v>1530</v>
      </c>
      <c r="D689" s="241">
        <f>COUNTIF($C$1:$C689,C689)</f>
        <v>4</v>
      </c>
      <c r="E689" s="241" t="str">
        <f t="shared" si="30"/>
        <v>Make enquiry on local health services4</v>
      </c>
      <c r="F689" s="86" t="s">
        <v>1498</v>
      </c>
      <c r="G689" s="242">
        <v>0.34828971962616823</v>
      </c>
      <c r="H689" s="245">
        <v>105.17584580761405</v>
      </c>
    </row>
    <row r="690" spans="1:8">
      <c r="A690" s="86" t="str">
        <v>hlh_enqc_mail</v>
      </c>
      <c r="B690" s="239">
        <v>689</v>
      </c>
      <c r="C690" s="86" t="s">
        <v>1530</v>
      </c>
      <c r="D690" s="241">
        <f>COUNTIF($C$1:$C690,C690)</f>
        <v>5</v>
      </c>
      <c r="E690" s="241" t="str">
        <f t="shared" si="30"/>
        <v>Make enquiry on local health services5</v>
      </c>
      <c r="F690" s="86" t="s">
        <v>1500</v>
      </c>
      <c r="G690" s="242">
        <v>0.1277570093457944</v>
      </c>
      <c r="H690" s="245">
        <v>101.98008435917671</v>
      </c>
    </row>
    <row r="691" spans="1:8">
      <c r="A691" s="86" t="str">
        <v>hlh_enqc_txt</v>
      </c>
      <c r="B691" s="239">
        <v>690</v>
      </c>
      <c r="C691" s="86" t="s">
        <v>1530</v>
      </c>
      <c r="D691" s="241">
        <f>COUNTIF($C$1:$C691,C691)</f>
        <v>6</v>
      </c>
      <c r="E691" s="241" t="str">
        <f t="shared" si="30"/>
        <v>Make enquiry on local health services6</v>
      </c>
      <c r="F691" s="86" t="s">
        <v>1502</v>
      </c>
      <c r="G691" s="242">
        <v>8.8934579439252356E-2</v>
      </c>
      <c r="H691" s="245">
        <v>99.498539025003751</v>
      </c>
    </row>
    <row r="692" spans="1:8">
      <c r="A692" s="86" t="str">
        <v>hlh_enqc_web</v>
      </c>
      <c r="B692" s="239">
        <v>691</v>
      </c>
      <c r="C692" s="86" t="s">
        <v>1530</v>
      </c>
      <c r="D692" s="241">
        <f>COUNTIF($C$1:$C692,C692)</f>
        <v>7</v>
      </c>
      <c r="E692" s="241" t="str">
        <f t="shared" si="30"/>
        <v>Make enquiry on local health services7</v>
      </c>
      <c r="F692" s="86" t="s">
        <v>1504</v>
      </c>
      <c r="G692" s="242">
        <v>0.21791588785046725</v>
      </c>
      <c r="H692" s="245">
        <v>98.218587700386763</v>
      </c>
    </row>
    <row r="693" spans="1:8">
      <c r="A693" s="86" t="str">
        <v>hlh_sub_app</v>
      </c>
      <c r="B693" s="239">
        <v>692</v>
      </c>
      <c r="C693" s="86" t="s">
        <v>1538</v>
      </c>
      <c r="D693" s="241">
        <f>COUNTIF($C$1:$C693,C693)</f>
        <v>1</v>
      </c>
      <c r="E693" s="241" t="str">
        <f t="shared" si="30"/>
        <v>Submit info to local health services1</v>
      </c>
      <c r="F693" s="86" t="s">
        <v>1493</v>
      </c>
      <c r="G693" s="242">
        <v>0.17040186915887853</v>
      </c>
      <c r="H693" s="245">
        <v>103.20718665384688</v>
      </c>
    </row>
    <row r="694" spans="1:8">
      <c r="A694" s="86" t="str">
        <v>hlh_sub_call</v>
      </c>
      <c r="B694" s="239">
        <v>693</v>
      </c>
      <c r="C694" s="86" t="s">
        <v>1538</v>
      </c>
      <c r="D694" s="241">
        <f>COUNTIF($C$1:$C694,C694)</f>
        <v>2</v>
      </c>
      <c r="E694" s="241" t="str">
        <f t="shared" si="30"/>
        <v>Submit info to local health services2</v>
      </c>
      <c r="F694" s="86" t="s">
        <v>1495</v>
      </c>
      <c r="G694" s="242">
        <v>0.39227102803738317</v>
      </c>
      <c r="H694" s="245">
        <v>102.63126563280025</v>
      </c>
    </row>
    <row r="695" spans="1:8">
      <c r="A695" s="86" t="str">
        <v>hlh_sub_email</v>
      </c>
      <c r="B695" s="239">
        <v>694</v>
      </c>
      <c r="C695" s="86" t="s">
        <v>1538</v>
      </c>
      <c r="D695" s="241">
        <f>COUNTIF($C$1:$C695,C695)</f>
        <v>3</v>
      </c>
      <c r="E695" s="241" t="str">
        <f t="shared" si="30"/>
        <v>Submit info to local health services3</v>
      </c>
      <c r="F695" s="86" t="s">
        <v>1050</v>
      </c>
      <c r="G695" s="242">
        <v>0.27346728971962614</v>
      </c>
      <c r="H695" s="245">
        <v>98.808684122052298</v>
      </c>
    </row>
    <row r="696" spans="1:8">
      <c r="A696" s="86" t="str">
        <v>hlh_sub_f2f</v>
      </c>
      <c r="B696" s="239">
        <v>695</v>
      </c>
      <c r="C696" s="86" t="s">
        <v>1538</v>
      </c>
      <c r="D696" s="241">
        <f>COUNTIF($C$1:$C696,C696)</f>
        <v>4</v>
      </c>
      <c r="E696" s="241" t="str">
        <f t="shared" si="30"/>
        <v>Submit info to local health services4</v>
      </c>
      <c r="F696" s="86" t="s">
        <v>1498</v>
      </c>
      <c r="G696" s="242">
        <v>0.42718691588785057</v>
      </c>
      <c r="H696" s="245">
        <v>106.00962311280735</v>
      </c>
    </row>
    <row r="697" spans="1:8">
      <c r="A697" s="86" t="str">
        <v>hlh_sub_mail</v>
      </c>
      <c r="B697" s="239">
        <v>696</v>
      </c>
      <c r="C697" s="86" t="s">
        <v>1538</v>
      </c>
      <c r="D697" s="241">
        <f>COUNTIF($C$1:$C697,C697)</f>
        <v>5</v>
      </c>
      <c r="E697" s="241" t="str">
        <f t="shared" si="30"/>
        <v>Submit info to local health services5</v>
      </c>
      <c r="F697" s="86" t="s">
        <v>1500</v>
      </c>
      <c r="G697" s="242">
        <v>0.11877570093457947</v>
      </c>
      <c r="H697" s="245">
        <v>99.39557552891003</v>
      </c>
    </row>
    <row r="698" spans="1:8">
      <c r="A698" s="86" t="str">
        <v>hlh_sub_txt</v>
      </c>
      <c r="B698" s="239">
        <v>697</v>
      </c>
      <c r="C698" s="86" t="s">
        <v>1538</v>
      </c>
      <c r="D698" s="241">
        <f>COUNTIF($C$1:$C698,C698)</f>
        <v>6</v>
      </c>
      <c r="E698" s="241" t="str">
        <f t="shared" si="30"/>
        <v>Submit info to local health services6</v>
      </c>
      <c r="F698" s="86" t="s">
        <v>1502</v>
      </c>
      <c r="G698" s="242">
        <v>0.11480373831775702</v>
      </c>
      <c r="H698" s="245">
        <v>109.2286727072118</v>
      </c>
    </row>
    <row r="699" spans="1:8">
      <c r="A699" s="86" t="str">
        <v>hlh_sub_web</v>
      </c>
      <c r="B699" s="239">
        <v>698</v>
      </c>
      <c r="C699" s="86" t="s">
        <v>1538</v>
      </c>
      <c r="D699" s="241">
        <f>COUNTIF($C$1:$C699,C699)</f>
        <v>7</v>
      </c>
      <c r="E699" s="241" t="str">
        <f t="shared" si="30"/>
        <v>Submit info to local health services7</v>
      </c>
      <c r="F699" s="86" t="s">
        <v>1504</v>
      </c>
      <c r="G699" s="242">
        <v>0.25992523364485981</v>
      </c>
      <c r="H699" s="245">
        <v>97.02379936189655</v>
      </c>
    </row>
    <row r="700" spans="1:8">
      <c r="A700" s="86" t="str">
        <v>hlh_mark_app</v>
      </c>
      <c r="B700" s="239">
        <v>699</v>
      </c>
      <c r="C700" s="86" t="s">
        <v>1546</v>
      </c>
      <c r="D700" s="241">
        <f>COUNTIF($C$1:$C700,C700)</f>
        <v>1</v>
      </c>
      <c r="E700" s="241" t="str">
        <f t="shared" si="30"/>
        <v>Get info/marketing on local health services1</v>
      </c>
      <c r="F700" s="86" t="s">
        <v>1493</v>
      </c>
      <c r="G700" s="242">
        <v>0.14561682242990653</v>
      </c>
      <c r="H700" s="245">
        <v>106.87659196936916</v>
      </c>
    </row>
    <row r="701" spans="1:8">
      <c r="A701" s="86" t="str">
        <v>hlh_mark_call</v>
      </c>
      <c r="B701" s="239">
        <v>700</v>
      </c>
      <c r="C701" s="86" t="s">
        <v>1546</v>
      </c>
      <c r="D701" s="241">
        <f>COUNTIF($C$1:$C701,C701)</f>
        <v>2</v>
      </c>
      <c r="E701" s="241" t="str">
        <f t="shared" si="30"/>
        <v>Get info/marketing on local health services2</v>
      </c>
      <c r="F701" s="86" t="s">
        <v>1495</v>
      </c>
      <c r="G701" s="242">
        <v>0.27536448598130847</v>
      </c>
      <c r="H701" s="245">
        <v>106.31207998329062</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0.32799999999999996</v>
      </c>
      <c r="H702" s="245">
        <v>100</v>
      </c>
    </row>
    <row r="703" spans="1:8">
      <c r="A703" s="86" t="str">
        <v>hlh_mark_f2f</v>
      </c>
      <c r="B703" s="239">
        <v>702</v>
      </c>
      <c r="C703" s="86" t="s">
        <v>1546</v>
      </c>
      <c r="D703" s="241">
        <f>COUNTIF($C$1:$C703,C703)</f>
        <v>4</v>
      </c>
      <c r="E703" s="241" t="str">
        <f t="shared" si="30"/>
        <v>Get info/marketing on local health services4</v>
      </c>
      <c r="F703" s="86" t="s">
        <v>1498</v>
      </c>
      <c r="G703" s="242">
        <v>0.29419626168224294</v>
      </c>
      <c r="H703" s="245">
        <v>111.98360265366473</v>
      </c>
    </row>
    <row r="704" spans="1:8">
      <c r="A704" s="86" t="str">
        <v>hlh_mark_mail</v>
      </c>
      <c r="B704" s="239">
        <v>703</v>
      </c>
      <c r="C704" s="86" t="s">
        <v>1546</v>
      </c>
      <c r="D704" s="241">
        <f>COUNTIF($C$1:$C704,C704)</f>
        <v>5</v>
      </c>
      <c r="E704" s="241" t="str">
        <f t="shared" si="30"/>
        <v>Get info/marketing on local health services5</v>
      </c>
      <c r="F704" s="86" t="s">
        <v>1500</v>
      </c>
      <c r="G704" s="242">
        <v>0.19828037383177574</v>
      </c>
      <c r="H704" s="245">
        <v>110.71191591474087</v>
      </c>
    </row>
    <row r="705" spans="1:8">
      <c r="A705" s="86" t="str">
        <v>hlh_mark_txt</v>
      </c>
      <c r="B705" s="239">
        <v>704</v>
      </c>
      <c r="C705" s="86" t="s">
        <v>1546</v>
      </c>
      <c r="D705" s="241">
        <f>COUNTIF($C$1:$C705,C705)</f>
        <v>6</v>
      </c>
      <c r="E705" s="241" t="str">
        <f t="shared" si="30"/>
        <v>Get info/marketing on local health services6</v>
      </c>
      <c r="F705" s="86" t="s">
        <v>1502</v>
      </c>
      <c r="G705" s="242">
        <v>0.14468224299065421</v>
      </c>
      <c r="H705" s="245">
        <v>104.15837251068683</v>
      </c>
    </row>
    <row r="706" spans="1:8">
      <c r="A706" s="86" t="str">
        <v>hlh_mark_web</v>
      </c>
      <c r="B706" s="239">
        <v>705</v>
      </c>
      <c r="C706" s="86" t="s">
        <v>1546</v>
      </c>
      <c r="D706" s="241">
        <f>COUNTIF($C$1:$C706,C706)</f>
        <v>7</v>
      </c>
      <c r="E706" s="241" t="str">
        <f t="shared" si="30"/>
        <v>Get info/marketing on local health services7</v>
      </c>
      <c r="F706" s="86" t="s">
        <v>1504</v>
      </c>
      <c r="G706" s="242">
        <v>0.24486915887850469</v>
      </c>
      <c r="H706" s="245">
        <v>93.577624000498091</v>
      </c>
    </row>
    <row r="707" spans="1:8">
      <c r="A707" s="86" t="str">
        <v>hlh_res_app</v>
      </c>
      <c r="B707" s="239">
        <v>706</v>
      </c>
      <c r="C707" s="86" t="s">
        <v>1554</v>
      </c>
      <c r="D707" s="241">
        <f>COUNTIF($C$1:$C707,C707)</f>
        <v>1</v>
      </c>
      <c r="E707" s="241" t="str">
        <f t="shared" ref="E707:E770" si="31">C707&amp;D707</f>
        <v>Research local health services1</v>
      </c>
      <c r="F707" s="86" t="s">
        <v>1493</v>
      </c>
      <c r="G707" s="242">
        <v>0.15956074766355141</v>
      </c>
      <c r="H707" s="245">
        <v>122.42112460319754</v>
      </c>
    </row>
    <row r="708" spans="1:8">
      <c r="A708" s="86" t="str">
        <v>hlh_res_call</v>
      </c>
      <c r="B708" s="239">
        <v>707</v>
      </c>
      <c r="C708" s="86" t="s">
        <v>1554</v>
      </c>
      <c r="D708" s="241">
        <f>COUNTIF($C$1:$C708,C708)</f>
        <v>2</v>
      </c>
      <c r="E708" s="241" t="str">
        <f t="shared" si="31"/>
        <v>Research local health services2</v>
      </c>
      <c r="F708" s="86" t="s">
        <v>1495</v>
      </c>
      <c r="G708" s="242">
        <v>0.32671962616822425</v>
      </c>
      <c r="H708" s="245">
        <v>101.25651808888367</v>
      </c>
    </row>
    <row r="709" spans="1:8">
      <c r="A709" s="86" t="str">
        <v>hlh_res_email</v>
      </c>
      <c r="B709" s="239">
        <v>708</v>
      </c>
      <c r="C709" s="86" t="s">
        <v>1554</v>
      </c>
      <c r="D709" s="241">
        <f>COUNTIF($C$1:$C709,C709)</f>
        <v>3</v>
      </c>
      <c r="E709" s="241" t="str">
        <f t="shared" si="31"/>
        <v>Research local health services3</v>
      </c>
      <c r="F709" s="86" t="s">
        <v>1050</v>
      </c>
      <c r="G709" s="242">
        <v>0.21752336448598136</v>
      </c>
      <c r="H709" s="245">
        <v>106.41785372192301</v>
      </c>
    </row>
    <row r="710" spans="1:8">
      <c r="A710" s="86" t="str">
        <v>hlh_res_f2f</v>
      </c>
      <c r="B710" s="239">
        <v>709</v>
      </c>
      <c r="C710" s="86" t="s">
        <v>1554</v>
      </c>
      <c r="D710" s="241">
        <f>COUNTIF($C$1:$C710,C710)</f>
        <v>4</v>
      </c>
      <c r="E710" s="241" t="str">
        <f t="shared" si="31"/>
        <v>Research local health services4</v>
      </c>
      <c r="F710" s="86" t="s">
        <v>1498</v>
      </c>
      <c r="G710" s="242">
        <v>0.323747663551402</v>
      </c>
      <c r="H710" s="245">
        <v>109.78267493072124</v>
      </c>
    </row>
    <row r="711" spans="1:8">
      <c r="A711" s="86" t="str">
        <v>hlh_res_mail</v>
      </c>
      <c r="B711" s="239">
        <v>710</v>
      </c>
      <c r="C711" s="86" t="s">
        <v>1554</v>
      </c>
      <c r="D711" s="241">
        <f>COUNTIF($C$1:$C711,C711)</f>
        <v>5</v>
      </c>
      <c r="E711" s="241" t="str">
        <f t="shared" si="31"/>
        <v>Research local health services5</v>
      </c>
      <c r="F711" s="86" t="s">
        <v>1500</v>
      </c>
      <c r="G711" s="242">
        <v>9.293457943925236E-2</v>
      </c>
      <c r="H711" s="245">
        <v>120.84778688877856</v>
      </c>
    </row>
    <row r="712" spans="1:8">
      <c r="A712" s="86" t="str">
        <v>hlh_res_txt</v>
      </c>
      <c r="B712" s="239">
        <v>711</v>
      </c>
      <c r="C712" s="86" t="s">
        <v>1554</v>
      </c>
      <c r="D712" s="241">
        <f>COUNTIF($C$1:$C712,C712)</f>
        <v>6</v>
      </c>
      <c r="E712" s="241" t="str">
        <f t="shared" si="31"/>
        <v>Research local health services6</v>
      </c>
      <c r="F712" s="86" t="s">
        <v>1502</v>
      </c>
      <c r="G712" s="242">
        <v>9.4242990654205619E-2</v>
      </c>
      <c r="H712" s="245">
        <v>109.59859174239853</v>
      </c>
    </row>
    <row r="713" spans="1:8">
      <c r="A713" s="86" t="str">
        <v>hlh_res_web</v>
      </c>
      <c r="B713" s="239">
        <v>712</v>
      </c>
      <c r="C713" s="86" t="s">
        <v>1554</v>
      </c>
      <c r="D713" s="241">
        <f>COUNTIF($C$1:$C713,C713)</f>
        <v>7</v>
      </c>
      <c r="E713" s="241" t="str">
        <f t="shared" si="31"/>
        <v>Research local health services7</v>
      </c>
      <c r="F713" s="86" t="s">
        <v>1504</v>
      </c>
      <c r="G713" s="242">
        <v>0.31386915887850464</v>
      </c>
      <c r="H713" s="245">
        <v>94.427642765182327</v>
      </c>
    </row>
    <row r="714" spans="1:8">
      <c r="A714" s="86" t="str">
        <v>loc_enqc_app</v>
      </c>
      <c r="B714" s="239">
        <v>713</v>
      </c>
      <c r="C714" s="86" t="s">
        <v>1562</v>
      </c>
      <c r="D714" s="241">
        <f>COUNTIF($C$1:$C714,C714)</f>
        <v>1</v>
      </c>
      <c r="E714" s="241" t="str">
        <f t="shared" si="31"/>
        <v>Make enquiry on local services, events, news1</v>
      </c>
      <c r="F714" s="86" t="s">
        <v>1493</v>
      </c>
      <c r="G714" s="242">
        <v>0.11546728971962618</v>
      </c>
      <c r="H714" s="245">
        <v>106.20662915583708</v>
      </c>
    </row>
    <row r="715" spans="1:8">
      <c r="A715" s="86" t="str">
        <v>loc_enqc_call</v>
      </c>
      <c r="B715" s="239">
        <v>714</v>
      </c>
      <c r="C715" s="86" t="s">
        <v>1562</v>
      </c>
      <c r="D715" s="241">
        <f>COUNTIF($C$1:$C715,C715)</f>
        <v>2</v>
      </c>
      <c r="E715" s="241" t="str">
        <f t="shared" si="31"/>
        <v>Make enquiry on local services, events, news2</v>
      </c>
      <c r="F715" s="86" t="s">
        <v>1495</v>
      </c>
      <c r="G715" s="242">
        <v>0.34872897196261682</v>
      </c>
      <c r="H715" s="245">
        <v>100.56149612481575</v>
      </c>
    </row>
    <row r="716" spans="1:8">
      <c r="A716" s="86" t="str">
        <v>loc_enqc_email</v>
      </c>
      <c r="B716" s="239">
        <v>715</v>
      </c>
      <c r="C716" s="86" t="s">
        <v>1562</v>
      </c>
      <c r="D716" s="241">
        <f>COUNTIF($C$1:$C716,C716)</f>
        <v>3</v>
      </c>
      <c r="E716" s="241" t="str">
        <f t="shared" si="31"/>
        <v>Make enquiry on local services, events, news3</v>
      </c>
      <c r="F716" s="86" t="s">
        <v>1050</v>
      </c>
      <c r="G716" s="242">
        <v>0.3877850467289719</v>
      </c>
      <c r="H716" s="245">
        <v>96.937655445503566</v>
      </c>
    </row>
    <row r="717" spans="1:8">
      <c r="A717" s="86" t="str">
        <v>loc_enqc_f2f</v>
      </c>
      <c r="B717" s="239">
        <v>716</v>
      </c>
      <c r="C717" s="86" t="s">
        <v>1562</v>
      </c>
      <c r="D717" s="241">
        <f>COUNTIF($C$1:$C717,C717)</f>
        <v>4</v>
      </c>
      <c r="E717" s="241" t="str">
        <f t="shared" si="31"/>
        <v>Make enquiry on local services, events, news4</v>
      </c>
      <c r="F717" s="86" t="s">
        <v>1498</v>
      </c>
      <c r="G717" s="242">
        <v>0.22742056074766354</v>
      </c>
      <c r="H717" s="245">
        <v>116.43892696931294</v>
      </c>
    </row>
    <row r="718" spans="1:8">
      <c r="A718" s="86" t="str">
        <v>loc_enqc_mail</v>
      </c>
      <c r="B718" s="239">
        <v>717</v>
      </c>
      <c r="C718" s="86" t="s">
        <v>1562</v>
      </c>
      <c r="D718" s="241">
        <f>COUNTIF($C$1:$C718,C718)</f>
        <v>5</v>
      </c>
      <c r="E718" s="241" t="str">
        <f t="shared" si="31"/>
        <v>Make enquiry on local services, events, news5</v>
      </c>
      <c r="F718" s="86" t="s">
        <v>1500</v>
      </c>
      <c r="G718" s="242">
        <v>0.11811214953271028</v>
      </c>
      <c r="H718" s="245">
        <v>99.706008320894369</v>
      </c>
    </row>
    <row r="719" spans="1:8">
      <c r="A719" s="86" t="str">
        <v>loc_enqc_txt</v>
      </c>
      <c r="B719" s="239">
        <v>718</v>
      </c>
      <c r="C719" s="86" t="s">
        <v>1562</v>
      </c>
      <c r="D719" s="241">
        <f>COUNTIF($C$1:$C719,C719)</f>
        <v>6</v>
      </c>
      <c r="E719" s="241" t="str">
        <f t="shared" si="31"/>
        <v>Make enquiry on local services, events, news6</v>
      </c>
      <c r="F719" s="86" t="s">
        <v>1502</v>
      </c>
      <c r="G719" s="242">
        <v>7.3336448598130835E-2</v>
      </c>
      <c r="H719" s="245">
        <v>113.91430562889082</v>
      </c>
    </row>
    <row r="720" spans="1:8">
      <c r="A720" s="86" t="str">
        <v>loc_enqc_web</v>
      </c>
      <c r="B720" s="239">
        <v>719</v>
      </c>
      <c r="C720" s="86" t="s">
        <v>1562</v>
      </c>
      <c r="D720" s="241">
        <f>COUNTIF($C$1:$C720,C720)</f>
        <v>7</v>
      </c>
      <c r="E720" s="241" t="str">
        <f t="shared" si="31"/>
        <v>Make enquiry on local services, events, news7</v>
      </c>
      <c r="F720" s="86" t="s">
        <v>1504</v>
      </c>
      <c r="G720" s="242">
        <v>0.24293457943925231</v>
      </c>
      <c r="H720" s="245">
        <v>97.245273409838418</v>
      </c>
    </row>
    <row r="721" spans="1:8">
      <c r="A721" s="86" t="str">
        <v>loc_sub_app</v>
      </c>
      <c r="B721" s="239">
        <v>720</v>
      </c>
      <c r="C721" s="86" t="s">
        <v>1570</v>
      </c>
      <c r="D721" s="241">
        <f>COUNTIF($C$1:$C721,C721)</f>
        <v>1</v>
      </c>
      <c r="E721" s="241" t="str">
        <f t="shared" si="31"/>
        <v>Submit info to local services, events, news1</v>
      </c>
      <c r="F721" s="86" t="s">
        <v>1493</v>
      </c>
      <c r="G721" s="242">
        <v>0.1668691588785047</v>
      </c>
      <c r="H721" s="245">
        <v>115.0033698090791</v>
      </c>
    </row>
    <row r="722" spans="1:8">
      <c r="A722" s="86" t="str">
        <v>loc_sub_call</v>
      </c>
      <c r="B722" s="239">
        <v>721</v>
      </c>
      <c r="C722" s="86" t="s">
        <v>1570</v>
      </c>
      <c r="D722" s="241">
        <f>COUNTIF($C$1:$C722,C722)</f>
        <v>2</v>
      </c>
      <c r="E722" s="241" t="str">
        <f t="shared" si="31"/>
        <v>Submit info to local services, events, news2</v>
      </c>
      <c r="F722" s="86" t="s">
        <v>1495</v>
      </c>
      <c r="G722" s="242">
        <v>0.20083177570093452</v>
      </c>
      <c r="H722" s="245">
        <v>108.17497086547635</v>
      </c>
    </row>
    <row r="723" spans="1:8">
      <c r="A723" s="86" t="str">
        <v>loc_sub_email</v>
      </c>
      <c r="B723" s="239">
        <v>722</v>
      </c>
      <c r="C723" s="86" t="s">
        <v>1570</v>
      </c>
      <c r="D723" s="241">
        <f>COUNTIF($C$1:$C723,C723)</f>
        <v>3</v>
      </c>
      <c r="E723" s="241" t="str">
        <f t="shared" si="31"/>
        <v>Submit info to local services, events, news3</v>
      </c>
      <c r="F723" s="86" t="s">
        <v>1050</v>
      </c>
      <c r="G723" s="242">
        <v>0.32794392523364485</v>
      </c>
      <c r="H723" s="245">
        <v>99.34641876061707</v>
      </c>
    </row>
    <row r="724" spans="1:8">
      <c r="A724" s="86" t="str">
        <v>loc_sub_f2f</v>
      </c>
      <c r="B724" s="239">
        <v>723</v>
      </c>
      <c r="C724" s="86" t="s">
        <v>1570</v>
      </c>
      <c r="D724" s="241">
        <f>COUNTIF($C$1:$C724,C724)</f>
        <v>4</v>
      </c>
      <c r="E724" s="241" t="str">
        <f t="shared" si="31"/>
        <v>Submit info to local services, events, news4</v>
      </c>
      <c r="F724" s="86" t="s">
        <v>1498</v>
      </c>
      <c r="G724" s="242">
        <v>0.18213084112149533</v>
      </c>
      <c r="H724" s="245">
        <v>114.00229513759064</v>
      </c>
    </row>
    <row r="725" spans="1:8">
      <c r="A725" s="86" t="str">
        <v>loc_sub_mail</v>
      </c>
      <c r="B725" s="239">
        <v>724</v>
      </c>
      <c r="C725" s="86" t="s">
        <v>1570</v>
      </c>
      <c r="D725" s="241">
        <f>COUNTIF($C$1:$C725,C725)</f>
        <v>5</v>
      </c>
      <c r="E725" s="241" t="str">
        <f t="shared" si="31"/>
        <v>Submit info to local services, events, news5</v>
      </c>
      <c r="F725" s="86" t="s">
        <v>1500</v>
      </c>
      <c r="G725" s="242">
        <v>0.13650467289719626</v>
      </c>
      <c r="H725" s="245">
        <v>109.28133371983999</v>
      </c>
    </row>
    <row r="726" spans="1:8">
      <c r="A726" s="86" t="str">
        <v>loc_sub_txt</v>
      </c>
      <c r="B726" s="239">
        <v>725</v>
      </c>
      <c r="C726" s="86" t="s">
        <v>1570</v>
      </c>
      <c r="D726" s="241">
        <f>COUNTIF($C$1:$C726,C726)</f>
        <v>6</v>
      </c>
      <c r="E726" s="241" t="str">
        <f t="shared" si="31"/>
        <v>Submit info to local services, events, news6</v>
      </c>
      <c r="F726" s="86" t="s">
        <v>1502</v>
      </c>
      <c r="G726" s="242">
        <v>0.10073831775700937</v>
      </c>
      <c r="H726" s="245">
        <v>120.01282542812844</v>
      </c>
    </row>
    <row r="727" spans="1:8">
      <c r="A727" s="86" t="str">
        <v>loc_sub_web</v>
      </c>
      <c r="B727" s="239">
        <v>726</v>
      </c>
      <c r="C727" s="86" t="s">
        <v>1570</v>
      </c>
      <c r="D727" s="241">
        <f>COUNTIF($C$1:$C727,C727)</f>
        <v>7</v>
      </c>
      <c r="E727" s="241" t="str">
        <f t="shared" si="31"/>
        <v>Submit info to local services, events, news7</v>
      </c>
      <c r="F727" s="86" t="s">
        <v>1504</v>
      </c>
      <c r="G727" s="242">
        <v>0.2760280373831776</v>
      </c>
      <c r="H727" s="245">
        <v>97.49843339534668</v>
      </c>
    </row>
    <row r="728" spans="1:8">
      <c r="A728" s="86" t="str">
        <v>loc_mark_app</v>
      </c>
      <c r="B728" s="239">
        <v>727</v>
      </c>
      <c r="C728" s="86" t="s">
        <v>1578</v>
      </c>
      <c r="D728" s="241">
        <f>COUNTIF($C$1:$C728,C728)</f>
        <v>1</v>
      </c>
      <c r="E728" s="241" t="str">
        <f t="shared" si="31"/>
        <v>Get info/marketing on local services, events, news1</v>
      </c>
      <c r="F728" s="86" t="s">
        <v>1493</v>
      </c>
      <c r="G728" s="242">
        <v>0.14780373831775701</v>
      </c>
      <c r="H728" s="245">
        <v>111.41053095548969</v>
      </c>
    </row>
    <row r="729" spans="1:8">
      <c r="A729" s="86" t="str">
        <v>loc_mark_call</v>
      </c>
      <c r="B729" s="239">
        <v>728</v>
      </c>
      <c r="C729" s="86" t="s">
        <v>1578</v>
      </c>
      <c r="D729" s="241">
        <f>COUNTIF($C$1:$C729,C729)</f>
        <v>2</v>
      </c>
      <c r="E729" s="241" t="str">
        <f t="shared" si="31"/>
        <v>Get info/marketing on local services, events, news2</v>
      </c>
      <c r="F729" s="86" t="s">
        <v>1495</v>
      </c>
      <c r="G729" s="242">
        <v>0.16344859813084117</v>
      </c>
      <c r="H729" s="245">
        <v>103.49916741653024</v>
      </c>
    </row>
    <row r="730" spans="1:8">
      <c r="A730" s="86" t="str">
        <v>loc_mark_email</v>
      </c>
      <c r="B730" s="239">
        <v>729</v>
      </c>
      <c r="C730" s="86" t="s">
        <v>1578</v>
      </c>
      <c r="D730" s="241">
        <f>COUNTIF($C$1:$C730,C730)</f>
        <v>3</v>
      </c>
      <c r="E730" s="241" t="str">
        <f t="shared" si="31"/>
        <v>Get info/marketing on local services, events, news3</v>
      </c>
      <c r="F730" s="86" t="s">
        <v>1050</v>
      </c>
      <c r="G730" s="242">
        <v>0.3459626168224299</v>
      </c>
      <c r="H730" s="245">
        <v>101.55035809788539</v>
      </c>
    </row>
    <row r="731" spans="1:8">
      <c r="A731" s="86" t="str">
        <v>loc_mark_f2f</v>
      </c>
      <c r="B731" s="239">
        <v>730</v>
      </c>
      <c r="C731" s="86" t="s">
        <v>1578</v>
      </c>
      <c r="D731" s="241">
        <f>COUNTIF($C$1:$C731,C731)</f>
        <v>4</v>
      </c>
      <c r="E731" s="241" t="str">
        <f t="shared" si="31"/>
        <v>Get info/marketing on local services, events, news4</v>
      </c>
      <c r="F731" s="86" t="s">
        <v>1498</v>
      </c>
      <c r="G731" s="242">
        <v>0.15721495327102805</v>
      </c>
      <c r="H731" s="245">
        <v>116.26004000495264</v>
      </c>
    </row>
    <row r="732" spans="1:8">
      <c r="A732" s="86" t="str">
        <v>loc_mark_mail</v>
      </c>
      <c r="B732" s="239">
        <v>731</v>
      </c>
      <c r="C732" s="86" t="s">
        <v>1578</v>
      </c>
      <c r="D732" s="241">
        <f>COUNTIF($C$1:$C732,C732)</f>
        <v>5</v>
      </c>
      <c r="E732" s="241" t="str">
        <f t="shared" si="31"/>
        <v>Get info/marketing on local services, events, news5</v>
      </c>
      <c r="F732" s="86" t="s">
        <v>1500</v>
      </c>
      <c r="G732" s="242">
        <v>0.15815887850467289</v>
      </c>
      <c r="H732" s="245">
        <v>100.41656371013192</v>
      </c>
    </row>
    <row r="733" spans="1:8">
      <c r="A733" s="86" t="str">
        <v>loc_mark_txt</v>
      </c>
      <c r="B733" s="239">
        <v>732</v>
      </c>
      <c r="C733" s="86" t="s">
        <v>1578</v>
      </c>
      <c r="D733" s="241">
        <f>COUNTIF($C$1:$C733,C733)</f>
        <v>6</v>
      </c>
      <c r="E733" s="241" t="str">
        <f t="shared" si="31"/>
        <v>Get info/marketing on local services, events, news6</v>
      </c>
      <c r="F733" s="86" t="s">
        <v>1502</v>
      </c>
      <c r="G733" s="242">
        <v>0.12586915887850467</v>
      </c>
      <c r="H733" s="245">
        <v>119.84744081913159</v>
      </c>
    </row>
    <row r="734" spans="1:8">
      <c r="A734" s="86" t="str">
        <v>loc_mark_web</v>
      </c>
      <c r="B734" s="239">
        <v>733</v>
      </c>
      <c r="C734" s="86" t="s">
        <v>1578</v>
      </c>
      <c r="D734" s="241">
        <f>COUNTIF($C$1:$C734,C734)</f>
        <v>7</v>
      </c>
      <c r="E734" s="241" t="str">
        <f t="shared" si="31"/>
        <v>Get info/marketing on local services, events, news7</v>
      </c>
      <c r="F734" s="86" t="s">
        <v>1504</v>
      </c>
      <c r="G734" s="242">
        <v>0.24475700934579439</v>
      </c>
      <c r="H734" s="245">
        <v>99.696443384054248</v>
      </c>
    </row>
    <row r="735" spans="1:8">
      <c r="A735" s="86" t="str">
        <v>loc_res_app</v>
      </c>
      <c r="B735" s="239">
        <v>734</v>
      </c>
      <c r="C735" s="86" t="s">
        <v>1586</v>
      </c>
      <c r="D735" s="241">
        <f>COUNTIF($C$1:$C735,C735)</f>
        <v>1</v>
      </c>
      <c r="E735" s="241" t="str">
        <f t="shared" si="31"/>
        <v>Research local services, events, news1</v>
      </c>
      <c r="F735" s="86" t="s">
        <v>1493</v>
      </c>
      <c r="G735" s="242">
        <v>0.14247663551401873</v>
      </c>
      <c r="H735" s="245">
        <v>115.70979892626687</v>
      </c>
    </row>
    <row r="736" spans="1:8">
      <c r="A736" s="86" t="str">
        <v>loc_res_call</v>
      </c>
      <c r="B736" s="239">
        <v>735</v>
      </c>
      <c r="C736" s="86" t="s">
        <v>1586</v>
      </c>
      <c r="D736" s="241">
        <f>COUNTIF($C$1:$C736,C736)</f>
        <v>2</v>
      </c>
      <c r="E736" s="241" t="str">
        <f t="shared" si="31"/>
        <v>Research local services, events, news2</v>
      </c>
      <c r="F736" s="86" t="s">
        <v>1495</v>
      </c>
      <c r="G736" s="242">
        <v>0.16841121495327102</v>
      </c>
      <c r="H736" s="245">
        <v>102.90721350299256</v>
      </c>
    </row>
    <row r="737" spans="1:8">
      <c r="A737" s="86" t="str">
        <v>loc_res_email</v>
      </c>
      <c r="B737" s="239">
        <v>736</v>
      </c>
      <c r="C737" s="86" t="s">
        <v>1586</v>
      </c>
      <c r="D737" s="241">
        <f>COUNTIF($C$1:$C737,C737)</f>
        <v>3</v>
      </c>
      <c r="E737" s="241" t="str">
        <f t="shared" si="31"/>
        <v>Research local services, events, news3</v>
      </c>
      <c r="F737" s="86" t="s">
        <v>1050</v>
      </c>
      <c r="G737" s="242">
        <v>0.25929906542056069</v>
      </c>
      <c r="H737" s="245">
        <v>101.52895956148222</v>
      </c>
    </row>
    <row r="738" spans="1:8">
      <c r="A738" s="86" t="str">
        <v>loc_res_f2f</v>
      </c>
      <c r="B738" s="239">
        <v>737</v>
      </c>
      <c r="C738" s="86" t="s">
        <v>1586</v>
      </c>
      <c r="D738" s="241">
        <f>COUNTIF($C$1:$C738,C738)</f>
        <v>4</v>
      </c>
      <c r="E738" s="241" t="str">
        <f t="shared" si="31"/>
        <v>Research local services, events, news4</v>
      </c>
      <c r="F738" s="86" t="s">
        <v>1498</v>
      </c>
      <c r="G738" s="242">
        <v>0.12144859813084113</v>
      </c>
      <c r="H738" s="245">
        <v>106.56043513503914</v>
      </c>
    </row>
    <row r="739" spans="1:8">
      <c r="A739" s="86" t="str">
        <v>loc_res_mail</v>
      </c>
      <c r="B739" s="239">
        <v>738</v>
      </c>
      <c r="C739" s="86" t="s">
        <v>1586</v>
      </c>
      <c r="D739" s="241">
        <f>COUNTIF($C$1:$C739,C739)</f>
        <v>5</v>
      </c>
      <c r="E739" s="241" t="str">
        <f t="shared" si="31"/>
        <v>Research local services, events, news5</v>
      </c>
      <c r="F739" s="86" t="s">
        <v>1500</v>
      </c>
      <c r="G739" s="242">
        <v>8.9383177570093453E-2</v>
      </c>
      <c r="H739" s="245">
        <v>117.90497238594402</v>
      </c>
    </row>
    <row r="740" spans="1:8">
      <c r="A740" s="86" t="str">
        <v>loc_res_txt</v>
      </c>
      <c r="B740" s="239">
        <v>739</v>
      </c>
      <c r="C740" s="86" t="s">
        <v>1586</v>
      </c>
      <c r="D740" s="241">
        <f>COUNTIF($C$1:$C740,C740)</f>
        <v>6</v>
      </c>
      <c r="E740" s="241" t="str">
        <f t="shared" si="31"/>
        <v>Research local services, events, news6</v>
      </c>
      <c r="F740" s="86" t="s">
        <v>1502</v>
      </c>
      <c r="G740" s="242">
        <v>8.8018691588785045E-2</v>
      </c>
      <c r="H740" s="245">
        <v>132.67939582180705</v>
      </c>
    </row>
    <row r="741" spans="1:8">
      <c r="A741" s="86" t="str">
        <v>loc_res_web</v>
      </c>
      <c r="B741" s="239">
        <v>740</v>
      </c>
      <c r="C741" s="86" t="s">
        <v>1586</v>
      </c>
      <c r="D741" s="241">
        <f>COUNTIF($C$1:$C741,C741)</f>
        <v>7</v>
      </c>
      <c r="E741" s="241" t="str">
        <f t="shared" si="31"/>
        <v>Research local services, events, news7</v>
      </c>
      <c r="F741" s="86" t="s">
        <v>1504</v>
      </c>
      <c r="G741" s="242">
        <v>0.30888785046728967</v>
      </c>
      <c r="H741" s="245">
        <v>99.04352477245466</v>
      </c>
    </row>
    <row r="742" spans="1:8">
      <c r="A742" s="86" t="str">
        <v>utl_enqc_app</v>
      </c>
      <c r="B742" s="239">
        <v>741</v>
      </c>
      <c r="C742" s="86" t="s">
        <v>1594</v>
      </c>
      <c r="D742" s="241">
        <f>COUNTIF($C$1:$C742,C742)</f>
        <v>1</v>
      </c>
      <c r="E742" s="241" t="str">
        <f t="shared" si="31"/>
        <v>Make enquiry on utilities1</v>
      </c>
      <c r="F742" s="86" t="s">
        <v>1493</v>
      </c>
      <c r="G742" s="242">
        <v>0.1481308411214953</v>
      </c>
      <c r="H742" s="245">
        <v>105.20680935824633</v>
      </c>
    </row>
    <row r="743" spans="1:8">
      <c r="A743" s="86" t="str">
        <v>utl_enqc_call</v>
      </c>
      <c r="B743" s="239">
        <v>742</v>
      </c>
      <c r="C743" s="86" t="s">
        <v>1594</v>
      </c>
      <c r="D743" s="241">
        <f>COUNTIF($C$1:$C743,C743)</f>
        <v>2</v>
      </c>
      <c r="E743" s="241" t="str">
        <f t="shared" si="31"/>
        <v>Make enquiry on utilities2</v>
      </c>
      <c r="F743" s="86" t="s">
        <v>1495</v>
      </c>
      <c r="G743" s="242">
        <v>0.35671028037383185</v>
      </c>
      <c r="H743" s="245">
        <v>99.451666137092388</v>
      </c>
    </row>
    <row r="744" spans="1:8">
      <c r="A744" s="86" t="str">
        <v>utl_enqc_email</v>
      </c>
      <c r="B744" s="239">
        <v>743</v>
      </c>
      <c r="C744" s="86" t="s">
        <v>1594</v>
      </c>
      <c r="D744" s="241">
        <f>COUNTIF($C$1:$C744,C744)</f>
        <v>3</v>
      </c>
      <c r="E744" s="241" t="str">
        <f t="shared" si="31"/>
        <v>Make enquiry on utilities3</v>
      </c>
      <c r="F744" s="86" t="s">
        <v>1050</v>
      </c>
      <c r="G744" s="242">
        <v>0.36999999999999994</v>
      </c>
      <c r="H744" s="245">
        <v>100.00718113205079</v>
      </c>
    </row>
    <row r="745" spans="1:8">
      <c r="A745" s="86" t="str">
        <v>utl_enqc_f2f</v>
      </c>
      <c r="B745" s="239">
        <v>744</v>
      </c>
      <c r="C745" s="86" t="s">
        <v>1594</v>
      </c>
      <c r="D745" s="241">
        <f>COUNTIF($C$1:$C745,C745)</f>
        <v>4</v>
      </c>
      <c r="E745" s="241" t="str">
        <f t="shared" si="31"/>
        <v>Make enquiry on utilities4</v>
      </c>
      <c r="F745" s="86" t="s">
        <v>1498</v>
      </c>
      <c r="G745" s="242">
        <v>0.2202897196261682</v>
      </c>
      <c r="H745" s="245">
        <v>109.03509765209361</v>
      </c>
    </row>
    <row r="746" spans="1:8">
      <c r="A746" s="86" t="str">
        <v>utl_enqc_mail</v>
      </c>
      <c r="B746" s="239">
        <v>745</v>
      </c>
      <c r="C746" s="86" t="s">
        <v>1594</v>
      </c>
      <c r="D746" s="241">
        <f>COUNTIF($C$1:$C746,C746)</f>
        <v>5</v>
      </c>
      <c r="E746" s="241" t="str">
        <f t="shared" si="31"/>
        <v>Make enquiry on utilities5</v>
      </c>
      <c r="F746" s="86" t="s">
        <v>1500</v>
      </c>
      <c r="G746" s="242">
        <v>0.12602803738317753</v>
      </c>
      <c r="H746" s="245">
        <v>91.871759239162145</v>
      </c>
    </row>
    <row r="747" spans="1:8">
      <c r="A747" s="86" t="str">
        <v>utl_enqc_txt</v>
      </c>
      <c r="B747" s="239">
        <v>746</v>
      </c>
      <c r="C747" s="86" t="s">
        <v>1594</v>
      </c>
      <c r="D747" s="241">
        <f>COUNTIF($C$1:$C747,C747)</f>
        <v>6</v>
      </c>
      <c r="E747" s="241" t="str">
        <f t="shared" si="31"/>
        <v>Make enquiry on utilities6</v>
      </c>
      <c r="F747" s="86" t="s">
        <v>1502</v>
      </c>
      <c r="G747" s="242">
        <v>8.745794392523365E-2</v>
      </c>
      <c r="H747" s="245">
        <v>117.82592084509605</v>
      </c>
    </row>
    <row r="748" spans="1:8">
      <c r="A748" s="86" t="str">
        <v>utl_enqc_web</v>
      </c>
      <c r="B748" s="239">
        <v>747</v>
      </c>
      <c r="C748" s="86" t="s">
        <v>1594</v>
      </c>
      <c r="D748" s="241">
        <f>COUNTIF($C$1:$C748,C748)</f>
        <v>7</v>
      </c>
      <c r="E748" s="241" t="str">
        <f t="shared" si="31"/>
        <v>Make enquiry on utilities7</v>
      </c>
      <c r="F748" s="86" t="s">
        <v>1504</v>
      </c>
      <c r="G748" s="242">
        <v>0.29262616822429904</v>
      </c>
      <c r="H748" s="245">
        <v>100.17285678752343</v>
      </c>
    </row>
    <row r="749" spans="1:8">
      <c r="A749" s="86" t="str">
        <v>utl_sub_app</v>
      </c>
      <c r="B749" s="239">
        <v>748</v>
      </c>
      <c r="C749" s="86" t="s">
        <v>1602</v>
      </c>
      <c r="D749" s="241">
        <f>COUNTIF($C$1:$C749,C749)</f>
        <v>1</v>
      </c>
      <c r="E749" s="241" t="str">
        <f t="shared" si="31"/>
        <v>Submit info to on utilities1</v>
      </c>
      <c r="F749" s="86" t="s">
        <v>1493</v>
      </c>
      <c r="G749" s="242">
        <v>0.20301869158878508</v>
      </c>
      <c r="H749" s="245">
        <v>104.76622651583554</v>
      </c>
    </row>
    <row r="750" spans="1:8">
      <c r="A750" s="86" t="str">
        <v>utl_sub_call</v>
      </c>
      <c r="B750" s="239">
        <v>749</v>
      </c>
      <c r="C750" s="86" t="s">
        <v>1602</v>
      </c>
      <c r="D750" s="241">
        <f>COUNTIF($C$1:$C750,C750)</f>
        <v>2</v>
      </c>
      <c r="E750" s="241" t="str">
        <f t="shared" si="31"/>
        <v>Submit info to on utilities2</v>
      </c>
      <c r="F750" s="86" t="s">
        <v>1495</v>
      </c>
      <c r="G750" s="242">
        <v>0.28404672897196259</v>
      </c>
      <c r="H750" s="245">
        <v>108.15885155722584</v>
      </c>
    </row>
    <row r="751" spans="1:8">
      <c r="A751" s="86" t="str">
        <v>utl_sub_email</v>
      </c>
      <c r="B751" s="239">
        <v>750</v>
      </c>
      <c r="C751" s="86" t="s">
        <v>1602</v>
      </c>
      <c r="D751" s="241">
        <f>COUNTIF($C$1:$C751,C751)</f>
        <v>3</v>
      </c>
      <c r="E751" s="241" t="str">
        <f t="shared" si="31"/>
        <v>Submit info to on utilities3</v>
      </c>
      <c r="F751" s="86" t="s">
        <v>1050</v>
      </c>
      <c r="G751" s="242">
        <v>0.28533644859813084</v>
      </c>
      <c r="H751" s="245">
        <v>99.39905954932307</v>
      </c>
    </row>
    <row r="752" spans="1:8">
      <c r="A752" s="86" t="str">
        <v>utl_sub_f2f</v>
      </c>
      <c r="B752" s="239">
        <v>751</v>
      </c>
      <c r="C752" s="86" t="s">
        <v>1602</v>
      </c>
      <c r="D752" s="241">
        <f>COUNTIF($C$1:$C752,C752)</f>
        <v>4</v>
      </c>
      <c r="E752" s="241" t="str">
        <f t="shared" si="31"/>
        <v>Submit info to on utilities4</v>
      </c>
      <c r="F752" s="86" t="s">
        <v>1498</v>
      </c>
      <c r="G752" s="242">
        <v>0.20757009345794389</v>
      </c>
      <c r="H752" s="245">
        <v>109.04530020399099</v>
      </c>
    </row>
    <row r="753" spans="1:8">
      <c r="A753" s="86" t="str">
        <v>utl_sub_mail</v>
      </c>
      <c r="B753" s="239">
        <v>752</v>
      </c>
      <c r="C753" s="86" t="s">
        <v>1602</v>
      </c>
      <c r="D753" s="241">
        <f>COUNTIF($C$1:$C753,C753)</f>
        <v>5</v>
      </c>
      <c r="E753" s="241" t="str">
        <f t="shared" si="31"/>
        <v>Submit info to on utilities5</v>
      </c>
      <c r="F753" s="86" t="s">
        <v>1500</v>
      </c>
      <c r="G753" s="242">
        <v>0.12570093457943926</v>
      </c>
      <c r="H753" s="245">
        <v>101.33080742068866</v>
      </c>
    </row>
    <row r="754" spans="1:8">
      <c r="A754" s="86" t="str">
        <v>utl_sub_txt</v>
      </c>
      <c r="B754" s="239">
        <v>753</v>
      </c>
      <c r="C754" s="86" t="s">
        <v>1602</v>
      </c>
      <c r="D754" s="241">
        <f>COUNTIF($C$1:$C754,C754)</f>
        <v>6</v>
      </c>
      <c r="E754" s="241" t="str">
        <f t="shared" si="31"/>
        <v>Submit info to on utilities6</v>
      </c>
      <c r="F754" s="86" t="s">
        <v>1502</v>
      </c>
      <c r="G754" s="242">
        <v>9.1373831775700909E-2</v>
      </c>
      <c r="H754" s="245">
        <v>109.45624822260775</v>
      </c>
    </row>
    <row r="755" spans="1:8">
      <c r="A755" s="86" t="str">
        <v>utl_sub_web</v>
      </c>
      <c r="B755" s="239">
        <v>754</v>
      </c>
      <c r="C755" s="86" t="s">
        <v>1602</v>
      </c>
      <c r="D755" s="241">
        <f>COUNTIF($C$1:$C755,C755)</f>
        <v>7</v>
      </c>
      <c r="E755" s="241" t="str">
        <f t="shared" si="31"/>
        <v>Submit info to on utilities7</v>
      </c>
      <c r="F755" s="86" t="s">
        <v>1504</v>
      </c>
      <c r="G755" s="242">
        <v>0.32523364485981299</v>
      </c>
      <c r="H755" s="245">
        <v>98.502038106279059</v>
      </c>
    </row>
    <row r="756" spans="1:8">
      <c r="A756" s="86" t="str">
        <v>utl_mark_app</v>
      </c>
      <c r="B756" s="239">
        <v>755</v>
      </c>
      <c r="C756" s="86" t="s">
        <v>1610</v>
      </c>
      <c r="D756" s="241">
        <f>COUNTIF($C$1:$C756,C756)</f>
        <v>1</v>
      </c>
      <c r="E756" s="241" t="str">
        <f t="shared" si="31"/>
        <v>Get info/marketing on utilities1</v>
      </c>
      <c r="F756" s="86" t="s">
        <v>1493</v>
      </c>
      <c r="G756" s="242">
        <v>0.16271028037383181</v>
      </c>
      <c r="H756" s="245">
        <v>106.41520615203734</v>
      </c>
    </row>
    <row r="757" spans="1:8">
      <c r="A757" s="86" t="str">
        <v>utl_mark_call</v>
      </c>
      <c r="B757" s="239">
        <v>756</v>
      </c>
      <c r="C757" s="86" t="s">
        <v>1610</v>
      </c>
      <c r="D757" s="241">
        <f>COUNTIF($C$1:$C757,C757)</f>
        <v>2</v>
      </c>
      <c r="E757" s="241" t="str">
        <f t="shared" si="31"/>
        <v>Get info/marketing on utilities2</v>
      </c>
      <c r="F757" s="86" t="s">
        <v>1495</v>
      </c>
      <c r="G757" s="242">
        <v>0.23930841121495333</v>
      </c>
      <c r="H757" s="245">
        <v>110.77929190440992</v>
      </c>
    </row>
    <row r="758" spans="1:8">
      <c r="A758" s="86" t="str">
        <v>utl_mark_email</v>
      </c>
      <c r="B758" s="239">
        <v>757</v>
      </c>
      <c r="C758" s="86" t="s">
        <v>1610</v>
      </c>
      <c r="D758" s="241">
        <f>COUNTIF($C$1:$C758,C758)</f>
        <v>3</v>
      </c>
      <c r="E758" s="241" t="str">
        <f t="shared" si="31"/>
        <v>Get info/marketing on utilities3</v>
      </c>
      <c r="F758" s="86" t="s">
        <v>1050</v>
      </c>
      <c r="G758" s="242">
        <v>0.34347663551401869</v>
      </c>
      <c r="H758" s="245">
        <v>105.12888021887025</v>
      </c>
    </row>
    <row r="759" spans="1:8">
      <c r="A759" s="86" t="str">
        <v>utl_mark_f2f</v>
      </c>
      <c r="B759" s="239">
        <v>758</v>
      </c>
      <c r="C759" s="86" t="s">
        <v>1610</v>
      </c>
      <c r="D759" s="241">
        <f>COUNTIF($C$1:$C759,C759)</f>
        <v>4</v>
      </c>
      <c r="E759" s="241" t="str">
        <f t="shared" si="31"/>
        <v>Get info/marketing on utilities4</v>
      </c>
      <c r="F759" s="86" t="s">
        <v>1498</v>
      </c>
      <c r="G759" s="242">
        <v>0.18886915887850467</v>
      </c>
      <c r="H759" s="245">
        <v>113.4557888046463</v>
      </c>
    </row>
    <row r="760" spans="1:8">
      <c r="A760" s="86" t="str">
        <v>utl_mark_mail</v>
      </c>
      <c r="B760" s="239">
        <v>759</v>
      </c>
      <c r="C760" s="86" t="s">
        <v>1610</v>
      </c>
      <c r="D760" s="241">
        <f>COUNTIF($C$1:$C760,C760)</f>
        <v>5</v>
      </c>
      <c r="E760" s="241" t="str">
        <f t="shared" si="31"/>
        <v>Get info/marketing on utilities5</v>
      </c>
      <c r="F760" s="86" t="s">
        <v>1500</v>
      </c>
      <c r="G760" s="242">
        <v>0.19692523364485989</v>
      </c>
      <c r="H760" s="245">
        <v>101.81435870960335</v>
      </c>
    </row>
    <row r="761" spans="1:8">
      <c r="A761" s="86" t="str">
        <v>utl_mark_txt</v>
      </c>
      <c r="B761" s="239">
        <v>760</v>
      </c>
      <c r="C761" s="86" t="s">
        <v>1610</v>
      </c>
      <c r="D761" s="241">
        <f>COUNTIF($C$1:$C761,C761)</f>
        <v>6</v>
      </c>
      <c r="E761" s="241" t="str">
        <f t="shared" si="31"/>
        <v>Get info/marketing on utilities6</v>
      </c>
      <c r="F761" s="86" t="s">
        <v>1502</v>
      </c>
      <c r="G761" s="242">
        <v>9.999065420560746E-2</v>
      </c>
      <c r="H761" s="245">
        <v>112.8381793121961</v>
      </c>
    </row>
    <row r="762" spans="1:8">
      <c r="A762" s="86" t="str">
        <v>utl_mark_web</v>
      </c>
      <c r="B762" s="239">
        <v>761</v>
      </c>
      <c r="C762" s="86" t="s">
        <v>1610</v>
      </c>
      <c r="D762" s="241">
        <f>COUNTIF($C$1:$C762,C762)</f>
        <v>7</v>
      </c>
      <c r="E762" s="241" t="str">
        <f t="shared" si="31"/>
        <v>Get info/marketing on utilities7</v>
      </c>
      <c r="F762" s="86" t="s">
        <v>1504</v>
      </c>
      <c r="G762" s="242">
        <v>0.31090654205607471</v>
      </c>
      <c r="H762" s="245">
        <v>100.10831127926242</v>
      </c>
    </row>
    <row r="763" spans="1:8">
      <c r="A763" s="86" t="str">
        <v>utl_res_app</v>
      </c>
      <c r="B763" s="239">
        <v>762</v>
      </c>
      <c r="C763" s="86" t="s">
        <v>1618</v>
      </c>
      <c r="D763" s="241">
        <f>COUNTIF($C$1:$C763,C763)</f>
        <v>1</v>
      </c>
      <c r="E763" s="241" t="str">
        <f t="shared" si="31"/>
        <v>Research utilities1</v>
      </c>
      <c r="F763" s="86" t="s">
        <v>1493</v>
      </c>
      <c r="G763" s="242">
        <v>0.16142056074766353</v>
      </c>
      <c r="H763" s="245">
        <v>113.15823895505872</v>
      </c>
    </row>
    <row r="764" spans="1:8">
      <c r="A764" s="86" t="str">
        <v>utl_res_call</v>
      </c>
      <c r="B764" s="239">
        <v>763</v>
      </c>
      <c r="C764" s="86" t="s">
        <v>1618</v>
      </c>
      <c r="D764" s="241">
        <f>COUNTIF($C$1:$C764,C764)</f>
        <v>2</v>
      </c>
      <c r="E764" s="241" t="str">
        <f t="shared" si="31"/>
        <v>Research utilities2</v>
      </c>
      <c r="F764" s="86" t="s">
        <v>1495</v>
      </c>
      <c r="G764" s="242">
        <v>0.25637383177570094</v>
      </c>
      <c r="H764" s="245">
        <v>114.29230630291293</v>
      </c>
    </row>
    <row r="765" spans="1:8">
      <c r="A765" s="86" t="str">
        <v>utl_res_email</v>
      </c>
      <c r="B765" s="239">
        <v>764</v>
      </c>
      <c r="C765" s="86" t="s">
        <v>1618</v>
      </c>
      <c r="D765" s="241">
        <f>COUNTIF($C$1:$C765,C765)</f>
        <v>3</v>
      </c>
      <c r="E765" s="241" t="str">
        <f t="shared" si="31"/>
        <v>Research utilities3</v>
      </c>
      <c r="F765" s="86" t="s">
        <v>1050</v>
      </c>
      <c r="G765" s="242">
        <v>0.23525233644859814</v>
      </c>
      <c r="H765" s="245">
        <v>101.94044676225435</v>
      </c>
    </row>
    <row r="766" spans="1:8">
      <c r="A766" s="86" t="str">
        <v>utl_res_f2f</v>
      </c>
      <c r="B766" s="239">
        <v>765</v>
      </c>
      <c r="C766" s="86" t="s">
        <v>1618</v>
      </c>
      <c r="D766" s="241">
        <f>COUNTIF($C$1:$C766,C766)</f>
        <v>4</v>
      </c>
      <c r="E766" s="241" t="str">
        <f t="shared" si="31"/>
        <v>Research utilities4</v>
      </c>
      <c r="F766" s="86" t="s">
        <v>1498</v>
      </c>
      <c r="G766" s="242">
        <v>0.14403738317757009</v>
      </c>
      <c r="H766" s="245">
        <v>109.02962704419275</v>
      </c>
    </row>
    <row r="767" spans="1:8">
      <c r="A767" s="86" t="str">
        <v>utl_res_mail</v>
      </c>
      <c r="B767" s="239">
        <v>766</v>
      </c>
      <c r="C767" s="86" t="s">
        <v>1618</v>
      </c>
      <c r="D767" s="241">
        <f>COUNTIF($C$1:$C767,C767)</f>
        <v>5</v>
      </c>
      <c r="E767" s="241" t="str">
        <f t="shared" si="31"/>
        <v>Research utilities5</v>
      </c>
      <c r="F767" s="86" t="s">
        <v>1500</v>
      </c>
      <c r="G767" s="242">
        <v>8.9056074766355117E-2</v>
      </c>
      <c r="H767" s="245">
        <v>108.07900692344776</v>
      </c>
    </row>
    <row r="768" spans="1:8">
      <c r="A768" s="86" t="str">
        <v>utl_res_txt</v>
      </c>
      <c r="B768" s="239">
        <v>767</v>
      </c>
      <c r="C768" s="86" t="s">
        <v>1618</v>
      </c>
      <c r="D768" s="241">
        <f>COUNTIF($C$1:$C768,C768)</f>
        <v>6</v>
      </c>
      <c r="E768" s="241" t="str">
        <f t="shared" si="31"/>
        <v>Research utilities6</v>
      </c>
      <c r="F768" s="86" t="s">
        <v>1502</v>
      </c>
      <c r="G768" s="242">
        <v>7.9299065420560741E-2</v>
      </c>
      <c r="H768" s="245">
        <v>117.02404671288068</v>
      </c>
    </row>
    <row r="769" spans="1:8">
      <c r="A769" s="86" t="str">
        <v>utl_res_web</v>
      </c>
      <c r="B769" s="239">
        <v>768</v>
      </c>
      <c r="C769" s="86" t="s">
        <v>1618</v>
      </c>
      <c r="D769" s="241">
        <f>COUNTIF($C$1:$C769,C769)</f>
        <v>7</v>
      </c>
      <c r="E769" s="241" t="str">
        <f t="shared" si="31"/>
        <v>Research utilities7</v>
      </c>
      <c r="F769" s="86" t="s">
        <v>1504</v>
      </c>
      <c r="G769" s="242">
        <v>0.41114018691588783</v>
      </c>
      <c r="H769" s="245">
        <v>98.095368789490493</v>
      </c>
    </row>
    <row r="770" spans="1:8">
      <c r="A770" s="86" t="str">
        <v>retles_enqc_app</v>
      </c>
      <c r="B770" s="239">
        <v>769</v>
      </c>
      <c r="C770" s="86" t="s">
        <v>1626</v>
      </c>
      <c r="D770" s="241">
        <f>COUNTIF($C$1:$C770,C770)</f>
        <v>1</v>
      </c>
      <c r="E770" s="241" t="str">
        <f t="shared" si="31"/>
        <v>Make enquiry on retail and leisure1</v>
      </c>
      <c r="F770" s="86" t="s">
        <v>1493</v>
      </c>
      <c r="G770" s="242">
        <v>0.2158878504672897</v>
      </c>
      <c r="H770" s="245">
        <v>110.90695296547651</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0.40176635514018694</v>
      </c>
      <c r="H771" s="245">
        <v>100.58265022853865</v>
      </c>
    </row>
    <row r="772" spans="1:8">
      <c r="A772" s="86" t="str">
        <v>retles_enqc_eml</v>
      </c>
      <c r="B772" s="239">
        <v>771</v>
      </c>
      <c r="C772" s="86" t="s">
        <v>1626</v>
      </c>
      <c r="D772" s="241">
        <f>COUNTIF($C$1:$C772,C772)</f>
        <v>3</v>
      </c>
      <c r="E772" s="241" t="str">
        <f t="shared" si="32"/>
        <v>Make enquiry on retail and leisure3</v>
      </c>
      <c r="F772" s="86" t="s">
        <v>1050</v>
      </c>
      <c r="G772" s="242">
        <v>0.46347663551401869</v>
      </c>
      <c r="H772" s="245">
        <v>100.29271317162778</v>
      </c>
    </row>
    <row r="773" spans="1:8">
      <c r="A773" s="86" t="str">
        <v>retles_enqc_f2f</v>
      </c>
      <c r="B773" s="239">
        <v>772</v>
      </c>
      <c r="C773" s="86" t="s">
        <v>1626</v>
      </c>
      <c r="D773" s="241">
        <f>COUNTIF($C$1:$C773,C773)</f>
        <v>4</v>
      </c>
      <c r="E773" s="241" t="str">
        <f t="shared" si="32"/>
        <v>Make enquiry on retail and leisure4</v>
      </c>
      <c r="F773" s="86" t="s">
        <v>1498</v>
      </c>
      <c r="G773" s="242">
        <v>0.40585981308411212</v>
      </c>
      <c r="H773" s="245">
        <v>105.84575215656125</v>
      </c>
    </row>
    <row r="774" spans="1:8">
      <c r="A774" s="86" t="str">
        <v>retles_enqc_mail</v>
      </c>
      <c r="B774" s="239">
        <v>773</v>
      </c>
      <c r="C774" s="86" t="s">
        <v>1626</v>
      </c>
      <c r="D774" s="241">
        <f>COUNTIF($C$1:$C774,C774)</f>
        <v>5</v>
      </c>
      <c r="E774" s="241" t="str">
        <f t="shared" si="32"/>
        <v>Make enquiry on retail and leisure5</v>
      </c>
      <c r="F774" s="86" t="s">
        <v>1500</v>
      </c>
      <c r="G774" s="242">
        <v>0.17482242990654207</v>
      </c>
      <c r="H774" s="245">
        <v>106.20430286713768</v>
      </c>
    </row>
    <row r="775" spans="1:8">
      <c r="A775" s="86" t="str">
        <v>retles_enqc_txt</v>
      </c>
      <c r="B775" s="239">
        <v>774</v>
      </c>
      <c r="C775" s="86" t="s">
        <v>1626</v>
      </c>
      <c r="D775" s="241">
        <f>COUNTIF($C$1:$C775,C775)</f>
        <v>6</v>
      </c>
      <c r="E775" s="241" t="str">
        <f t="shared" si="32"/>
        <v>Make enquiry on retail and leisure6</v>
      </c>
      <c r="F775" s="86" t="s">
        <v>1502</v>
      </c>
      <c r="G775" s="242">
        <v>0.13555140186915887</v>
      </c>
      <c r="H775" s="245">
        <v>120.06444849171305</v>
      </c>
    </row>
    <row r="776" spans="1:8">
      <c r="A776" s="86" t="str">
        <v>retles_enqc_web</v>
      </c>
      <c r="B776" s="239">
        <v>775</v>
      </c>
      <c r="C776" s="86" t="s">
        <v>1626</v>
      </c>
      <c r="D776" s="241">
        <f>COUNTIF($C$1:$C776,C776)</f>
        <v>7</v>
      </c>
      <c r="E776" s="241" t="str">
        <f t="shared" si="32"/>
        <v>Make enquiry on retail and leisure7</v>
      </c>
      <c r="F776" s="86" t="s">
        <v>1504</v>
      </c>
      <c r="G776" s="242">
        <v>0.38588785046728963</v>
      </c>
      <c r="H776" s="245">
        <v>99.384270406339866</v>
      </c>
    </row>
    <row r="777" spans="1:8">
      <c r="A777" s="86" t="str">
        <v>retles_sub_app</v>
      </c>
      <c r="B777" s="239">
        <v>776</v>
      </c>
      <c r="C777" s="86" t="s">
        <v>1634</v>
      </c>
      <c r="D777" s="241">
        <f>COUNTIF($C$1:$C777,C777)</f>
        <v>1</v>
      </c>
      <c r="E777" s="241" t="str">
        <f t="shared" si="32"/>
        <v>Submit info to retail and leisure1</v>
      </c>
      <c r="F777" s="86" t="s">
        <v>1493</v>
      </c>
      <c r="G777" s="242">
        <v>0.26970093457943928</v>
      </c>
      <c r="H777" s="245">
        <v>104.29688692331905</v>
      </c>
    </row>
    <row r="778" spans="1:8">
      <c r="A778" s="86" t="str">
        <v>retles_sub_call</v>
      </c>
      <c r="B778" s="239">
        <v>777</v>
      </c>
      <c r="C778" s="86" t="s">
        <v>1634</v>
      </c>
      <c r="D778" s="241">
        <f>COUNTIF($C$1:$C778,C778)</f>
        <v>2</v>
      </c>
      <c r="E778" s="241" t="str">
        <f t="shared" si="32"/>
        <v>Submit info to retail and leisure2</v>
      </c>
      <c r="F778" s="86" t="s">
        <v>1495</v>
      </c>
      <c r="G778" s="242">
        <v>0.38008411214953269</v>
      </c>
      <c r="H778" s="245">
        <v>101.7239567107038</v>
      </c>
    </row>
    <row r="779" spans="1:8">
      <c r="A779" s="86" t="str">
        <v>retles_sub_eml</v>
      </c>
      <c r="B779" s="239">
        <v>778</v>
      </c>
      <c r="C779" s="86" t="s">
        <v>1634</v>
      </c>
      <c r="D779" s="241">
        <f>COUNTIF($C$1:$C779,C779)</f>
        <v>3</v>
      </c>
      <c r="E779" s="241" t="str">
        <f t="shared" si="32"/>
        <v>Submit info to retail and leisure3</v>
      </c>
      <c r="F779" s="86" t="s">
        <v>1050</v>
      </c>
      <c r="G779" s="242">
        <v>0.36873831775700927</v>
      </c>
      <c r="H779" s="245">
        <v>100.04950837090583</v>
      </c>
    </row>
    <row r="780" spans="1:8">
      <c r="A780" s="86" t="str">
        <v>retles_sub_f2f</v>
      </c>
      <c r="B780" s="239">
        <v>779</v>
      </c>
      <c r="C780" s="86" t="s">
        <v>1634</v>
      </c>
      <c r="D780" s="241">
        <f>COUNTIF($C$1:$C780,C780)</f>
        <v>4</v>
      </c>
      <c r="E780" s="241" t="str">
        <f t="shared" si="32"/>
        <v>Submit info to retail and leisure4</v>
      </c>
      <c r="F780" s="86" t="s">
        <v>1498</v>
      </c>
      <c r="G780" s="242">
        <v>0.41035514018691577</v>
      </c>
      <c r="H780" s="245">
        <v>104.44234875777975</v>
      </c>
    </row>
    <row r="781" spans="1:8">
      <c r="A781" s="86" t="str">
        <v>retles_sub_mail</v>
      </c>
      <c r="B781" s="239">
        <v>780</v>
      </c>
      <c r="C781" s="86" t="s">
        <v>1634</v>
      </c>
      <c r="D781" s="241">
        <f>COUNTIF($C$1:$C781,C781)</f>
        <v>5</v>
      </c>
      <c r="E781" s="241" t="str">
        <f t="shared" si="32"/>
        <v>Submit info to retail and leisure5</v>
      </c>
      <c r="F781" s="86" t="s">
        <v>1500</v>
      </c>
      <c r="G781" s="242">
        <v>0.13335514018691588</v>
      </c>
      <c r="H781" s="245">
        <v>104.91303001634371</v>
      </c>
    </row>
    <row r="782" spans="1:8">
      <c r="A782" s="86" t="str">
        <v>retles_sub_txt</v>
      </c>
      <c r="B782" s="239">
        <v>781</v>
      </c>
      <c r="C782" s="86" t="s">
        <v>1634</v>
      </c>
      <c r="D782" s="241">
        <f>COUNTIF($C$1:$C782,C782)</f>
        <v>6</v>
      </c>
      <c r="E782" s="241" t="str">
        <f t="shared" si="32"/>
        <v>Submit info to retail and leisure6</v>
      </c>
      <c r="F782" s="86" t="s">
        <v>1502</v>
      </c>
      <c r="G782" s="242">
        <v>0.12985046728971963</v>
      </c>
      <c r="H782" s="245">
        <v>111.23434397218273</v>
      </c>
    </row>
    <row r="783" spans="1:8">
      <c r="A783" s="86" t="str">
        <v>retles_sub_web</v>
      </c>
      <c r="B783" s="239">
        <v>782</v>
      </c>
      <c r="C783" s="86" t="s">
        <v>1634</v>
      </c>
      <c r="D783" s="241">
        <f>COUNTIF($C$1:$C783,C783)</f>
        <v>7</v>
      </c>
      <c r="E783" s="241" t="str">
        <f t="shared" si="32"/>
        <v>Submit info to retail and leisure7</v>
      </c>
      <c r="F783" s="86" t="s">
        <v>1504</v>
      </c>
      <c r="G783" s="242">
        <v>0.43152336448598133</v>
      </c>
      <c r="H783" s="245">
        <v>98.360643883955163</v>
      </c>
    </row>
    <row r="784" spans="1:8">
      <c r="A784" s="86" t="str">
        <v>retles_mark_app</v>
      </c>
      <c r="B784" s="239">
        <v>783</v>
      </c>
      <c r="C784" s="86" t="s">
        <v>1642</v>
      </c>
      <c r="D784" s="241">
        <f>COUNTIF($C$1:$C784,C784)</f>
        <v>1</v>
      </c>
      <c r="E784" s="241" t="str">
        <f t="shared" si="32"/>
        <v>Get info/marketing on retail and leisure1</v>
      </c>
      <c r="F784" s="86" t="s">
        <v>1493</v>
      </c>
      <c r="G784" s="242">
        <v>0.21898130841121496</v>
      </c>
      <c r="H784" s="245">
        <v>100.49778920470985</v>
      </c>
    </row>
    <row r="785" spans="1:8">
      <c r="A785" s="86" t="str">
        <v>retles_mark_call</v>
      </c>
      <c r="B785" s="239">
        <v>784</v>
      </c>
      <c r="C785" s="86" t="s">
        <v>1642</v>
      </c>
      <c r="D785" s="241">
        <f>COUNTIF($C$1:$C785,C785)</f>
        <v>2</v>
      </c>
      <c r="E785" s="241" t="str">
        <f t="shared" si="32"/>
        <v>Get info/marketing on retail and leisure2</v>
      </c>
      <c r="F785" s="86" t="s">
        <v>1495</v>
      </c>
      <c r="G785" s="242">
        <v>0.23433644859813085</v>
      </c>
      <c r="H785" s="245">
        <v>106.92142475060938</v>
      </c>
    </row>
    <row r="786" spans="1:8">
      <c r="A786" s="86" t="str">
        <v>retles_mark_eml</v>
      </c>
      <c r="B786" s="239">
        <v>785</v>
      </c>
      <c r="C786" s="86" t="s">
        <v>1642</v>
      </c>
      <c r="D786" s="241">
        <f>COUNTIF($C$1:$C786,C786)</f>
        <v>3</v>
      </c>
      <c r="E786" s="241" t="str">
        <f t="shared" si="32"/>
        <v>Get info/marketing on retail and leisure3</v>
      </c>
      <c r="F786" s="86" t="s">
        <v>1050</v>
      </c>
      <c r="G786" s="242">
        <v>0.38733644859813093</v>
      </c>
      <c r="H786" s="245">
        <v>101.33372836391842</v>
      </c>
    </row>
    <row r="787" spans="1:8">
      <c r="A787" s="86" t="str">
        <v>retles_mark_f2f</v>
      </c>
      <c r="B787" s="239">
        <v>786</v>
      </c>
      <c r="C787" s="86" t="s">
        <v>1642</v>
      </c>
      <c r="D787" s="241">
        <f>COUNTIF($C$1:$C787,C787)</f>
        <v>4</v>
      </c>
      <c r="E787" s="241" t="str">
        <f t="shared" si="32"/>
        <v>Get info/marketing on retail and leisure4</v>
      </c>
      <c r="F787" s="86" t="s">
        <v>1498</v>
      </c>
      <c r="G787" s="242">
        <v>0.32793457943925231</v>
      </c>
      <c r="H787" s="245">
        <v>107.56481873509847</v>
      </c>
    </row>
    <row r="788" spans="1:8">
      <c r="A788" s="86" t="str">
        <v>retles_mark_mail</v>
      </c>
      <c r="B788" s="239">
        <v>787</v>
      </c>
      <c r="C788" s="86" t="s">
        <v>1642</v>
      </c>
      <c r="D788" s="241">
        <f>COUNTIF($C$1:$C788,C788)</f>
        <v>5</v>
      </c>
      <c r="E788" s="241" t="str">
        <f t="shared" si="32"/>
        <v>Get info/marketing on retail and leisure5</v>
      </c>
      <c r="F788" s="86" t="s">
        <v>1500</v>
      </c>
      <c r="G788" s="242">
        <v>0.20497196261682241</v>
      </c>
      <c r="H788" s="247">
        <v>100.80632667874031</v>
      </c>
    </row>
    <row r="789" spans="1:8">
      <c r="A789" s="86" t="str">
        <v>retles_mark_txt</v>
      </c>
      <c r="B789" s="239">
        <v>788</v>
      </c>
      <c r="C789" s="86" t="s">
        <v>1642</v>
      </c>
      <c r="D789" s="241">
        <f>COUNTIF($C$1:$C789,C789)</f>
        <v>6</v>
      </c>
      <c r="E789" s="241" t="str">
        <f t="shared" si="32"/>
        <v>Get info/marketing on retail and leisure6</v>
      </c>
      <c r="F789" s="86" t="s">
        <v>1502</v>
      </c>
      <c r="G789" s="242">
        <v>0.1340093457943925</v>
      </c>
      <c r="H789" s="247">
        <v>109.12560897468042</v>
      </c>
    </row>
    <row r="790" spans="1:8">
      <c r="A790" s="86" t="str">
        <v>retles_mark_web</v>
      </c>
      <c r="B790" s="239">
        <v>789</v>
      </c>
      <c r="C790" s="86" t="s">
        <v>1642</v>
      </c>
      <c r="D790" s="241">
        <f>COUNTIF($C$1:$C790,C790)</f>
        <v>7</v>
      </c>
      <c r="E790" s="241" t="str">
        <f t="shared" si="32"/>
        <v>Get info/marketing on retail and leisure7</v>
      </c>
      <c r="F790" s="86" t="s">
        <v>1504</v>
      </c>
      <c r="G790" s="242">
        <v>0.37245794392523368</v>
      </c>
      <c r="H790" s="247">
        <v>98.966241724249997</v>
      </c>
    </row>
    <row r="791" spans="1:8">
      <c r="A791" s="86" t="str">
        <v>retles_res_app</v>
      </c>
      <c r="B791" s="239">
        <v>790</v>
      </c>
      <c r="C791" s="86" t="s">
        <v>1650</v>
      </c>
      <c r="D791" s="241">
        <f>COUNTIF($C$1:$C791,C791)</f>
        <v>1</v>
      </c>
      <c r="E791" s="241" t="str">
        <f t="shared" si="32"/>
        <v>Research retail and leisure1</v>
      </c>
      <c r="F791" s="86" t="s">
        <v>1493</v>
      </c>
      <c r="G791" s="242">
        <v>0.24569158878504671</v>
      </c>
      <c r="H791" s="247">
        <v>105.24064202298338</v>
      </c>
    </row>
    <row r="792" spans="1:8">
      <c r="A792" s="86" t="str">
        <v>retles_res_call</v>
      </c>
      <c r="B792" s="239">
        <v>791</v>
      </c>
      <c r="C792" s="86" t="s">
        <v>1650</v>
      </c>
      <c r="D792" s="241">
        <f>COUNTIF($C$1:$C792,C792)</f>
        <v>2</v>
      </c>
      <c r="E792" s="241" t="str">
        <f t="shared" si="32"/>
        <v>Research retail and leisure2</v>
      </c>
      <c r="F792" s="86" t="s">
        <v>1495</v>
      </c>
      <c r="G792" s="242">
        <v>0.23455140186915885</v>
      </c>
      <c r="H792" s="247">
        <v>103.9401392359385</v>
      </c>
    </row>
    <row r="793" spans="1:8">
      <c r="A793" s="86" t="str">
        <v>retles_res_eml</v>
      </c>
      <c r="B793" s="239">
        <v>792</v>
      </c>
      <c r="C793" s="86" t="s">
        <v>1650</v>
      </c>
      <c r="D793" s="241">
        <f>COUNTIF($C$1:$C793,C793)</f>
        <v>3</v>
      </c>
      <c r="E793" s="241" t="str">
        <f t="shared" si="32"/>
        <v>Research retail and leisure3</v>
      </c>
      <c r="F793" s="86" t="s">
        <v>1050</v>
      </c>
      <c r="G793" s="242">
        <v>0.26084112149532712</v>
      </c>
      <c r="H793" s="247">
        <v>101.942586180253</v>
      </c>
    </row>
    <row r="794" spans="1:8">
      <c r="A794" s="86" t="str">
        <v>retles_res_f2f</v>
      </c>
      <c r="B794" s="239">
        <v>793</v>
      </c>
      <c r="C794" s="86" t="s">
        <v>1650</v>
      </c>
      <c r="D794" s="241">
        <f>COUNTIF($C$1:$C794,C794)</f>
        <v>4</v>
      </c>
      <c r="E794" s="241" t="str">
        <f t="shared" si="32"/>
        <v>Research retail and leisure4</v>
      </c>
      <c r="F794" s="86" t="s">
        <v>1498</v>
      </c>
      <c r="G794" s="242">
        <v>0.3977289719626167</v>
      </c>
      <c r="H794" s="247">
        <v>104.09878944152776</v>
      </c>
    </row>
    <row r="795" spans="1:8">
      <c r="A795" s="86" t="str">
        <v>retles_res_mail</v>
      </c>
      <c r="B795" s="239">
        <v>794</v>
      </c>
      <c r="C795" s="86" t="s">
        <v>1650</v>
      </c>
      <c r="D795" s="241">
        <f>COUNTIF($C$1:$C795,C795)</f>
        <v>5</v>
      </c>
      <c r="E795" s="241" t="str">
        <f t="shared" si="32"/>
        <v>Research retail and leisure5</v>
      </c>
      <c r="F795" s="86" t="s">
        <v>1500</v>
      </c>
      <c r="G795" s="242">
        <v>0.11758878504672897</v>
      </c>
      <c r="H795" s="247">
        <v>116.33714001473786</v>
      </c>
    </row>
    <row r="796" spans="1:8">
      <c r="A796" s="86" t="str">
        <v>retles_res_txt</v>
      </c>
      <c r="B796" s="240">
        <v>795</v>
      </c>
      <c r="C796" s="86" t="s">
        <v>1650</v>
      </c>
      <c r="D796" s="241">
        <f>COUNTIF($C$1:$C796,C796)</f>
        <v>6</v>
      </c>
      <c r="E796" s="241" t="str">
        <f t="shared" si="32"/>
        <v>Research retail and leisure6</v>
      </c>
      <c r="F796" s="86" t="s">
        <v>1502</v>
      </c>
      <c r="G796" s="244">
        <v>0.10775700934579441</v>
      </c>
      <c r="H796" s="248">
        <v>127.54443871526469</v>
      </c>
    </row>
    <row r="797" spans="1:8">
      <c r="A797" s="86" t="str">
        <v>retles_res_web</v>
      </c>
      <c r="B797" s="1">
        <v>796</v>
      </c>
      <c r="C797" s="86" t="s">
        <v>1650</v>
      </c>
      <c r="D797" s="241">
        <f>COUNTIF($C$1:$C797,C797)</f>
        <v>7</v>
      </c>
      <c r="E797" s="241" t="str">
        <f t="shared" si="32"/>
        <v>Research retail and leisure7</v>
      </c>
      <c r="F797" s="86" t="s">
        <v>1504</v>
      </c>
      <c r="G797" s="68">
        <v>0.49260747663551407</v>
      </c>
      <c r="H797" s="70">
        <v>96.082346694228477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0557F-CEA3-4987-BB2E-E67C43F072D1}">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Wolverham Ward</v>
      </c>
      <c r="C7" s="1" t="str">
        <f>BASE_PROFILE_DESC</f>
        <v>Associated Base - Cheshire West and Chester</v>
      </c>
      <c r="E7" s="1" t="str">
        <f>"Profile Title: "&amp;B7</f>
        <v>Profile Title: Ward: Wolverham Ward</v>
      </c>
      <c r="F7" s="1" t="str">
        <f>"Base Title: "&amp;C7</f>
        <v>Base Title: Associated Base - Cheshire West and Chester</v>
      </c>
    </row>
    <row r="8" spans="1:6">
      <c r="A8" s="1">
        <v>1</v>
      </c>
      <c r="B8" s="1">
        <v>4</v>
      </c>
      <c r="C8" s="1">
        <v>3787</v>
      </c>
      <c r="D8" s="1">
        <v>1</v>
      </c>
    </row>
    <row r="9" spans="1:6">
      <c r="A9" s="1">
        <v>2</v>
      </c>
      <c r="B9" s="1">
        <v>14</v>
      </c>
      <c r="C9" s="1">
        <v>11136</v>
      </c>
      <c r="D9" s="1">
        <v>2</v>
      </c>
    </row>
    <row r="10" spans="1:6">
      <c r="A10" s="1">
        <v>3</v>
      </c>
      <c r="B10" s="1">
        <v>22</v>
      </c>
      <c r="C10" s="1">
        <v>17099</v>
      </c>
      <c r="D10" s="1">
        <v>3</v>
      </c>
    </row>
    <row r="11" spans="1:6">
      <c r="A11" s="1">
        <v>4</v>
      </c>
      <c r="B11" s="1">
        <v>3</v>
      </c>
      <c r="C11" s="1">
        <v>14210</v>
      </c>
      <c r="D11" s="1">
        <v>4</v>
      </c>
    </row>
    <row r="12" spans="1:6">
      <c r="A12" s="1">
        <v>5</v>
      </c>
      <c r="B12" s="1">
        <v>3</v>
      </c>
      <c r="C12" s="1">
        <v>12098</v>
      </c>
      <c r="D12" s="1">
        <v>5</v>
      </c>
    </row>
    <row r="13" spans="1:6">
      <c r="A13" s="1">
        <v>6</v>
      </c>
      <c r="B13" s="1">
        <v>1</v>
      </c>
      <c r="C13" s="1">
        <v>3360</v>
      </c>
      <c r="D13" s="1">
        <v>6</v>
      </c>
    </row>
    <row r="14" spans="1:6">
      <c r="A14" s="1">
        <v>7</v>
      </c>
      <c r="B14" s="1">
        <v>1</v>
      </c>
      <c r="C14" s="1">
        <v>7077</v>
      </c>
      <c r="D14" s="1">
        <v>7</v>
      </c>
    </row>
    <row r="15" spans="1:6">
      <c r="A15" s="1">
        <v>8</v>
      </c>
      <c r="B15" s="1">
        <v>0</v>
      </c>
      <c r="C15" s="1">
        <v>0</v>
      </c>
      <c r="D15" s="1">
        <v>8</v>
      </c>
    </row>
    <row r="16" spans="1:6">
      <c r="A16" s="1">
        <v>9</v>
      </c>
      <c r="B16" s="1">
        <v>10</v>
      </c>
      <c r="C16" s="1">
        <v>16337</v>
      </c>
      <c r="D16" s="1">
        <v>9</v>
      </c>
    </row>
    <row r="17" spans="1:4">
      <c r="A17" s="1">
        <v>10</v>
      </c>
      <c r="B17" s="1">
        <v>14</v>
      </c>
      <c r="C17" s="1">
        <v>12048</v>
      </c>
      <c r="D17" s="1">
        <v>10</v>
      </c>
    </row>
    <row r="18" spans="1:4">
      <c r="A18" s="1">
        <v>11</v>
      </c>
      <c r="B18" s="1">
        <v>6</v>
      </c>
      <c r="C18" s="1">
        <v>6926</v>
      </c>
      <c r="D18" s="1">
        <v>11</v>
      </c>
    </row>
    <row r="19" spans="1:4">
      <c r="A19" s="1">
        <v>12</v>
      </c>
      <c r="B19" s="1">
        <v>8</v>
      </c>
      <c r="C19" s="1">
        <v>6282</v>
      </c>
      <c r="D19" s="1">
        <v>12</v>
      </c>
    </row>
    <row r="20" spans="1:4">
      <c r="A20" s="1">
        <v>13</v>
      </c>
      <c r="B20" s="1">
        <v>0</v>
      </c>
      <c r="C20" s="1">
        <v>7412</v>
      </c>
      <c r="D20" s="1">
        <v>13</v>
      </c>
    </row>
    <row r="21" spans="1:4">
      <c r="A21" s="1">
        <v>14</v>
      </c>
      <c r="B21" s="1">
        <v>10</v>
      </c>
      <c r="C21" s="1">
        <v>13105</v>
      </c>
      <c r="D21" s="1">
        <v>14</v>
      </c>
    </row>
    <row r="22" spans="1:4">
      <c r="A22" s="1">
        <v>15</v>
      </c>
      <c r="B22" s="1">
        <v>5</v>
      </c>
      <c r="C22" s="1">
        <v>15117</v>
      </c>
      <c r="D22" s="1">
        <v>15</v>
      </c>
    </row>
    <row r="23" spans="1:4">
      <c r="A23" s="1">
        <v>16</v>
      </c>
      <c r="B23" s="1">
        <v>4</v>
      </c>
      <c r="C23" s="1">
        <v>22417</v>
      </c>
      <c r="D23" s="1">
        <v>16</v>
      </c>
    </row>
    <row r="24" spans="1:4">
      <c r="A24" s="1">
        <v>17</v>
      </c>
      <c r="B24" s="1">
        <v>0</v>
      </c>
      <c r="C24" s="1">
        <v>26453</v>
      </c>
      <c r="D24" s="1">
        <v>17</v>
      </c>
    </row>
    <row r="25" spans="1:4">
      <c r="A25" s="1">
        <v>18</v>
      </c>
      <c r="B25" s="1">
        <v>0</v>
      </c>
      <c r="C25" s="1">
        <v>106</v>
      </c>
      <c r="D25" s="1">
        <v>18</v>
      </c>
    </row>
    <row r="26" spans="1:4">
      <c r="A26" s="1">
        <v>19</v>
      </c>
      <c r="B26" s="1">
        <v>0</v>
      </c>
      <c r="C26" s="1">
        <v>48853</v>
      </c>
      <c r="D26" s="1">
        <v>19</v>
      </c>
    </row>
    <row r="27" spans="1:4">
      <c r="A27" s="1">
        <v>20</v>
      </c>
      <c r="B27" s="1">
        <v>0</v>
      </c>
      <c r="C27" s="1">
        <v>25084</v>
      </c>
      <c r="D27" s="1">
        <v>20</v>
      </c>
    </row>
    <row r="28" spans="1:4">
      <c r="A28" s="1">
        <v>21</v>
      </c>
      <c r="B28" s="1">
        <v>0</v>
      </c>
      <c r="C28" s="1">
        <v>5253</v>
      </c>
      <c r="D28" s="1">
        <v>21</v>
      </c>
    </row>
    <row r="29" spans="1:4">
      <c r="A29" s="1">
        <v>22</v>
      </c>
      <c r="B29" s="1">
        <v>0</v>
      </c>
      <c r="C29" s="1">
        <v>1307</v>
      </c>
      <c r="D29" s="1">
        <v>22</v>
      </c>
    </row>
    <row r="30" spans="1:4">
      <c r="A30" s="1">
        <v>23</v>
      </c>
      <c r="B30" s="1">
        <v>1</v>
      </c>
      <c r="C30" s="1">
        <v>15264</v>
      </c>
      <c r="D30" s="1">
        <v>23</v>
      </c>
    </row>
    <row r="31" spans="1:4">
      <c r="A31" s="1">
        <v>24</v>
      </c>
      <c r="B31" s="1">
        <v>0</v>
      </c>
      <c r="C31" s="1">
        <v>30382</v>
      </c>
      <c r="D31" s="1">
        <v>24</v>
      </c>
    </row>
    <row r="32" spans="1:4">
      <c r="A32" s="1">
        <v>25</v>
      </c>
      <c r="B32" s="1">
        <v>1</v>
      </c>
      <c r="C32" s="1">
        <v>23245</v>
      </c>
      <c r="D32" s="1">
        <v>25</v>
      </c>
    </row>
    <row r="33" spans="1:4">
      <c r="A33" s="1">
        <v>26</v>
      </c>
      <c r="B33" s="1">
        <v>1</v>
      </c>
      <c r="C33" s="1">
        <v>237</v>
      </c>
      <c r="D33" s="1">
        <v>26</v>
      </c>
    </row>
    <row r="34" spans="1:4">
      <c r="A34" s="1">
        <v>27</v>
      </c>
      <c r="B34" s="1">
        <v>0</v>
      </c>
      <c r="C34" s="1">
        <v>3786</v>
      </c>
      <c r="D34" s="1">
        <v>27</v>
      </c>
    </row>
    <row r="35" spans="1:4">
      <c r="A35" s="1">
        <v>28</v>
      </c>
      <c r="B35" s="1">
        <v>0</v>
      </c>
      <c r="C35" s="1">
        <v>0</v>
      </c>
      <c r="D35" s="1">
        <v>28</v>
      </c>
    </row>
    <row r="37" spans="1:4">
      <c r="B37" s="1">
        <f>SUM(B8:B35)</f>
        <v>108</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B2B5A13E-FC07-436D-A2A6-BC8539560925}"/>
</file>

<file path=customXml/itemProps2.xml><?xml version="1.0" encoding="utf-8"?>
<ds:datastoreItem xmlns:ds="http://schemas.openxmlformats.org/officeDocument/2006/customXml" ds:itemID="{156D81B6-5B25-4033-92B1-6B5533518350}"/>
</file>

<file path=customXml/itemProps3.xml><?xml version="1.0" encoding="utf-8"?>
<ds:datastoreItem xmlns:ds="http://schemas.openxmlformats.org/officeDocument/2006/customXml" ds:itemID="{87A39BB7-2C6F-41F3-BF9E-0B4E9E6E0DA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Wolverham Wellbeing Ward Profile</dc:title>
  <dc:creator>HUXLEY, Lee</dc:creator>
  <cp:lastModifiedBy>HUXLEY, Lee</cp:lastModifiedBy>
  <dcterms:created xsi:type="dcterms:W3CDTF">2022-07-27T09:29:03Z</dcterms:created>
  <dcterms:modified xsi:type="dcterms:W3CDTF">2022-07-27T09:31:27Z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