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55B82C24-B761-49F2-8CBF-2AF94F2D9A5D}" xr6:coauthVersionLast="47" xr6:coauthVersionMax="47" xr10:uidLastSave="{62238131-8498-42A0-9CBE-507CE1761590}"/>
  <bookViews>
    <workbookView xWindow="1140" yWindow="1140" windowWidth="14400" windowHeight="7360" xr2:uid="{457DB133-F4A6-4562-BEA1-A6E1A74E6520}"/>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D622" i="14"/>
  <c r="E622" i="14" s="1"/>
  <c r="D621" i="14"/>
  <c r="E621" i="14" s="1"/>
  <c r="D620" i="14"/>
  <c r="E620" i="14" s="1"/>
  <c r="D619" i="14"/>
  <c r="E619" i="14" s="1"/>
  <c r="D618" i="14"/>
  <c r="E618" i="14" s="1"/>
  <c r="D617" i="14"/>
  <c r="E617" i="14" s="1"/>
  <c r="D616" i="14"/>
  <c r="E616" i="14" s="1"/>
  <c r="D615" i="14"/>
  <c r="E615" i="14" s="1"/>
  <c r="D614" i="14"/>
  <c r="E614" i="14" s="1"/>
  <c r="D613" i="14"/>
  <c r="E613" i="14" s="1"/>
  <c r="D612" i="14"/>
  <c r="E612" i="14" s="1"/>
  <c r="D611" i="14"/>
  <c r="E611" i="14" s="1"/>
  <c r="D610" i="14"/>
  <c r="E610" i="14" s="1"/>
  <c r="D609" i="14"/>
  <c r="E609" i="14" s="1"/>
  <c r="D608" i="14"/>
  <c r="E608" i="14" s="1"/>
  <c r="D607" i="14"/>
  <c r="E607" i="14" s="1"/>
  <c r="D606" i="14"/>
  <c r="E606" i="14" s="1"/>
  <c r="D605" i="14"/>
  <c r="E605" i="14" s="1"/>
  <c r="D604" i="14"/>
  <c r="E604" i="14" s="1"/>
  <c r="D603" i="14"/>
  <c r="E603" i="14" s="1"/>
  <c r="D602" i="14"/>
  <c r="E602" i="14" s="1"/>
  <c r="D601" i="14"/>
  <c r="E601" i="14" s="1"/>
  <c r="D600" i="14"/>
  <c r="E600" i="14" s="1"/>
  <c r="D599" i="14"/>
  <c r="E599" i="14" s="1"/>
  <c r="D598" i="14"/>
  <c r="E598" i="14" s="1"/>
  <c r="D597" i="14"/>
  <c r="E597" i="14" s="1"/>
  <c r="D596" i="14"/>
  <c r="E596" i="14" s="1"/>
  <c r="D595" i="14"/>
  <c r="E595" i="14" s="1"/>
  <c r="D594" i="14"/>
  <c r="E594" i="14" s="1"/>
  <c r="D593" i="14"/>
  <c r="E593" i="14" s="1"/>
  <c r="D592" i="14"/>
  <c r="E592" i="14" s="1"/>
  <c r="D591" i="14"/>
  <c r="E591" i="14" s="1"/>
  <c r="D590" i="14"/>
  <c r="E590" i="14" s="1"/>
  <c r="D589" i="14"/>
  <c r="E589" i="14" s="1"/>
  <c r="D588" i="14"/>
  <c r="E588" i="14" s="1"/>
  <c r="D587" i="14"/>
  <c r="E587" i="14" s="1"/>
  <c r="D586" i="14"/>
  <c r="E586" i="14" s="1"/>
  <c r="D585" i="14"/>
  <c r="E585" i="14" s="1"/>
  <c r="D584" i="14"/>
  <c r="E584" i="14" s="1"/>
  <c r="D583" i="14"/>
  <c r="E583" i="14" s="1"/>
  <c r="D582" i="14"/>
  <c r="E582" i="14" s="1"/>
  <c r="D581" i="14"/>
  <c r="E581" i="14" s="1"/>
  <c r="D580" i="14"/>
  <c r="E580" i="14" s="1"/>
  <c r="D579" i="14"/>
  <c r="E579" i="14" s="1"/>
  <c r="D578" i="14"/>
  <c r="E578" i="14" s="1"/>
  <c r="D577" i="14"/>
  <c r="E577" i="14" s="1"/>
  <c r="D576" i="14"/>
  <c r="E576" i="14" s="1"/>
  <c r="D575" i="14"/>
  <c r="E575" i="14" s="1"/>
  <c r="D574" i="14"/>
  <c r="E574" i="14" s="1"/>
  <c r="D573" i="14"/>
  <c r="E573" i="14" s="1"/>
  <c r="D572" i="14"/>
  <c r="E572" i="14" s="1"/>
  <c r="D571" i="14"/>
  <c r="E571" i="14" s="1"/>
  <c r="D570" i="14"/>
  <c r="E570" i="14" s="1"/>
  <c r="D569" i="14"/>
  <c r="E569" i="14" s="1"/>
  <c r="D568" i="14"/>
  <c r="E568" i="14" s="1"/>
  <c r="D567" i="14"/>
  <c r="E567" i="14" s="1"/>
  <c r="D566" i="14"/>
  <c r="E566" i="14" s="1"/>
  <c r="D565" i="14"/>
  <c r="E565" i="14" s="1"/>
  <c r="D564" i="14"/>
  <c r="E564" i="14" s="1"/>
  <c r="D563" i="14"/>
  <c r="E563" i="14" s="1"/>
  <c r="D562" i="14"/>
  <c r="E562" i="14" s="1"/>
  <c r="D561" i="14"/>
  <c r="E561" i="14" s="1"/>
  <c r="D560" i="14"/>
  <c r="E560" i="14" s="1"/>
  <c r="D559" i="14"/>
  <c r="E559" i="14" s="1"/>
  <c r="D558" i="14"/>
  <c r="E558" i="14" s="1"/>
  <c r="D557" i="14"/>
  <c r="E557" i="14" s="1"/>
  <c r="D556" i="14"/>
  <c r="E556" i="14" s="1"/>
  <c r="D555" i="14"/>
  <c r="E555" i="14" s="1"/>
  <c r="D554" i="14"/>
  <c r="E554" i="14" s="1"/>
  <c r="D553" i="14"/>
  <c r="E553" i="14" s="1"/>
  <c r="D552" i="14"/>
  <c r="E552" i="14" s="1"/>
  <c r="D551" i="14"/>
  <c r="E551" i="14" s="1"/>
  <c r="D550" i="14"/>
  <c r="E550" i="14" s="1"/>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D538" i="14"/>
  <c r="E538" i="14" s="1"/>
  <c r="D537" i="14"/>
  <c r="E537" i="14" s="1"/>
  <c r="D536" i="14"/>
  <c r="E536" i="14" s="1"/>
  <c r="D535" i="14"/>
  <c r="E535" i="14" s="1"/>
  <c r="D534" i="14"/>
  <c r="E534" i="14" s="1"/>
  <c r="D533" i="14"/>
  <c r="E533" i="14" s="1"/>
  <c r="D532" i="14"/>
  <c r="E532" i="14" s="1"/>
  <c r="D531" i="14"/>
  <c r="E531" i="14" s="1"/>
  <c r="D530" i="14"/>
  <c r="E530" i="14" s="1"/>
  <c r="D529" i="14"/>
  <c r="E529" i="14" s="1"/>
  <c r="D528" i="14"/>
  <c r="E528" i="14" s="1"/>
  <c r="D527" i="14"/>
  <c r="E527" i="14" s="1"/>
  <c r="D526" i="14"/>
  <c r="E526" i="14" s="1"/>
  <c r="D525" i="14"/>
  <c r="E525" i="14" s="1"/>
  <c r="D524" i="14"/>
  <c r="E524" i="14" s="1"/>
  <c r="D523" i="14"/>
  <c r="E523" i="14" s="1"/>
  <c r="D522" i="14"/>
  <c r="E522" i="14" s="1"/>
  <c r="D521" i="14"/>
  <c r="E521" i="14" s="1"/>
  <c r="D520" i="14"/>
  <c r="E520" i="14" s="1"/>
  <c r="D519" i="14"/>
  <c r="E519" i="14" s="1"/>
  <c r="D518" i="14"/>
  <c r="E518" i="14" s="1"/>
  <c r="D517" i="14"/>
  <c r="E517" i="14" s="1"/>
  <c r="D516" i="14"/>
  <c r="E516" i="14" s="1"/>
  <c r="D515" i="14"/>
  <c r="E515" i="14" s="1"/>
  <c r="D514" i="14"/>
  <c r="E514" i="14" s="1"/>
  <c r="D513" i="14"/>
  <c r="E513" i="14" s="1"/>
  <c r="D512" i="14"/>
  <c r="E512" i="14" s="1"/>
  <c r="D511" i="14"/>
  <c r="E511" i="14" s="1"/>
  <c r="D510" i="14"/>
  <c r="E510" i="14" s="1"/>
  <c r="D509" i="14"/>
  <c r="E509" i="14" s="1"/>
  <c r="D508" i="14"/>
  <c r="E508" i="14" s="1"/>
  <c r="D507" i="14"/>
  <c r="E507" i="14" s="1"/>
  <c r="D506" i="14"/>
  <c r="E506" i="14" s="1"/>
  <c r="D505" i="14"/>
  <c r="E505" i="14" s="1"/>
  <c r="D504" i="14"/>
  <c r="E504" i="14" s="1"/>
  <c r="D503" i="14"/>
  <c r="E503" i="14" s="1"/>
  <c r="D502" i="14"/>
  <c r="E502" i="14" s="1"/>
  <c r="D501" i="14"/>
  <c r="E501" i="14" s="1"/>
  <c r="D500" i="14"/>
  <c r="E500" i="14" s="1"/>
  <c r="D499" i="14"/>
  <c r="E499" i="14" s="1"/>
  <c r="D498" i="14"/>
  <c r="E498" i="14" s="1"/>
  <c r="D497" i="14"/>
  <c r="E497" i="14" s="1"/>
  <c r="D496" i="14"/>
  <c r="E496" i="14" s="1"/>
  <c r="D495" i="14"/>
  <c r="E495" i="14" s="1"/>
  <c r="D494" i="14"/>
  <c r="E494" i="14" s="1"/>
  <c r="D493" i="14"/>
  <c r="E493" i="14" s="1"/>
  <c r="D492" i="14"/>
  <c r="E492" i="14" s="1"/>
  <c r="D491" i="14"/>
  <c r="E491" i="14" s="1"/>
  <c r="D490" i="14"/>
  <c r="E490" i="14" s="1"/>
  <c r="D489" i="14"/>
  <c r="E489" i="14" s="1"/>
  <c r="D488" i="14"/>
  <c r="E488" i="14" s="1"/>
  <c r="D487" i="14"/>
  <c r="E487" i="14" s="1"/>
  <c r="D486" i="14"/>
  <c r="E486" i="14" s="1"/>
  <c r="D485" i="14"/>
  <c r="E485" i="14" s="1"/>
  <c r="D484" i="14"/>
  <c r="E484" i="14" s="1"/>
  <c r="D483" i="14"/>
  <c r="E483" i="14" s="1"/>
  <c r="D482" i="14"/>
  <c r="E482" i="14" s="1"/>
  <c r="D481" i="14"/>
  <c r="E481" i="14" s="1"/>
  <c r="D480" i="14"/>
  <c r="E480" i="14" s="1"/>
  <c r="D479" i="14"/>
  <c r="E479" i="14" s="1"/>
  <c r="D478" i="14"/>
  <c r="E478" i="14" s="1"/>
  <c r="D477" i="14"/>
  <c r="E477" i="14" s="1"/>
  <c r="D476" i="14"/>
  <c r="E476" i="14" s="1"/>
  <c r="D475" i="14"/>
  <c r="E475" i="14" s="1"/>
  <c r="D474" i="14"/>
  <c r="E474" i="14" s="1"/>
  <c r="D473" i="14"/>
  <c r="E473" i="14" s="1"/>
  <c r="D472" i="14"/>
  <c r="E472" i="14" s="1"/>
  <c r="D471" i="14"/>
  <c r="E471" i="14" s="1"/>
  <c r="D470" i="14"/>
  <c r="E470" i="14" s="1"/>
  <c r="D469" i="14"/>
  <c r="E469" i="14" s="1"/>
  <c r="D468" i="14"/>
  <c r="E468" i="14" s="1"/>
  <c r="D467" i="14"/>
  <c r="E467" i="14" s="1"/>
  <c r="D466" i="14"/>
  <c r="E466" i="14" s="1"/>
  <c r="D465" i="14"/>
  <c r="E465" i="14" s="1"/>
  <c r="D464" i="14"/>
  <c r="E464" i="14" s="1"/>
  <c r="D463" i="14"/>
  <c r="E463" i="14" s="1"/>
  <c r="D462" i="14"/>
  <c r="E462" i="14" s="1"/>
  <c r="D461" i="14"/>
  <c r="E461" i="14" s="1"/>
  <c r="D460" i="14"/>
  <c r="E460" i="14" s="1"/>
  <c r="D459" i="14"/>
  <c r="E459" i="14" s="1"/>
  <c r="D458" i="14"/>
  <c r="E458" i="14" s="1"/>
  <c r="D457" i="14"/>
  <c r="E457" i="14" s="1"/>
  <c r="D456" i="14"/>
  <c r="E456" i="14" s="1"/>
  <c r="D455" i="14"/>
  <c r="E455" i="14" s="1"/>
  <c r="D454" i="14"/>
  <c r="E454" i="14" s="1"/>
  <c r="D453" i="14"/>
  <c r="E453" i="14" s="1"/>
  <c r="D452" i="14"/>
  <c r="E452" i="14" s="1"/>
  <c r="D451" i="14"/>
  <c r="E451" i="14" s="1"/>
  <c r="D450" i="14"/>
  <c r="E450" i="14" s="1"/>
  <c r="D449" i="14"/>
  <c r="E449" i="14" s="1"/>
  <c r="D448" i="14"/>
  <c r="E448" i="14" s="1"/>
  <c r="D447" i="14"/>
  <c r="E447" i="14" s="1"/>
  <c r="D446" i="14"/>
  <c r="E446" i="14" s="1"/>
  <c r="E445" i="14"/>
  <c r="D445" i="14"/>
  <c r="D444" i="14"/>
  <c r="E444" i="14" s="1"/>
  <c r="D443" i="14"/>
  <c r="E443" i="14" s="1"/>
  <c r="D442" i="14"/>
  <c r="E442" i="14" s="1"/>
  <c r="E441" i="14"/>
  <c r="D441" i="14"/>
  <c r="D440" i="14"/>
  <c r="E440" i="14" s="1"/>
  <c r="D439" i="14"/>
  <c r="E439" i="14" s="1"/>
  <c r="D438" i="14"/>
  <c r="E438" i="14" s="1"/>
  <c r="E437" i="14"/>
  <c r="D437" i="14"/>
  <c r="D436" i="14"/>
  <c r="E436" i="14" s="1"/>
  <c r="D435" i="14"/>
  <c r="E435" i="14" s="1"/>
  <c r="D434" i="14"/>
  <c r="E434" i="14" s="1"/>
  <c r="E433" i="14"/>
  <c r="D433" i="14"/>
  <c r="D432" i="14"/>
  <c r="E432" i="14" s="1"/>
  <c r="D431" i="14"/>
  <c r="E431" i="14" s="1"/>
  <c r="D430" i="14"/>
  <c r="E430" i="14" s="1"/>
  <c r="E429" i="14"/>
  <c r="D429" i="14"/>
  <c r="D428" i="14"/>
  <c r="E428" i="14" s="1"/>
  <c r="D427" i="14"/>
  <c r="E427" i="14" s="1"/>
  <c r="D426" i="14"/>
  <c r="E426" i="14" s="1"/>
  <c r="E425" i="14"/>
  <c r="D425" i="14"/>
  <c r="D424" i="14"/>
  <c r="E424" i="14" s="1"/>
  <c r="D423" i="14"/>
  <c r="E423" i="14" s="1"/>
  <c r="D422" i="14"/>
  <c r="E422" i="14" s="1"/>
  <c r="E421" i="14"/>
  <c r="D421" i="14"/>
  <c r="D420" i="14"/>
  <c r="E420" i="14" s="1"/>
  <c r="D419" i="14"/>
  <c r="E419" i="14" s="1"/>
  <c r="D418" i="14"/>
  <c r="E418" i="14" s="1"/>
  <c r="E417" i="14"/>
  <c r="D417" i="14"/>
  <c r="D416" i="14"/>
  <c r="E416" i="14" s="1"/>
  <c r="D415" i="14"/>
  <c r="E415" i="14" s="1"/>
  <c r="D414" i="14"/>
  <c r="E414" i="14" s="1"/>
  <c r="E413" i="14"/>
  <c r="D413" i="14"/>
  <c r="D412" i="14"/>
  <c r="E412" i="14" s="1"/>
  <c r="D411" i="14"/>
  <c r="E411" i="14" s="1"/>
  <c r="D410" i="14"/>
  <c r="E410" i="14" s="1"/>
  <c r="E409" i="14"/>
  <c r="D409" i="14"/>
  <c r="D408" i="14"/>
  <c r="E408" i="14" s="1"/>
  <c r="D407" i="14"/>
  <c r="E407" i="14" s="1"/>
  <c r="D406" i="14"/>
  <c r="E406" i="14" s="1"/>
  <c r="E405" i="14"/>
  <c r="D405" i="14"/>
  <c r="D404" i="14"/>
  <c r="E404" i="14" s="1"/>
  <c r="D403" i="14"/>
  <c r="E403" i="14" s="1"/>
  <c r="D402" i="14"/>
  <c r="E402" i="14" s="1"/>
  <c r="D401" i="14"/>
  <c r="E401" i="14" s="1"/>
  <c r="D400" i="14"/>
  <c r="E400" i="14" s="1"/>
  <c r="D399" i="14"/>
  <c r="E399" i="14" s="1"/>
  <c r="D398" i="14"/>
  <c r="E398" i="14" s="1"/>
  <c r="E397" i="14"/>
  <c r="D397" i="14"/>
  <c r="D396" i="14"/>
  <c r="E396" i="14" s="1"/>
  <c r="D395" i="14"/>
  <c r="E395" i="14" s="1"/>
  <c r="D394" i="14"/>
  <c r="E394" i="14" s="1"/>
  <c r="E393" i="14"/>
  <c r="D393" i="14"/>
  <c r="D392" i="14"/>
  <c r="E392" i="14" s="1"/>
  <c r="D391" i="14"/>
  <c r="E391" i="14" s="1"/>
  <c r="D390" i="14"/>
  <c r="E390" i="14" s="1"/>
  <c r="E389" i="14"/>
  <c r="D389" i="14"/>
  <c r="D388" i="14"/>
  <c r="E388" i="14" s="1"/>
  <c r="D387" i="14"/>
  <c r="E387" i="14" s="1"/>
  <c r="D386" i="14"/>
  <c r="E386" i="14" s="1"/>
  <c r="E385" i="14"/>
  <c r="D385" i="14"/>
  <c r="D384" i="14"/>
  <c r="E384" i="14" s="1"/>
  <c r="D383" i="14"/>
  <c r="E383" i="14" s="1"/>
  <c r="D382" i="14"/>
  <c r="E382" i="14" s="1"/>
  <c r="E381" i="14"/>
  <c r="D381" i="14"/>
  <c r="D380" i="14"/>
  <c r="E380" i="14" s="1"/>
  <c r="D379" i="14"/>
  <c r="E379" i="14" s="1"/>
  <c r="D378" i="14"/>
  <c r="E378" i="14" s="1"/>
  <c r="E377" i="14"/>
  <c r="D377" i="14"/>
  <c r="D376" i="14"/>
  <c r="E376" i="14" s="1"/>
  <c r="D375" i="14"/>
  <c r="E375" i="14" s="1"/>
  <c r="D374" i="14"/>
  <c r="E374" i="14" s="1"/>
  <c r="E373" i="14"/>
  <c r="D373" i="14"/>
  <c r="D372" i="14"/>
  <c r="E372" i="14" s="1"/>
  <c r="D371" i="14"/>
  <c r="E371" i="14" s="1"/>
  <c r="D370" i="14"/>
  <c r="E370" i="14" s="1"/>
  <c r="E369" i="14"/>
  <c r="D369" i="14"/>
  <c r="D368" i="14"/>
  <c r="E368" i="14" s="1"/>
  <c r="D367" i="14"/>
  <c r="E367" i="14" s="1"/>
  <c r="D366" i="14"/>
  <c r="E366" i="14" s="1"/>
  <c r="E365" i="14"/>
  <c r="D365" i="14"/>
  <c r="D364" i="14"/>
  <c r="E364" i="14" s="1"/>
  <c r="D363" i="14"/>
  <c r="E363" i="14" s="1"/>
  <c r="D362" i="14"/>
  <c r="E362" i="14" s="1"/>
  <c r="E361" i="14"/>
  <c r="D361" i="14"/>
  <c r="D360" i="14"/>
  <c r="E360" i="14" s="1"/>
  <c r="D359" i="14"/>
  <c r="E359" i="14" s="1"/>
  <c r="D358" i="14"/>
  <c r="E358" i="14" s="1"/>
  <c r="E357" i="14"/>
  <c r="D357" i="14"/>
  <c r="D356" i="14"/>
  <c r="E356" i="14" s="1"/>
  <c r="D355" i="14"/>
  <c r="E355" i="14" s="1"/>
  <c r="D354" i="14"/>
  <c r="E354" i="14" s="1"/>
  <c r="E353" i="14"/>
  <c r="D353" i="14"/>
  <c r="D352" i="14"/>
  <c r="E352" i="14" s="1"/>
  <c r="D351" i="14"/>
  <c r="E351" i="14" s="1"/>
  <c r="D350" i="14"/>
  <c r="E350" i="14" s="1"/>
  <c r="E349" i="14"/>
  <c r="D349" i="14"/>
  <c r="D348" i="14"/>
  <c r="E348" i="14" s="1"/>
  <c r="D347" i="14"/>
  <c r="E347" i="14" s="1"/>
  <c r="D346" i="14"/>
  <c r="E346" i="14" s="1"/>
  <c r="E345" i="14"/>
  <c r="D345" i="14"/>
  <c r="D344" i="14"/>
  <c r="E344" i="14" s="1"/>
  <c r="D343" i="14"/>
  <c r="E343" i="14" s="1"/>
  <c r="D342" i="14"/>
  <c r="E342" i="14" s="1"/>
  <c r="E341" i="14"/>
  <c r="D341" i="14"/>
  <c r="D340" i="14"/>
  <c r="E340" i="14" s="1"/>
  <c r="D339" i="14"/>
  <c r="E339" i="14" s="1"/>
  <c r="D338" i="14"/>
  <c r="E338" i="14" s="1"/>
  <c r="E337" i="14"/>
  <c r="D337" i="14"/>
  <c r="D336" i="14"/>
  <c r="E336" i="14" s="1"/>
  <c r="D335" i="14"/>
  <c r="E335" i="14" s="1"/>
  <c r="D334" i="14"/>
  <c r="E334" i="14" s="1"/>
  <c r="E333" i="14"/>
  <c r="D333" i="14"/>
  <c r="D332" i="14"/>
  <c r="E332" i="14" s="1"/>
  <c r="D331" i="14"/>
  <c r="E331" i="14" s="1"/>
  <c r="D330" i="14"/>
  <c r="E330" i="14" s="1"/>
  <c r="E329" i="14"/>
  <c r="D329" i="14"/>
  <c r="D328" i="14"/>
  <c r="E328" i="14" s="1"/>
  <c r="D327" i="14"/>
  <c r="E327" i="14" s="1"/>
  <c r="D326" i="14"/>
  <c r="E326" i="14" s="1"/>
  <c r="E325" i="14"/>
  <c r="D325" i="14"/>
  <c r="D324" i="14"/>
  <c r="E324" i="14" s="1"/>
  <c r="D323" i="14"/>
  <c r="E323" i="14" s="1"/>
  <c r="D322" i="14"/>
  <c r="E322" i="14" s="1"/>
  <c r="E321" i="14"/>
  <c r="D321" i="14"/>
  <c r="D320" i="14"/>
  <c r="E320" i="14" s="1"/>
  <c r="D319" i="14"/>
  <c r="E319" i="14" s="1"/>
  <c r="D318" i="14"/>
  <c r="E318" i="14" s="1"/>
  <c r="E317" i="14"/>
  <c r="D317" i="14"/>
  <c r="D316" i="14"/>
  <c r="E316" i="14" s="1"/>
  <c r="D315" i="14"/>
  <c r="E315" i="14" s="1"/>
  <c r="D314" i="14"/>
  <c r="E314" i="14" s="1"/>
  <c r="E313" i="14"/>
  <c r="D313" i="14"/>
  <c r="D312" i="14"/>
  <c r="E312" i="14" s="1"/>
  <c r="D311" i="14"/>
  <c r="E311" i="14" s="1"/>
  <c r="D310" i="14"/>
  <c r="E310" i="14" s="1"/>
  <c r="E309" i="14"/>
  <c r="D309" i="14"/>
  <c r="D308" i="14"/>
  <c r="E308" i="14" s="1"/>
  <c r="D307" i="14"/>
  <c r="E307" i="14" s="1"/>
  <c r="D306" i="14"/>
  <c r="E306" i="14" s="1"/>
  <c r="E305" i="14"/>
  <c r="D305" i="14"/>
  <c r="D304" i="14"/>
  <c r="E304" i="14" s="1"/>
  <c r="D303" i="14"/>
  <c r="E303" i="14" s="1"/>
  <c r="D302" i="14"/>
  <c r="E302" i="14" s="1"/>
  <c r="E301" i="14"/>
  <c r="D301" i="14"/>
  <c r="D300" i="14"/>
  <c r="E300" i="14" s="1"/>
  <c r="D299" i="14"/>
  <c r="E299" i="14" s="1"/>
  <c r="D298" i="14"/>
  <c r="E298" i="14" s="1"/>
  <c r="E297" i="14"/>
  <c r="D297" i="14"/>
  <c r="D296" i="14"/>
  <c r="E296" i="14" s="1"/>
  <c r="D295" i="14"/>
  <c r="E295" i="14" s="1"/>
  <c r="D294" i="14"/>
  <c r="E294" i="14" s="1"/>
  <c r="D293" i="14"/>
  <c r="E293" i="14" s="1"/>
  <c r="D292" i="14"/>
  <c r="E292" i="14" s="1"/>
  <c r="D291" i="14"/>
  <c r="E291" i="14" s="1"/>
  <c r="D290" i="14"/>
  <c r="E290" i="14" s="1"/>
  <c r="D289" i="14"/>
  <c r="E289" i="14" s="1"/>
  <c r="D288" i="14"/>
  <c r="E288" i="14" s="1"/>
  <c r="D287" i="14"/>
  <c r="E287" i="14" s="1"/>
  <c r="D286" i="14"/>
  <c r="E286" i="14" s="1"/>
  <c r="E285" i="14"/>
  <c r="D285" i="14"/>
  <c r="D284" i="14"/>
  <c r="E284" i="14" s="1"/>
  <c r="D283" i="14"/>
  <c r="E283" i="14" s="1"/>
  <c r="D282" i="14"/>
  <c r="E282" i="14" s="1"/>
  <c r="D281" i="14"/>
  <c r="E281" i="14" s="1"/>
  <c r="D280" i="14"/>
  <c r="E280" i="14" s="1"/>
  <c r="D279" i="14"/>
  <c r="E279" i="14" s="1"/>
  <c r="D278" i="14"/>
  <c r="E278" i="14" s="1"/>
  <c r="E277" i="14"/>
  <c r="D277" i="14"/>
  <c r="D276" i="14"/>
  <c r="E276" i="14" s="1"/>
  <c r="D275" i="14"/>
  <c r="E275" i="14" s="1"/>
  <c r="D274" i="14"/>
  <c r="E274" i="14" s="1"/>
  <c r="E273" i="14"/>
  <c r="D273" i="14"/>
  <c r="D272" i="14"/>
  <c r="E272" i="14" s="1"/>
  <c r="D271" i="14"/>
  <c r="E271" i="14" s="1"/>
  <c r="D270" i="14"/>
  <c r="E270" i="14" s="1"/>
  <c r="E269" i="14"/>
  <c r="D269" i="14"/>
  <c r="D268" i="14"/>
  <c r="E268" i="14" s="1"/>
  <c r="D267" i="14"/>
  <c r="E267" i="14" s="1"/>
  <c r="D266" i="14"/>
  <c r="E266" i="14" s="1"/>
  <c r="E265" i="14"/>
  <c r="D265" i="14"/>
  <c r="D264" i="14"/>
  <c r="E264" i="14" s="1"/>
  <c r="D263" i="14"/>
  <c r="E263" i="14" s="1"/>
  <c r="D262" i="14"/>
  <c r="E262" i="14" s="1"/>
  <c r="E261" i="14"/>
  <c r="D261" i="14"/>
  <c r="D260" i="14"/>
  <c r="E260" i="14" s="1"/>
  <c r="E259" i="14"/>
  <c r="D259" i="14"/>
  <c r="D258" i="14"/>
  <c r="E258" i="14" s="1"/>
  <c r="D257" i="14"/>
  <c r="E257" i="14" s="1"/>
  <c r="D256" i="14"/>
  <c r="E256" i="14" s="1"/>
  <c r="D255" i="14"/>
  <c r="E255" i="14" s="1"/>
  <c r="D254" i="14"/>
  <c r="E254" i="14" s="1"/>
  <c r="E253" i="14"/>
  <c r="D253" i="14"/>
  <c r="D252" i="14"/>
  <c r="E252" i="14" s="1"/>
  <c r="E251" i="14"/>
  <c r="D251" i="14"/>
  <c r="D250" i="14"/>
  <c r="E250" i="14" s="1"/>
  <c r="D249" i="14"/>
  <c r="E249" i="14" s="1"/>
  <c r="D248" i="14"/>
  <c r="E248" i="14" s="1"/>
  <c r="D247" i="14"/>
  <c r="E247" i="14" s="1"/>
  <c r="D246" i="14"/>
  <c r="E246" i="14" s="1"/>
  <c r="D245" i="14"/>
  <c r="E245" i="14" s="1"/>
  <c r="D244" i="14"/>
  <c r="E244" i="14" s="1"/>
  <c r="E243" i="14"/>
  <c r="D243" i="14"/>
  <c r="D242" i="14"/>
  <c r="E242" i="14" s="1"/>
  <c r="D241" i="14"/>
  <c r="E241" i="14" s="1"/>
  <c r="D240" i="14"/>
  <c r="E240" i="14" s="1"/>
  <c r="D239" i="14"/>
  <c r="E239" i="14" s="1"/>
  <c r="D238" i="14"/>
  <c r="E238" i="14" s="1"/>
  <c r="D237" i="14"/>
  <c r="E237" i="14" s="1"/>
  <c r="D236" i="14"/>
  <c r="E236" i="14" s="1"/>
  <c r="E235" i="14"/>
  <c r="D235" i="14"/>
  <c r="D234" i="14"/>
  <c r="E234" i="14" s="1"/>
  <c r="D233" i="14"/>
  <c r="E233" i="14" s="1"/>
  <c r="D232" i="14"/>
  <c r="E232" i="14" s="1"/>
  <c r="E231" i="14"/>
  <c r="D231" i="14"/>
  <c r="D230" i="14"/>
  <c r="E230" i="14" s="1"/>
  <c r="D229" i="14"/>
  <c r="E229" i="14" s="1"/>
  <c r="D228" i="14"/>
  <c r="E228" i="14" s="1"/>
  <c r="E227" i="14"/>
  <c r="D227" i="14"/>
  <c r="D226" i="14"/>
  <c r="E226" i="14" s="1"/>
  <c r="D225" i="14"/>
  <c r="E225" i="14" s="1"/>
  <c r="D224" i="14"/>
  <c r="E224" i="14" s="1"/>
  <c r="E223" i="14"/>
  <c r="D223" i="14"/>
  <c r="D222" i="14"/>
  <c r="E222" i="14" s="1"/>
  <c r="D221" i="14"/>
  <c r="E221" i="14" s="1"/>
  <c r="D220" i="14"/>
  <c r="E220" i="14" s="1"/>
  <c r="E219" i="14"/>
  <c r="D219" i="14"/>
  <c r="D218" i="14"/>
  <c r="E218" i="14" s="1"/>
  <c r="D217" i="14"/>
  <c r="E217" i="14" s="1"/>
  <c r="D216" i="14"/>
  <c r="E216" i="14" s="1"/>
  <c r="E215" i="14"/>
  <c r="D215" i="14"/>
  <c r="D214" i="14"/>
  <c r="E214" i="14" s="1"/>
  <c r="D213" i="14"/>
  <c r="E213" i="14" s="1"/>
  <c r="D212" i="14"/>
  <c r="E212" i="14" s="1"/>
  <c r="E211" i="14"/>
  <c r="D211" i="14"/>
  <c r="D210" i="14"/>
  <c r="E210" i="14" s="1"/>
  <c r="D209" i="14"/>
  <c r="E209" i="14" s="1"/>
  <c r="D208" i="14"/>
  <c r="E208" i="14" s="1"/>
  <c r="D207" i="14"/>
  <c r="E207" i="14" s="1"/>
  <c r="D206" i="14"/>
  <c r="E206" i="14" s="1"/>
  <c r="D205" i="14"/>
  <c r="E205" i="14" s="1"/>
  <c r="D204" i="14"/>
  <c r="E204" i="14" s="1"/>
  <c r="E203" i="14"/>
  <c r="D203" i="14"/>
  <c r="D202" i="14"/>
  <c r="E202" i="14" s="1"/>
  <c r="D201" i="14"/>
  <c r="E201" i="14" s="1"/>
  <c r="D200" i="14"/>
  <c r="E200" i="14" s="1"/>
  <c r="D199" i="14"/>
  <c r="E199" i="14" s="1"/>
  <c r="D198" i="14"/>
  <c r="E198" i="14" s="1"/>
  <c r="D197" i="14"/>
  <c r="E197" i="14" s="1"/>
  <c r="D196" i="14"/>
  <c r="E196" i="14" s="1"/>
  <c r="E195" i="14"/>
  <c r="D195" i="14"/>
  <c r="D194" i="14"/>
  <c r="E194" i="14" s="1"/>
  <c r="D193" i="14"/>
  <c r="E193" i="14" s="1"/>
  <c r="D192" i="14"/>
  <c r="E192" i="14" s="1"/>
  <c r="D191" i="14"/>
  <c r="E191" i="14" s="1"/>
  <c r="D190" i="14"/>
  <c r="E190" i="14" s="1"/>
  <c r="D189" i="14"/>
  <c r="E189" i="14" s="1"/>
  <c r="D188" i="14"/>
  <c r="E188" i="14" s="1"/>
  <c r="E187" i="14"/>
  <c r="D187" i="14"/>
  <c r="D186" i="14"/>
  <c r="E186" i="14" s="1"/>
  <c r="D185" i="14"/>
  <c r="E185" i="14" s="1"/>
  <c r="D184" i="14"/>
  <c r="E184" i="14" s="1"/>
  <c r="D183" i="14"/>
  <c r="E183" i="14" s="1"/>
  <c r="D182" i="14"/>
  <c r="E182" i="14" s="1"/>
  <c r="D181" i="14"/>
  <c r="E181" i="14" s="1"/>
  <c r="D180" i="14"/>
  <c r="E180" i="14" s="1"/>
  <c r="E179" i="14"/>
  <c r="D179" i="14"/>
  <c r="D178" i="14"/>
  <c r="E178" i="14" s="1"/>
  <c r="D177" i="14"/>
  <c r="E177" i="14" s="1"/>
  <c r="D176" i="14"/>
  <c r="E176" i="14" s="1"/>
  <c r="D175" i="14"/>
  <c r="E175" i="14" s="1"/>
  <c r="D174" i="14"/>
  <c r="E174" i="14" s="1"/>
  <c r="D173" i="14"/>
  <c r="E173" i="14" s="1"/>
  <c r="D172" i="14"/>
  <c r="E172" i="14" s="1"/>
  <c r="E171" i="14"/>
  <c r="D171" i="14"/>
  <c r="D170" i="14"/>
  <c r="E170" i="14" s="1"/>
  <c r="D169" i="14"/>
  <c r="E169" i="14" s="1"/>
  <c r="D168" i="14"/>
  <c r="E168" i="14" s="1"/>
  <c r="D167" i="14"/>
  <c r="E167" i="14" s="1"/>
  <c r="D166" i="14"/>
  <c r="E166" i="14" s="1"/>
  <c r="D165" i="14"/>
  <c r="E165" i="14" s="1"/>
  <c r="D164" i="14"/>
  <c r="E164" i="14" s="1"/>
  <c r="E163" i="14"/>
  <c r="D163" i="14"/>
  <c r="D162" i="14"/>
  <c r="E162" i="14" s="1"/>
  <c r="D161" i="14"/>
  <c r="E161" i="14" s="1"/>
  <c r="D160" i="14"/>
  <c r="E160" i="14" s="1"/>
  <c r="D159" i="14"/>
  <c r="E159" i="14" s="1"/>
  <c r="D158" i="14"/>
  <c r="E158" i="14" s="1"/>
  <c r="D157" i="14"/>
  <c r="E157" i="14" s="1"/>
  <c r="D156" i="14"/>
  <c r="E156" i="14" s="1"/>
  <c r="E155" i="14"/>
  <c r="D155" i="14"/>
  <c r="D154" i="14"/>
  <c r="E154" i="14" s="1"/>
  <c r="D153" i="14"/>
  <c r="E153" i="14" s="1"/>
  <c r="D152" i="14"/>
  <c r="E152" i="14" s="1"/>
  <c r="D151" i="14"/>
  <c r="E151" i="14" s="1"/>
  <c r="D150" i="14"/>
  <c r="E150" i="14" s="1"/>
  <c r="D149" i="14"/>
  <c r="E149" i="14" s="1"/>
  <c r="D148" i="14"/>
  <c r="E148" i="14" s="1"/>
  <c r="E147" i="14"/>
  <c r="D147" i="14"/>
  <c r="D146" i="14"/>
  <c r="E146" i="14" s="1"/>
  <c r="D145" i="14"/>
  <c r="E145" i="14" s="1"/>
  <c r="D144" i="14"/>
  <c r="E144" i="14" s="1"/>
  <c r="D143" i="14"/>
  <c r="E143" i="14" s="1"/>
  <c r="D142" i="14"/>
  <c r="E142" i="14" s="1"/>
  <c r="D141" i="14"/>
  <c r="E141" i="14" s="1"/>
  <c r="D140" i="14"/>
  <c r="E140" i="14" s="1"/>
  <c r="E139" i="14"/>
  <c r="D139" i="14"/>
  <c r="D138" i="14"/>
  <c r="E138" i="14" s="1"/>
  <c r="D137" i="14"/>
  <c r="E137" i="14" s="1"/>
  <c r="D136" i="14"/>
  <c r="E136" i="14" s="1"/>
  <c r="D135" i="14"/>
  <c r="E135" i="14" s="1"/>
  <c r="D134" i="14"/>
  <c r="E134" i="14" s="1"/>
  <c r="D133" i="14"/>
  <c r="E133" i="14" s="1"/>
  <c r="D132" i="14"/>
  <c r="E132" i="14" s="1"/>
  <c r="E131" i="14"/>
  <c r="D131" i="14"/>
  <c r="D130" i="14"/>
  <c r="E130" i="14" s="1"/>
  <c r="D129" i="14"/>
  <c r="E129" i="14" s="1"/>
  <c r="D128" i="14"/>
  <c r="E128" i="14" s="1"/>
  <c r="D127" i="14"/>
  <c r="E127" i="14" s="1"/>
  <c r="D126" i="14"/>
  <c r="E126" i="14" s="1"/>
  <c r="D125" i="14"/>
  <c r="E125" i="14" s="1"/>
  <c r="D124" i="14"/>
  <c r="E124" i="14" s="1"/>
  <c r="E123" i="14"/>
  <c r="D123" i="14"/>
  <c r="D122" i="14"/>
  <c r="E122" i="14" s="1"/>
  <c r="D121" i="14"/>
  <c r="E121" i="14" s="1"/>
  <c r="D120" i="14"/>
  <c r="E120" i="14" s="1"/>
  <c r="D119" i="14"/>
  <c r="E119" i="14" s="1"/>
  <c r="D118" i="14"/>
  <c r="E118" i="14" s="1"/>
  <c r="D117" i="14"/>
  <c r="E117" i="14" s="1"/>
  <c r="D116" i="14"/>
  <c r="E116" i="14" s="1"/>
  <c r="D115" i="14"/>
  <c r="E115" i="14" s="1"/>
  <c r="E114" i="14"/>
  <c r="D114" i="14"/>
  <c r="D113" i="14"/>
  <c r="E113" i="14" s="1"/>
  <c r="D112" i="14"/>
  <c r="E112" i="14" s="1"/>
  <c r="D111" i="14"/>
  <c r="E111" i="14" s="1"/>
  <c r="E110" i="14"/>
  <c r="D110" i="14"/>
  <c r="D109" i="14"/>
  <c r="E109" i="14" s="1"/>
  <c r="D108" i="14"/>
  <c r="E108" i="14" s="1"/>
  <c r="D107" i="14"/>
  <c r="E107" i="14" s="1"/>
  <c r="E106" i="14"/>
  <c r="D106" i="14"/>
  <c r="D105" i="14"/>
  <c r="E105" i="14" s="1"/>
  <c r="D104" i="14"/>
  <c r="E104" i="14" s="1"/>
  <c r="D103" i="14"/>
  <c r="E103" i="14" s="1"/>
  <c r="E102" i="14"/>
  <c r="D102" i="14"/>
  <c r="D101" i="14"/>
  <c r="E101" i="14" s="1"/>
  <c r="D100" i="14"/>
  <c r="E100" i="14" s="1"/>
  <c r="D99" i="14"/>
  <c r="E99" i="14" s="1"/>
  <c r="E98" i="14"/>
  <c r="D98" i="14"/>
  <c r="J97" i="14"/>
  <c r="D97" i="14"/>
  <c r="E97" i="14" s="1"/>
  <c r="J96" i="14"/>
  <c r="E96" i="14"/>
  <c r="D96" i="14"/>
  <c r="J95" i="14"/>
  <c r="D95" i="14"/>
  <c r="E95" i="14" s="1"/>
  <c r="J94" i="14"/>
  <c r="D94" i="14"/>
  <c r="E94" i="14" s="1"/>
  <c r="J93" i="14"/>
  <c r="D93" i="14"/>
  <c r="E93" i="14" s="1"/>
  <c r="J92" i="14"/>
  <c r="D92" i="14"/>
  <c r="E92" i="14" s="1"/>
  <c r="J91" i="14"/>
  <c r="D91" i="14"/>
  <c r="E91" i="14" s="1"/>
  <c r="J90" i="14"/>
  <c r="D90" i="14"/>
  <c r="E90" i="14" s="1"/>
  <c r="J89" i="14"/>
  <c r="D89" i="14"/>
  <c r="E89" i="14" s="1"/>
  <c r="J88" i="14"/>
  <c r="D88" i="14"/>
  <c r="E88" i="14" s="1"/>
  <c r="J87" i="14"/>
  <c r="D87" i="14"/>
  <c r="E87" i="14" s="1"/>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D24" i="14"/>
  <c r="E24" i="14" s="1"/>
  <c r="J23" i="14"/>
  <c r="D23" i="14"/>
  <c r="E23" i="14" s="1"/>
  <c r="J22" i="14"/>
  <c r="D22" i="14"/>
  <c r="E22" i="14" s="1"/>
  <c r="J21" i="14"/>
  <c r="E21" i="14"/>
  <c r="D21" i="14"/>
  <c r="J20" i="14"/>
  <c r="E20" i="14"/>
  <c r="D20" i="14"/>
  <c r="J19" i="14"/>
  <c r="E19" i="14"/>
  <c r="D19" i="14"/>
  <c r="J18" i="14"/>
  <c r="D18" i="14"/>
  <c r="E18" i="14" s="1"/>
  <c r="J17" i="14"/>
  <c r="D17" i="14"/>
  <c r="E17" i="14" s="1"/>
  <c r="AH16" i="14"/>
  <c r="AF16" i="14"/>
  <c r="AD16" i="14"/>
  <c r="J16" i="14"/>
  <c r="E16" i="14"/>
  <c r="D16" i="14"/>
  <c r="J15" i="14"/>
  <c r="D15" i="14"/>
  <c r="E15" i="14" s="1"/>
  <c r="J14" i="14"/>
  <c r="E14" i="14"/>
  <c r="D14" i="14"/>
  <c r="J13" i="14"/>
  <c r="D13" i="14"/>
  <c r="E13" i="14" s="1"/>
  <c r="J12" i="14"/>
  <c r="E12" i="14"/>
  <c r="D12" i="14"/>
  <c r="J11" i="14"/>
  <c r="D11" i="14"/>
  <c r="E11" i="14" s="1"/>
  <c r="J10" i="14"/>
  <c r="E10" i="14"/>
  <c r="D10" i="14"/>
  <c r="J9" i="14"/>
  <c r="D9" i="14"/>
  <c r="E9" i="14" s="1"/>
  <c r="J8" i="14"/>
  <c r="D8" i="14"/>
  <c r="E8" i="14" s="1"/>
  <c r="J7" i="14"/>
  <c r="D7" i="14"/>
  <c r="E7" i="14" s="1"/>
  <c r="J6" i="14"/>
  <c r="E6" i="14"/>
  <c r="D6" i="14"/>
  <c r="J5" i="14"/>
  <c r="D5" i="14"/>
  <c r="E5" i="14" s="1"/>
  <c r="J4" i="14"/>
  <c r="E4" i="14"/>
  <c r="D4" i="14"/>
  <c r="J3" i="14"/>
  <c r="D3" i="14"/>
  <c r="E3" i="14" s="1"/>
  <c r="Y2" i="14"/>
  <c r="X2" i="14"/>
  <c r="W2" i="14"/>
  <c r="R2" i="14" a="1"/>
  <c r="R2" i="14" s="1"/>
  <c r="Q2" i="14" s="1" a="1"/>
  <c r="Q2" i="14" s="1"/>
  <c r="N2" i="14" a="1"/>
  <c r="K2" i="14" a="1"/>
  <c r="J2" i="14"/>
  <c r="H2" i="14" a="1"/>
  <c r="H2" i="14" s="1"/>
  <c r="G2" i="14"/>
  <c r="G2" i="14" a="1"/>
  <c r="D2" i="14"/>
  <c r="E2" i="14" s="1"/>
  <c r="A2" i="14" a="1"/>
  <c r="A2" i="14" s="1"/>
  <c r="B2" i="14" s="1" a="1"/>
  <c r="B2" i="14" s="1"/>
  <c r="AB48" i="12"/>
  <c r="N53" i="11"/>
  <c r="I49" i="11"/>
  <c r="G49" i="11"/>
  <c r="E49" i="11"/>
  <c r="G48" i="11"/>
  <c r="E48" i="11"/>
  <c r="I48" i="11" s="1"/>
  <c r="G47" i="11"/>
  <c r="I47" i="11" s="1"/>
  <c r="E47" i="11"/>
  <c r="P46" i="11"/>
  <c r="P45" i="11"/>
  <c r="G44" i="11"/>
  <c r="I44" i="11" s="1"/>
  <c r="E44" i="11"/>
  <c r="G43" i="11"/>
  <c r="E43" i="11"/>
  <c r="I43" i="11" s="1"/>
  <c r="G42" i="11"/>
  <c r="E42" i="11"/>
  <c r="I42" i="11" s="1"/>
  <c r="G41" i="11"/>
  <c r="I41" i="11" s="1"/>
  <c r="E41" i="11"/>
  <c r="G40" i="11"/>
  <c r="I40" i="11" s="1"/>
  <c r="E40" i="11"/>
  <c r="G39" i="11"/>
  <c r="E39" i="11"/>
  <c r="I39" i="11" s="1"/>
  <c r="G38" i="11"/>
  <c r="E38" i="11"/>
  <c r="I38" i="11" s="1"/>
  <c r="P37" i="11"/>
  <c r="P36" i="11"/>
  <c r="G35" i="11"/>
  <c r="I35" i="11" s="1"/>
  <c r="E35" i="11"/>
  <c r="G34" i="11"/>
  <c r="I34" i="11" s="1"/>
  <c r="E34" i="11"/>
  <c r="G33" i="11"/>
  <c r="E33" i="11"/>
  <c r="I33" i="11" s="1"/>
  <c r="G32" i="11"/>
  <c r="E32" i="11"/>
  <c r="I32" i="11" s="1"/>
  <c r="G31" i="11"/>
  <c r="I31" i="11" s="1"/>
  <c r="E31" i="11"/>
  <c r="P30" i="11"/>
  <c r="P29" i="11"/>
  <c r="G28" i="11"/>
  <c r="I28" i="11" s="1"/>
  <c r="E28" i="11"/>
  <c r="G27" i="11"/>
  <c r="E27" i="11"/>
  <c r="I27" i="11" s="1"/>
  <c r="G26" i="11"/>
  <c r="E26" i="11"/>
  <c r="I26" i="11" s="1"/>
  <c r="G25" i="11"/>
  <c r="I25" i="11" s="1"/>
  <c r="E25" i="11"/>
  <c r="G24" i="11"/>
  <c r="I24" i="11" s="1"/>
  <c r="E24" i="11"/>
  <c r="I23" i="11"/>
  <c r="G23" i="11"/>
  <c r="E23" i="11"/>
  <c r="G22" i="11"/>
  <c r="E22" i="11"/>
  <c r="I22" i="11" s="1"/>
  <c r="G21" i="11"/>
  <c r="I21" i="11" s="1"/>
  <c r="E21" i="11"/>
  <c r="P20" i="11"/>
  <c r="P19" i="11"/>
  <c r="G18" i="11"/>
  <c r="I18" i="11" s="1"/>
  <c r="E18" i="11"/>
  <c r="G17" i="11"/>
  <c r="E17" i="11"/>
  <c r="I17" i="11" s="1"/>
  <c r="G16" i="11"/>
  <c r="E16" i="11"/>
  <c r="E51" i="11" s="1"/>
  <c r="G15" i="11"/>
  <c r="I15" i="11" s="1"/>
  <c r="E15" i="11"/>
  <c r="G14" i="11"/>
  <c r="I14" i="11" s="1"/>
  <c r="E14" i="11"/>
  <c r="N50" i="10"/>
  <c r="G17" i="10"/>
  <c r="E17" i="10"/>
  <c r="I17" i="10" s="1"/>
  <c r="G16" i="10"/>
  <c r="I16" i="10" s="1"/>
  <c r="E16" i="10"/>
  <c r="G15" i="10"/>
  <c r="I15" i="10" s="1"/>
  <c r="E15" i="10"/>
  <c r="G14" i="10"/>
  <c r="E14" i="10"/>
  <c r="E19" i="10" s="1"/>
  <c r="G13" i="10"/>
  <c r="E13" i="10"/>
  <c r="I13"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D72" i="8"/>
  <c r="F72" i="8" s="1"/>
  <c r="C72" i="8"/>
  <c r="E72" i="8" s="1"/>
  <c r="B72" i="8"/>
  <c r="E71" i="8"/>
  <c r="D71" i="8"/>
  <c r="F71" i="8" s="1"/>
  <c r="C71" i="8"/>
  <c r="B71" i="8"/>
  <c r="F70" i="8"/>
  <c r="D70" i="8"/>
  <c r="C70" i="8"/>
  <c r="E70" i="8" s="1"/>
  <c r="B70" i="8"/>
  <c r="D69" i="8"/>
  <c r="F69" i="8" s="1"/>
  <c r="C69" i="8"/>
  <c r="E69" i="8" s="1"/>
  <c r="B69" i="8"/>
  <c r="E68" i="8"/>
  <c r="D68" i="8"/>
  <c r="F68" i="8" s="1"/>
  <c r="C68" i="8"/>
  <c r="B68" i="8"/>
  <c r="F67" i="8"/>
  <c r="E67" i="8"/>
  <c r="D67" i="8"/>
  <c r="C67" i="8"/>
  <c r="B67" i="8"/>
  <c r="F66" i="8"/>
  <c r="D66" i="8"/>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c r="R803" i="6" a="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c r="AD802" i="6" a="1"/>
  <c r="AC802" i="6" a="1"/>
  <c r="AC802" i="6" s="1"/>
  <c r="AB802" i="6" a="1"/>
  <c r="AB802" i="6" s="1"/>
  <c r="AA802" i="6" a="1"/>
  <c r="AA802" i="6" s="1"/>
  <c r="Z802" i="6" a="1"/>
  <c r="Z802" i="6" s="1"/>
  <c r="Y802" i="6" a="1"/>
  <c r="Y802" i="6" s="1"/>
  <c r="X802" i="6" a="1"/>
  <c r="X802" i="6" s="1"/>
  <c r="W802" i="6" a="1"/>
  <c r="W802" i="6" s="1"/>
  <c r="V802" i="6" a="1"/>
  <c r="V802" i="6" s="1"/>
  <c r="U802" i="6" a="1"/>
  <c r="U802" i="6" s="1"/>
  <c r="T802" i="6"/>
  <c r="T802" i="6" a="1"/>
  <c r="S802" i="6" a="1"/>
  <c r="S802" i="6" s="1"/>
  <c r="R802" i="6" a="1"/>
  <c r="R802" i="6" s="1"/>
  <c r="Q802" i="6" a="1"/>
  <c r="Q802" i="6" s="1"/>
  <c r="P802" i="6" a="1"/>
  <c r="P802" i="6" s="1"/>
  <c r="O802" i="6" a="1"/>
  <c r="O802" i="6" s="1"/>
  <c r="N802" i="6"/>
  <c r="N802" i="6" a="1"/>
  <c r="M802" i="6" a="1"/>
  <c r="M802" i="6" s="1"/>
  <c r="L802" i="6" a="1"/>
  <c r="L802" i="6" s="1"/>
  <c r="K802" i="6" a="1"/>
  <c r="K802" i="6" s="1"/>
  <c r="AI801" i="6" a="1"/>
  <c r="AI801" i="6" s="1"/>
  <c r="AH801" i="6"/>
  <c r="AH801" i="6" a="1"/>
  <c r="AG801" i="6" a="1"/>
  <c r="AG801" i="6" s="1"/>
  <c r="AF801" i="6" a="1"/>
  <c r="AF801" i="6" s="1"/>
  <c r="AE801" i="6" a="1"/>
  <c r="AE801" i="6" s="1"/>
  <c r="AD801" i="6" a="1"/>
  <c r="AD801" i="6" s="1"/>
  <c r="AC801" i="6" a="1"/>
  <c r="AC801" i="6" s="1"/>
  <c r="AB801" i="6" a="1"/>
  <c r="AB801" i="6" s="1"/>
  <c r="AA801" i="6" a="1"/>
  <c r="AA801" i="6" s="1"/>
  <c r="Z801" i="6" a="1"/>
  <c r="Z801" i="6" s="1"/>
  <c r="Y801" i="6" a="1"/>
  <c r="Y801" i="6" s="1"/>
  <c r="X801" i="6"/>
  <c r="X801" i="6" a="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c r="AD800" i="6" a="1"/>
  <c r="AC800" i="6" a="1"/>
  <c r="AC800" i="6" s="1"/>
  <c r="AB800" i="6" a="1"/>
  <c r="AB800" i="6" s="1"/>
  <c r="AA800" i="6" a="1"/>
  <c r="AA800" i="6" s="1"/>
  <c r="Z800" i="6" a="1"/>
  <c r="Z800" i="6" s="1"/>
  <c r="Y800" i="6" a="1"/>
  <c r="Y800" i="6" s="1"/>
  <c r="X800" i="6" a="1"/>
  <c r="X800" i="6" s="1"/>
  <c r="W800" i="6" a="1"/>
  <c r="W800" i="6" s="1"/>
  <c r="V800" i="6" a="1"/>
  <c r="V800" i="6" s="1"/>
  <c r="U800" i="6" a="1"/>
  <c r="U800" i="6" s="1"/>
  <c r="T800" i="6"/>
  <c r="T800" i="6" a="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c r="AB799" i="6" a="1"/>
  <c r="AA799" i="6" a="1"/>
  <c r="AA799" i="6" s="1"/>
  <c r="Z799" i="6" a="1"/>
  <c r="Z799" i="6" s="1"/>
  <c r="Y799" i="6" a="1"/>
  <c r="Y799" i="6" s="1"/>
  <c r="X799" i="6" a="1"/>
  <c r="X799" i="6" s="1"/>
  <c r="W799" i="6" a="1"/>
  <c r="W799" i="6" s="1"/>
  <c r="V799" i="6" a="1"/>
  <c r="V799" i="6" s="1"/>
  <c r="U799" i="6" a="1"/>
  <c r="U799" i="6" s="1"/>
  <c r="T799" i="6" a="1"/>
  <c r="T799" i="6" s="1"/>
  <c r="S799" i="6" a="1"/>
  <c r="S799" i="6" s="1"/>
  <c r="R799" i="6"/>
  <c r="R799" i="6" a="1"/>
  <c r="Q799" i="6" a="1"/>
  <c r="Q799" i="6" s="1"/>
  <c r="P799" i="6" a="1"/>
  <c r="P799" i="6" s="1"/>
  <c r="O799" i="6" a="1"/>
  <c r="O799" i="6" s="1"/>
  <c r="N799" i="6" a="1"/>
  <c r="N799" i="6" s="1"/>
  <c r="M799" i="6" a="1"/>
  <c r="M799" i="6" s="1"/>
  <c r="L799" i="6" a="1"/>
  <c r="L799" i="6" s="1"/>
  <c r="K799" i="6" a="1"/>
  <c r="K799" i="6" s="1"/>
  <c r="AI798" i="6" a="1"/>
  <c r="AI798" i="6" s="1"/>
  <c r="AH798" i="6" a="1"/>
  <c r="AH798" i="6" s="1"/>
  <c r="AG798" i="6"/>
  <c r="AG798" i="6" a="1"/>
  <c r="AF798" i="6" a="1"/>
  <c r="AF798" i="6" s="1"/>
  <c r="AE798" i="6" a="1"/>
  <c r="AE798" i="6" s="1"/>
  <c r="AD798" i="6" a="1"/>
  <c r="AD798" i="6" s="1"/>
  <c r="AC798" i="6"/>
  <c r="AC798" i="6" a="1"/>
  <c r="AB798" i="6" a="1"/>
  <c r="AB798" i="6" s="1"/>
  <c r="AA798" i="6" a="1"/>
  <c r="AA798" i="6" s="1"/>
  <c r="Z798" i="6" a="1"/>
  <c r="Z798" i="6" s="1"/>
  <c r="Y798" i="6"/>
  <c r="Y798" i="6" a="1"/>
  <c r="X798" i="6" a="1"/>
  <c r="X798" i="6" s="1"/>
  <c r="W798" i="6" a="1"/>
  <c r="W798" i="6" s="1"/>
  <c r="V798" i="6" a="1"/>
  <c r="V798" i="6" s="1"/>
  <c r="U798" i="6" a="1"/>
  <c r="U798" i="6" s="1"/>
  <c r="T798" i="6" a="1"/>
  <c r="T798" i="6" s="1"/>
  <c r="S798" i="6"/>
  <c r="S798" i="6" a="1"/>
  <c r="R798" i="6" a="1"/>
  <c r="R798" i="6" s="1"/>
  <c r="Q798" i="6" a="1"/>
  <c r="Q798" i="6" s="1"/>
  <c r="P798" i="6" a="1"/>
  <c r="P798" i="6" s="1"/>
  <c r="O798" i="6" a="1"/>
  <c r="O798" i="6" s="1"/>
  <c r="N798" i="6" a="1"/>
  <c r="N798" i="6" s="1"/>
  <c r="M798" i="6" a="1"/>
  <c r="M798" i="6" s="1"/>
  <c r="L798" i="6" a="1"/>
  <c r="L798" i="6" s="1"/>
  <c r="K798" i="6"/>
  <c r="K798" i="6" a="1"/>
  <c r="AI797" i="6" a="1"/>
  <c r="AI797" i="6" s="1"/>
  <c r="AH797" i="6" a="1"/>
  <c r="AH797" i="6" s="1"/>
  <c r="AG797" i="6" a="1"/>
  <c r="AG797" i="6" s="1"/>
  <c r="AF797" i="6" a="1"/>
  <c r="AF797" i="6" s="1"/>
  <c r="AE797" i="6"/>
  <c r="AE797" i="6" a="1"/>
  <c r="AD797" i="6" a="1"/>
  <c r="AD797" i="6" s="1"/>
  <c r="AC797" i="6" a="1"/>
  <c r="AC797" i="6" s="1"/>
  <c r="AB797" i="6" a="1"/>
  <c r="AB797" i="6" s="1"/>
  <c r="AA797" i="6" a="1"/>
  <c r="AA797" i="6" s="1"/>
  <c r="Z797" i="6" a="1"/>
  <c r="Z797" i="6" s="1"/>
  <c r="Y797" i="6" a="1"/>
  <c r="Y797" i="6" s="1"/>
  <c r="X797" i="6" a="1"/>
  <c r="X797" i="6" s="1"/>
  <c r="W797" i="6"/>
  <c r="W797" i="6" a="1"/>
  <c r="V797" i="6" a="1"/>
  <c r="V797" i="6" s="1"/>
  <c r="U797" i="6" a="1"/>
  <c r="U797" i="6" s="1"/>
  <c r="T797" i="6" a="1"/>
  <c r="T797" i="6" s="1"/>
  <c r="S797" i="6" a="1"/>
  <c r="S797" i="6" s="1"/>
  <c r="R797" i="6" a="1"/>
  <c r="R797" i="6" s="1"/>
  <c r="Q797" i="6" a="1"/>
  <c r="Q797" i="6" s="1"/>
  <c r="P797" i="6" a="1"/>
  <c r="P797" i="6" s="1"/>
  <c r="O797" i="6"/>
  <c r="O797" i="6" a="1"/>
  <c r="N797" i="6" a="1"/>
  <c r="N797" i="6" s="1"/>
  <c r="M797" i="6" a="1"/>
  <c r="M797" i="6" s="1"/>
  <c r="L797" i="6" a="1"/>
  <c r="L797" i="6" s="1"/>
  <c r="K797" i="6" a="1"/>
  <c r="K797" i="6" s="1"/>
  <c r="AI796" i="6" a="1"/>
  <c r="AI796" i="6" s="1"/>
  <c r="AH796" i="6" a="1"/>
  <c r="AH796" i="6" s="1"/>
  <c r="AG796" i="6"/>
  <c r="AG796" i="6" a="1"/>
  <c r="AF796" i="6" a="1"/>
  <c r="AF796" i="6" s="1"/>
  <c r="AE796" i="6" a="1"/>
  <c r="AE796" i="6" s="1"/>
  <c r="AD796" i="6" a="1"/>
  <c r="AD796" i="6" s="1"/>
  <c r="AC796" i="6" a="1"/>
  <c r="AC796" i="6" s="1"/>
  <c r="AB796" i="6" a="1"/>
  <c r="AB796" i="6" s="1"/>
  <c r="AA796" i="6"/>
  <c r="AA796" i="6" a="1"/>
  <c r="Z796" i="6" a="1"/>
  <c r="Z796" i="6" s="1"/>
  <c r="Y796" i="6" a="1"/>
  <c r="Y796" i="6" s="1"/>
  <c r="X796" i="6" a="1"/>
  <c r="X796" i="6" s="1"/>
  <c r="W796" i="6" a="1"/>
  <c r="W796" i="6" s="1"/>
  <c r="V796" i="6" a="1"/>
  <c r="V796" i="6" s="1"/>
  <c r="U796" i="6" a="1"/>
  <c r="U796" i="6" s="1"/>
  <c r="T796" i="6" a="1"/>
  <c r="T796" i="6" s="1"/>
  <c r="S796" i="6"/>
  <c r="S796" i="6" a="1"/>
  <c r="R796" i="6" a="1"/>
  <c r="R796" i="6" s="1"/>
  <c r="Q796" i="6" a="1"/>
  <c r="Q796" i="6" s="1"/>
  <c r="P796" i="6" a="1"/>
  <c r="P796" i="6" s="1"/>
  <c r="O796" i="6" a="1"/>
  <c r="O796" i="6" s="1"/>
  <c r="N796" i="6" a="1"/>
  <c r="N796" i="6" s="1"/>
  <c r="M796" i="6"/>
  <c r="M796" i="6" a="1"/>
  <c r="L796" i="6" a="1"/>
  <c r="L796" i="6" s="1"/>
  <c r="K796" i="6" a="1"/>
  <c r="K796" i="6" s="1"/>
  <c r="AI795" i="6" a="1"/>
  <c r="AI795" i="6" s="1"/>
  <c r="AH795" i="6" a="1"/>
  <c r="AH795" i="6" s="1"/>
  <c r="AG795" i="6" a="1"/>
  <c r="AG795" i="6" s="1"/>
  <c r="AF795" i="6" a="1"/>
  <c r="AF795" i="6" s="1"/>
  <c r="AE795" i="6"/>
  <c r="AE795" i="6" a="1"/>
  <c r="AD795" i="6" a="1"/>
  <c r="AD795" i="6" s="1"/>
  <c r="AC795" i="6" a="1"/>
  <c r="AC795" i="6" s="1"/>
  <c r="AB795" i="6" a="1"/>
  <c r="AB795" i="6" s="1"/>
  <c r="AA795" i="6" a="1"/>
  <c r="AA795" i="6" s="1"/>
  <c r="Z795" i="6" a="1"/>
  <c r="Z795" i="6" s="1"/>
  <c r="Y795" i="6"/>
  <c r="Y795" i="6" a="1"/>
  <c r="X795" i="6" a="1"/>
  <c r="X795" i="6" s="1"/>
  <c r="W795" i="6" a="1"/>
  <c r="W795" i="6" s="1"/>
  <c r="V795" i="6" a="1"/>
  <c r="V795" i="6" s="1"/>
  <c r="U795" i="6"/>
  <c r="U795" i="6" a="1"/>
  <c r="T795" i="6" a="1"/>
  <c r="T795" i="6" s="1"/>
  <c r="S795" i="6" a="1"/>
  <c r="S795" i="6" s="1"/>
  <c r="R795" i="6" a="1"/>
  <c r="R795" i="6" s="1"/>
  <c r="Q795" i="6" a="1"/>
  <c r="Q795" i="6" s="1"/>
  <c r="P795" i="6" a="1"/>
  <c r="P795" i="6" s="1"/>
  <c r="O795" i="6"/>
  <c r="O795" i="6" a="1"/>
  <c r="N795" i="6" a="1"/>
  <c r="N795" i="6" s="1"/>
  <c r="M795" i="6" a="1"/>
  <c r="M795" i="6" s="1"/>
  <c r="L795" i="6" a="1"/>
  <c r="L795" i="6" s="1"/>
  <c r="K795" i="6" a="1"/>
  <c r="K795" i="6" s="1"/>
  <c r="AI794" i="6" a="1"/>
  <c r="AI794" i="6" s="1"/>
  <c r="AH794" i="6" a="1"/>
  <c r="AH794" i="6" s="1"/>
  <c r="AG794" i="6"/>
  <c r="AG794" i="6" a="1"/>
  <c r="AF794" i="6" a="1"/>
  <c r="AF794" i="6" s="1"/>
  <c r="AE794" i="6" a="1"/>
  <c r="AE794" i="6" s="1"/>
  <c r="AD794" i="6"/>
  <c r="AD794" i="6" a="1"/>
  <c r="AC794" i="6" a="1"/>
  <c r="AC794" i="6" s="1"/>
  <c r="AB794" i="6" a="1"/>
  <c r="AB794" i="6" s="1"/>
  <c r="AA794" i="6" a="1"/>
  <c r="AA794" i="6" s="1"/>
  <c r="Z794" i="6"/>
  <c r="Z794" i="6" a="1"/>
  <c r="Y794" i="6" a="1"/>
  <c r="Y794" i="6" s="1"/>
  <c r="X794" i="6" a="1"/>
  <c r="X794" i="6" s="1"/>
  <c r="W794" i="6" a="1"/>
  <c r="W794" i="6" s="1"/>
  <c r="V794" i="6"/>
  <c r="V794" i="6" a="1"/>
  <c r="U794" i="6" a="1"/>
  <c r="U794" i="6" s="1"/>
  <c r="T794" i="6" a="1"/>
  <c r="T794" i="6" s="1"/>
  <c r="S794" i="6" a="1"/>
  <c r="S794" i="6" s="1"/>
  <c r="R794" i="6" a="1"/>
  <c r="R794" i="6" s="1"/>
  <c r="Q794" i="6" a="1"/>
  <c r="Q794" i="6" s="1"/>
  <c r="P794" i="6"/>
  <c r="P794" i="6" a="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c r="AB793" i="6" a="1"/>
  <c r="AA793" i="6" a="1"/>
  <c r="AA793" i="6" s="1"/>
  <c r="Z793" i="6" a="1"/>
  <c r="Z793" i="6" s="1"/>
  <c r="Y793" i="6" a="1"/>
  <c r="Y793" i="6" s="1"/>
  <c r="X793" i="6" a="1"/>
  <c r="X793" i="6" s="1"/>
  <c r="W793" i="6" a="1"/>
  <c r="W793" i="6" s="1"/>
  <c r="V793" i="6" a="1"/>
  <c r="V793" i="6" s="1"/>
  <c r="U793" i="6" a="1"/>
  <c r="U793" i="6" s="1"/>
  <c r="T793" i="6"/>
  <c r="T793" i="6" a="1"/>
  <c r="S793" i="6" a="1"/>
  <c r="S793" i="6" s="1"/>
  <c r="R793" i="6" a="1"/>
  <c r="R793" i="6" s="1"/>
  <c r="Q793" i="6" a="1"/>
  <c r="Q793" i="6" s="1"/>
  <c r="P793" i="6" a="1"/>
  <c r="P793" i="6" s="1"/>
  <c r="O793" i="6" a="1"/>
  <c r="O793" i="6" s="1"/>
  <c r="N793" i="6" a="1"/>
  <c r="N793" i="6" s="1"/>
  <c r="M793" i="6" a="1"/>
  <c r="M793" i="6" s="1"/>
  <c r="L793" i="6"/>
  <c r="L793" i="6" a="1"/>
  <c r="K793" i="6" a="1"/>
  <c r="K793" i="6" s="1"/>
  <c r="AI792" i="6" a="1"/>
  <c r="AI792" i="6" s="1"/>
  <c r="AH792" i="6" a="1"/>
  <c r="AH792" i="6" s="1"/>
  <c r="AG792" i="6" a="1"/>
  <c r="AG792" i="6" s="1"/>
  <c r="AF792" i="6"/>
  <c r="AF792" i="6" a="1"/>
  <c r="AE792" i="6" a="1"/>
  <c r="AE792" i="6" s="1"/>
  <c r="AD792" i="6" a="1"/>
  <c r="AD792" i="6" s="1"/>
  <c r="AC792" i="6" a="1"/>
  <c r="AC792" i="6" s="1"/>
  <c r="AB792" i="6" a="1"/>
  <c r="AB792" i="6" s="1"/>
  <c r="AA792" i="6" a="1"/>
  <c r="AA792" i="6" s="1"/>
  <c r="Z792" i="6" a="1"/>
  <c r="Z792" i="6" s="1"/>
  <c r="Y792" i="6" a="1"/>
  <c r="Y792" i="6" s="1"/>
  <c r="X792" i="6"/>
  <c r="X792" i="6" a="1"/>
  <c r="W792" i="6" a="1"/>
  <c r="W792" i="6" s="1"/>
  <c r="V792" i="6" a="1"/>
  <c r="V792" i="6" s="1"/>
  <c r="U792" i="6" a="1"/>
  <c r="U792" i="6" s="1"/>
  <c r="T792" i="6" a="1"/>
  <c r="T792" i="6" s="1"/>
  <c r="S792" i="6" a="1"/>
  <c r="S792" i="6" s="1"/>
  <c r="R792" i="6" a="1"/>
  <c r="R792" i="6" s="1"/>
  <c r="Q792" i="6" a="1"/>
  <c r="Q792" i="6" s="1"/>
  <c r="P792" i="6"/>
  <c r="P792" i="6" a="1"/>
  <c r="O792" i="6" a="1"/>
  <c r="O792" i="6" s="1"/>
  <c r="N792" i="6" a="1"/>
  <c r="N792" i="6" s="1"/>
  <c r="M792" i="6" a="1"/>
  <c r="M792" i="6" s="1"/>
  <c r="L792" i="6"/>
  <c r="L792" i="6" a="1"/>
  <c r="K792" i="6" a="1"/>
  <c r="K792" i="6" s="1"/>
  <c r="AI791" i="6" a="1"/>
  <c r="AI791" i="6" s="1"/>
  <c r="AH791" i="6" a="1"/>
  <c r="AH791" i="6" s="1"/>
  <c r="AG791" i="6" a="1"/>
  <c r="AG791" i="6" s="1"/>
  <c r="AF791" i="6"/>
  <c r="AF791" i="6" a="1"/>
  <c r="AE791" i="6" a="1"/>
  <c r="AE791" i="6" s="1"/>
  <c r="AD791" i="6" a="1"/>
  <c r="AD791" i="6" s="1"/>
  <c r="AC791" i="6" a="1"/>
  <c r="AC791" i="6" s="1"/>
  <c r="AB791" i="6" a="1"/>
  <c r="AB791" i="6" s="1"/>
  <c r="AA791" i="6" a="1"/>
  <c r="AA791" i="6" s="1"/>
  <c r="Z791" i="6"/>
  <c r="Z791" i="6" a="1"/>
  <c r="Y791" i="6" a="1"/>
  <c r="Y791" i="6" s="1"/>
  <c r="X791" i="6" a="1"/>
  <c r="X791" i="6" s="1"/>
  <c r="W791" i="6" a="1"/>
  <c r="W791" i="6" s="1"/>
  <c r="V791" i="6" a="1"/>
  <c r="V791" i="6" s="1"/>
  <c r="U791" i="6" a="1"/>
  <c r="U791" i="6" s="1"/>
  <c r="T791" i="6"/>
  <c r="T791" i="6" a="1"/>
  <c r="S791" i="6" a="1"/>
  <c r="S791" i="6" s="1"/>
  <c r="R791" i="6" a="1"/>
  <c r="R791" i="6" s="1"/>
  <c r="Q791" i="6" a="1"/>
  <c r="Q791" i="6" s="1"/>
  <c r="P791" i="6"/>
  <c r="P791" i="6" a="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c r="AD790" i="6" a="1"/>
  <c r="AC790" i="6" a="1"/>
  <c r="AC790" i="6" s="1"/>
  <c r="AB790" i="6" a="1"/>
  <c r="AB790" i="6" s="1"/>
  <c r="AA790" i="6" a="1"/>
  <c r="AA790" i="6" s="1"/>
  <c r="Z790" i="6" a="1"/>
  <c r="Z790" i="6" s="1"/>
  <c r="Y790" i="6" a="1"/>
  <c r="Y790" i="6" s="1"/>
  <c r="X790" i="6"/>
  <c r="X790" i="6" a="1"/>
  <c r="W790" i="6" a="1"/>
  <c r="W790" i="6" s="1"/>
  <c r="V790" i="6" a="1"/>
  <c r="V790" i="6" s="1"/>
  <c r="U790" i="6" a="1"/>
  <c r="U790" i="6" s="1"/>
  <c r="T790" i="6"/>
  <c r="T790" i="6" a="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c r="AE789" i="6" a="1"/>
  <c r="AD789" i="6" a="1"/>
  <c r="AD789" i="6" s="1"/>
  <c r="AC789" i="6" a="1"/>
  <c r="AC789" i="6" s="1"/>
  <c r="AB789" i="6" a="1"/>
  <c r="AB789" i="6" s="1"/>
  <c r="AA789" i="6"/>
  <c r="AA789" i="6" a="1"/>
  <c r="Z789" i="6" a="1"/>
  <c r="Z789" i="6" s="1"/>
  <c r="Y789" i="6" a="1"/>
  <c r="Y789" i="6" s="1"/>
  <c r="X789" i="6" a="1"/>
  <c r="X789" i="6" s="1"/>
  <c r="W789" i="6"/>
  <c r="W789" i="6" a="1"/>
  <c r="V789" i="6" a="1"/>
  <c r="V789" i="6" s="1"/>
  <c r="U789" i="6" a="1"/>
  <c r="U789" i="6" s="1"/>
  <c r="T789" i="6" a="1"/>
  <c r="T789" i="6" s="1"/>
  <c r="S789" i="6" a="1"/>
  <c r="S789" i="6" s="1"/>
  <c r="R789" i="6" a="1"/>
  <c r="R789" i="6" s="1"/>
  <c r="Q789" i="6"/>
  <c r="Q789" i="6" a="1"/>
  <c r="P789" i="6" a="1"/>
  <c r="P789" i="6" s="1"/>
  <c r="O789" i="6" a="1"/>
  <c r="O789" i="6" s="1"/>
  <c r="N789" i="6" a="1"/>
  <c r="N789" i="6" s="1"/>
  <c r="M789" i="6" a="1"/>
  <c r="M789" i="6" s="1"/>
  <c r="L789" i="6" a="1"/>
  <c r="L789" i="6" s="1"/>
  <c r="K789" i="6"/>
  <c r="K789" i="6" a="1"/>
  <c r="AI788" i="6"/>
  <c r="AI788" i="6" a="1"/>
  <c r="AH788" i="6" a="1"/>
  <c r="AH788" i="6" s="1"/>
  <c r="AG788" i="6" a="1"/>
  <c r="AG788" i="6" s="1"/>
  <c r="AF788" i="6" a="1"/>
  <c r="AF788" i="6" s="1"/>
  <c r="AE788" i="6"/>
  <c r="AE788" i="6" a="1"/>
  <c r="AD788" i="6" a="1"/>
  <c r="AD788" i="6" s="1"/>
  <c r="AC788" i="6" a="1"/>
  <c r="AC788" i="6" s="1"/>
  <c r="AB788" i="6" a="1"/>
  <c r="AB788" i="6" s="1"/>
  <c r="AA788" i="6" a="1"/>
  <c r="AA788" i="6" s="1"/>
  <c r="Z788" i="6" a="1"/>
  <c r="Z788" i="6" s="1"/>
  <c r="Y788" i="6"/>
  <c r="Y788" i="6" a="1"/>
  <c r="X788" i="6" a="1"/>
  <c r="X788" i="6" s="1"/>
  <c r="W788" i="6" a="1"/>
  <c r="W788" i="6" s="1"/>
  <c r="V788" i="6" a="1"/>
  <c r="V788" i="6" s="1"/>
  <c r="U788" i="6" a="1"/>
  <c r="U788" i="6" s="1"/>
  <c r="T788" i="6" a="1"/>
  <c r="T788" i="6" s="1"/>
  <c r="S788" i="6"/>
  <c r="S788" i="6" a="1"/>
  <c r="R788" i="6" a="1"/>
  <c r="R788" i="6" s="1"/>
  <c r="Q788" i="6" a="1"/>
  <c r="Q788" i="6" s="1"/>
  <c r="P788" i="6" a="1"/>
  <c r="P788" i="6" s="1"/>
  <c r="O788" i="6"/>
  <c r="O788" i="6" a="1"/>
  <c r="N788" i="6" a="1"/>
  <c r="N788" i="6" s="1"/>
  <c r="M788" i="6" a="1"/>
  <c r="M788" i="6" s="1"/>
  <c r="L788" i="6" a="1"/>
  <c r="L788" i="6" s="1"/>
  <c r="K788" i="6" a="1"/>
  <c r="K788" i="6" s="1"/>
  <c r="AI787" i="6" a="1"/>
  <c r="AI787" i="6" s="1"/>
  <c r="AH787" i="6" a="1"/>
  <c r="AH787" i="6" s="1"/>
  <c r="AG787" i="6" a="1"/>
  <c r="AG787" i="6" s="1"/>
  <c r="AF787" i="6" a="1"/>
  <c r="AF787" i="6" s="1"/>
  <c r="AE787" i="6"/>
  <c r="AE787" i="6" a="1"/>
  <c r="AD787" i="6" a="1"/>
  <c r="AD787" i="6" s="1"/>
  <c r="AC787" i="6" a="1"/>
  <c r="AC787" i="6" s="1"/>
  <c r="AB787" i="6" a="1"/>
  <c r="AB787" i="6" s="1"/>
  <c r="AA787" i="6"/>
  <c r="AA787" i="6" a="1"/>
  <c r="Z787" i="6" a="1"/>
  <c r="Z787" i="6" s="1"/>
  <c r="Y787" i="6" a="1"/>
  <c r="Y787" i="6" s="1"/>
  <c r="X787" i="6" a="1"/>
  <c r="X787" i="6" s="1"/>
  <c r="W787" i="6" a="1"/>
  <c r="W787" i="6" s="1"/>
  <c r="V787" i="6" a="1"/>
  <c r="V787" i="6" s="1"/>
  <c r="U787" i="6"/>
  <c r="U787" i="6" a="1"/>
  <c r="T787" i="6" a="1"/>
  <c r="T787" i="6" s="1"/>
  <c r="S787" i="6" a="1"/>
  <c r="S787" i="6" s="1"/>
  <c r="R787" i="6" a="1"/>
  <c r="R787" i="6" s="1"/>
  <c r="Q787" i="6" a="1"/>
  <c r="Q787" i="6" s="1"/>
  <c r="P787" i="6" a="1"/>
  <c r="P787" i="6" s="1"/>
  <c r="O787" i="6"/>
  <c r="O787" i="6" a="1"/>
  <c r="N787" i="6" a="1"/>
  <c r="N787" i="6" s="1"/>
  <c r="M787" i="6" a="1"/>
  <c r="M787" i="6" s="1"/>
  <c r="L787" i="6" a="1"/>
  <c r="L787" i="6" s="1"/>
  <c r="K787" i="6"/>
  <c r="K787" i="6" a="1"/>
  <c r="AI786" i="6"/>
  <c r="AI786" i="6" a="1"/>
  <c r="AH786" i="6" a="1"/>
  <c r="AH786" i="6" s="1"/>
  <c r="AG786" i="6" a="1"/>
  <c r="AG786" i="6" s="1"/>
  <c r="AF786" i="6" a="1"/>
  <c r="AF786" i="6" s="1"/>
  <c r="AE786" i="6"/>
  <c r="AE786" i="6" a="1"/>
  <c r="AD786" i="6" a="1"/>
  <c r="AD786" i="6" s="1"/>
  <c r="AC786" i="6" a="1"/>
  <c r="AC786" i="6" s="1"/>
  <c r="AB786" i="6" a="1"/>
  <c r="AB786" i="6" s="1"/>
  <c r="AA786" i="6" a="1"/>
  <c r="AA786" i="6" s="1"/>
  <c r="Z786" i="6" a="1"/>
  <c r="Z786" i="6" s="1"/>
  <c r="Y786" i="6"/>
  <c r="Y786" i="6" a="1"/>
  <c r="X786" i="6" a="1"/>
  <c r="X786" i="6" s="1"/>
  <c r="W786" i="6" a="1"/>
  <c r="W786" i="6" s="1"/>
  <c r="V786" i="6" a="1"/>
  <c r="V786" i="6" s="1"/>
  <c r="U786" i="6" a="1"/>
  <c r="U786" i="6" s="1"/>
  <c r="T786" i="6" a="1"/>
  <c r="T786" i="6" s="1"/>
  <c r="S786" i="6"/>
  <c r="S786" i="6" a="1"/>
  <c r="R786" i="6" a="1"/>
  <c r="R786" i="6" s="1"/>
  <c r="Q786" i="6" a="1"/>
  <c r="Q786" i="6" s="1"/>
  <c r="P786" i="6" a="1"/>
  <c r="P786" i="6" s="1"/>
  <c r="O786" i="6"/>
  <c r="O786" i="6" a="1"/>
  <c r="N786" i="6" a="1"/>
  <c r="N786" i="6" s="1"/>
  <c r="M786" i="6" a="1"/>
  <c r="M786" i="6" s="1"/>
  <c r="L786" i="6" a="1"/>
  <c r="L786" i="6" s="1"/>
  <c r="K786" i="6" a="1"/>
  <c r="K786" i="6" s="1"/>
  <c r="AI785" i="6" a="1"/>
  <c r="AI785" i="6" s="1"/>
  <c r="AH785" i="6" a="1"/>
  <c r="AH785" i="6" s="1"/>
  <c r="AG785" i="6" a="1"/>
  <c r="AG785" i="6" s="1"/>
  <c r="AF785" i="6" a="1"/>
  <c r="AF785" i="6" s="1"/>
  <c r="AE785" i="6"/>
  <c r="AE785" i="6" a="1"/>
  <c r="AD785" i="6" a="1"/>
  <c r="AD785" i="6" s="1"/>
  <c r="AC785" i="6" a="1"/>
  <c r="AC785" i="6" s="1"/>
  <c r="AB785" i="6" a="1"/>
  <c r="AB785" i="6" s="1"/>
  <c r="AA785" i="6"/>
  <c r="AA785" i="6" a="1"/>
  <c r="Z785" i="6" a="1"/>
  <c r="Z785" i="6" s="1"/>
  <c r="Y785" i="6" a="1"/>
  <c r="Y785" i="6" s="1"/>
  <c r="X785" i="6" a="1"/>
  <c r="X785" i="6" s="1"/>
  <c r="W785" i="6" a="1"/>
  <c r="W785" i="6" s="1"/>
  <c r="V785" i="6" a="1"/>
  <c r="V785" i="6" s="1"/>
  <c r="U785" i="6"/>
  <c r="U785" i="6" a="1"/>
  <c r="T785" i="6" a="1"/>
  <c r="T785" i="6" s="1"/>
  <c r="S785" i="6" a="1"/>
  <c r="S785" i="6" s="1"/>
  <c r="R785" i="6" a="1"/>
  <c r="R785" i="6" s="1"/>
  <c r="Q785" i="6" a="1"/>
  <c r="Q785" i="6" s="1"/>
  <c r="P785" i="6" a="1"/>
  <c r="P785" i="6" s="1"/>
  <c r="O785" i="6"/>
  <c r="O785" i="6" a="1"/>
  <c r="N785" i="6" a="1"/>
  <c r="N785" i="6" s="1"/>
  <c r="M785" i="6" a="1"/>
  <c r="M785" i="6" s="1"/>
  <c r="L785" i="6" a="1"/>
  <c r="L785" i="6" s="1"/>
  <c r="K785" i="6"/>
  <c r="K785" i="6" a="1"/>
  <c r="AI784" i="6"/>
  <c r="AI784" i="6" a="1"/>
  <c r="AH784" i="6" a="1"/>
  <c r="AH784" i="6" s="1"/>
  <c r="AG784" i="6" a="1"/>
  <c r="AG784" i="6" s="1"/>
  <c r="AF784" i="6" a="1"/>
  <c r="AF784" i="6" s="1"/>
  <c r="AE784" i="6"/>
  <c r="AE784" i="6" a="1"/>
  <c r="AD784" i="6" a="1"/>
  <c r="AD784" i="6" s="1"/>
  <c r="AC784" i="6" a="1"/>
  <c r="AC784" i="6" s="1"/>
  <c r="AB784" i="6" a="1"/>
  <c r="AB784" i="6" s="1"/>
  <c r="AA784" i="6" a="1"/>
  <c r="AA784" i="6" s="1"/>
  <c r="Z784" i="6" a="1"/>
  <c r="Z784" i="6" s="1"/>
  <c r="Y784" i="6"/>
  <c r="Y784" i="6" a="1"/>
  <c r="X784" i="6" a="1"/>
  <c r="X784" i="6" s="1"/>
  <c r="W784" i="6" a="1"/>
  <c r="W784" i="6" s="1"/>
  <c r="V784" i="6" a="1"/>
  <c r="V784" i="6" s="1"/>
  <c r="U784" i="6" a="1"/>
  <c r="U784" i="6" s="1"/>
  <c r="T784" i="6" a="1"/>
  <c r="T784" i="6" s="1"/>
  <c r="S784" i="6"/>
  <c r="S784" i="6" a="1"/>
  <c r="R784" i="6" a="1"/>
  <c r="R784" i="6" s="1"/>
  <c r="Q784" i="6" a="1"/>
  <c r="Q784" i="6" s="1"/>
  <c r="P784" i="6" a="1"/>
  <c r="P784" i="6" s="1"/>
  <c r="O784" i="6"/>
  <c r="O784" i="6" a="1"/>
  <c r="N784" i="6" a="1"/>
  <c r="N784" i="6" s="1"/>
  <c r="M784" i="6" a="1"/>
  <c r="M784" i="6" s="1"/>
  <c r="L784" i="6" a="1"/>
  <c r="L784" i="6" s="1"/>
  <c r="K784" i="6" a="1"/>
  <c r="K784" i="6" s="1"/>
  <c r="AI783" i="6" a="1"/>
  <c r="AI783" i="6" s="1"/>
  <c r="AH783" i="6" a="1"/>
  <c r="AH783" i="6" s="1"/>
  <c r="AG783" i="6" a="1"/>
  <c r="AG783" i="6" s="1"/>
  <c r="AF783" i="6" a="1"/>
  <c r="AF783" i="6" s="1"/>
  <c r="AE783" i="6"/>
  <c r="AE783" i="6" a="1"/>
  <c r="AD783" i="6" a="1"/>
  <c r="AD783" i="6" s="1"/>
  <c r="AC783" i="6" a="1"/>
  <c r="AC783" i="6" s="1"/>
  <c r="AB783" i="6" a="1"/>
  <c r="AB783" i="6" s="1"/>
  <c r="AA783" i="6" a="1"/>
  <c r="AA783" i="6" s="1"/>
  <c r="Z783" i="6" a="1"/>
  <c r="Z783" i="6" s="1"/>
  <c r="Y783" i="6" a="1"/>
  <c r="Y783" i="6" s="1"/>
  <c r="X783" i="6" a="1"/>
  <c r="X783" i="6" s="1"/>
  <c r="W783" i="6"/>
  <c r="W783" i="6" a="1"/>
  <c r="V783" i="6" a="1"/>
  <c r="V783" i="6" s="1"/>
  <c r="U783" i="6" a="1"/>
  <c r="U783" i="6" s="1"/>
  <c r="T783" i="6" a="1"/>
  <c r="T783" i="6" s="1"/>
  <c r="S783" i="6" a="1"/>
  <c r="S783" i="6" s="1"/>
  <c r="R783" i="6" a="1"/>
  <c r="R783" i="6" s="1"/>
  <c r="Q783" i="6" a="1"/>
  <c r="Q783" i="6" s="1"/>
  <c r="P783" i="6" a="1"/>
  <c r="P783" i="6" s="1"/>
  <c r="O783" i="6"/>
  <c r="O783" i="6" a="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c r="Y782" i="6" a="1"/>
  <c r="X782" i="6" a="1"/>
  <c r="X782" i="6" s="1"/>
  <c r="W782" i="6" a="1"/>
  <c r="W782" i="6" s="1"/>
  <c r="V782" i="6" a="1"/>
  <c r="V782" i="6" s="1"/>
  <c r="U782" i="6" a="1"/>
  <c r="U782" i="6" s="1"/>
  <c r="T782" i="6" a="1"/>
  <c r="T782" i="6" s="1"/>
  <c r="S782" i="6" a="1"/>
  <c r="S782" i="6" s="1"/>
  <c r="R782" i="6" a="1"/>
  <c r="R782" i="6" s="1"/>
  <c r="Q782" i="6"/>
  <c r="Q782" i="6" a="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c r="AC781" i="6" a="1"/>
  <c r="AB781" i="6" a="1"/>
  <c r="AB781" i="6" s="1"/>
  <c r="AA781" i="6" a="1"/>
  <c r="AA781" i="6" s="1"/>
  <c r="Z781" i="6" a="1"/>
  <c r="Z781" i="6" s="1"/>
  <c r="Y781" i="6" a="1"/>
  <c r="Y781" i="6" s="1"/>
  <c r="X781" i="6" a="1"/>
  <c r="X781" i="6" s="1"/>
  <c r="W781" i="6" a="1"/>
  <c r="W781" i="6" s="1"/>
  <c r="V781" i="6" a="1"/>
  <c r="V781" i="6" s="1"/>
  <c r="U781" i="6"/>
  <c r="U781" i="6" a="1"/>
  <c r="T781" i="6" a="1"/>
  <c r="T781" i="6" s="1"/>
  <c r="S781" i="6" a="1"/>
  <c r="S781" i="6" s="1"/>
  <c r="R781" i="6" a="1"/>
  <c r="R781" i="6" s="1"/>
  <c r="Q781" i="6" a="1"/>
  <c r="Q781" i="6" s="1"/>
  <c r="P781" i="6" a="1"/>
  <c r="P781" i="6" s="1"/>
  <c r="O781" i="6" a="1"/>
  <c r="O781" i="6" s="1"/>
  <c r="N781" i="6" a="1"/>
  <c r="N781" i="6" s="1"/>
  <c r="M781" i="6" a="1"/>
  <c r="M781" i="6" s="1"/>
  <c r="L781" i="6" a="1"/>
  <c r="L781" i="6" s="1"/>
  <c r="K781" i="6"/>
  <c r="K781" i="6" a="1"/>
  <c r="AI780" i="6" a="1"/>
  <c r="AI780" i="6" s="1"/>
  <c r="AH780" i="6" a="1"/>
  <c r="AH780" i="6" s="1"/>
  <c r="AG780" i="6"/>
  <c r="AG780" i="6" a="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c r="Q780" i="6" a="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c r="AC779" i="6" a="1"/>
  <c r="AB779" i="6" a="1"/>
  <c r="AB779" i="6" s="1"/>
  <c r="AA779" i="6" a="1"/>
  <c r="AA779" i="6" s="1"/>
  <c r="Z779" i="6" a="1"/>
  <c r="Z779" i="6" s="1"/>
  <c r="Y779" i="6" a="1"/>
  <c r="Y779" i="6" s="1"/>
  <c r="X779" i="6" a="1"/>
  <c r="X779" i="6" s="1"/>
  <c r="W779" i="6" a="1"/>
  <c r="W779" i="6" s="1"/>
  <c r="V779" i="6" a="1"/>
  <c r="V779" i="6" s="1"/>
  <c r="U779" i="6"/>
  <c r="U779" i="6" a="1"/>
  <c r="T779" i="6" a="1"/>
  <c r="T779" i="6" s="1"/>
  <c r="S779" i="6" a="1"/>
  <c r="S779" i="6" s="1"/>
  <c r="R779" i="6" a="1"/>
  <c r="R779" i="6" s="1"/>
  <c r="Q779" i="6" a="1"/>
  <c r="Q779" i="6" s="1"/>
  <c r="P779" i="6" a="1"/>
  <c r="P779" i="6" s="1"/>
  <c r="O779" i="6" a="1"/>
  <c r="O779" i="6" s="1"/>
  <c r="N779" i="6" a="1"/>
  <c r="N779" i="6" s="1"/>
  <c r="M779" i="6"/>
  <c r="M779" i="6" a="1"/>
  <c r="L779" i="6" a="1"/>
  <c r="L779" i="6" s="1"/>
  <c r="K779" i="6" a="1"/>
  <c r="K779" i="6" s="1"/>
  <c r="AI778" i="6"/>
  <c r="AI778" i="6" a="1"/>
  <c r="AH778" i="6" a="1"/>
  <c r="AH778" i="6" s="1"/>
  <c r="AG778" i="6" a="1"/>
  <c r="AG778" i="6" s="1"/>
  <c r="AF778" i="6" a="1"/>
  <c r="AF778" i="6" s="1"/>
  <c r="AE778" i="6" a="1"/>
  <c r="AE778" i="6" s="1"/>
  <c r="AD778" i="6" a="1"/>
  <c r="AD778" i="6" s="1"/>
  <c r="AC778" i="6" a="1"/>
  <c r="AC778" i="6" s="1"/>
  <c r="AB778" i="6" a="1"/>
  <c r="AB778" i="6" s="1"/>
  <c r="AA778" i="6"/>
  <c r="AA778" i="6" a="1"/>
  <c r="Z778" i="6" a="1"/>
  <c r="Z778" i="6" s="1"/>
  <c r="Y778" i="6" a="1"/>
  <c r="Y778" i="6" s="1"/>
  <c r="X778" i="6" a="1"/>
  <c r="X778" i="6" s="1"/>
  <c r="W778" i="6" a="1"/>
  <c r="W778" i="6" s="1"/>
  <c r="V778" i="6" a="1"/>
  <c r="V778" i="6" s="1"/>
  <c r="U778" i="6" a="1"/>
  <c r="U778" i="6" s="1"/>
  <c r="T778" i="6" a="1"/>
  <c r="T778" i="6" s="1"/>
  <c r="S778" i="6"/>
  <c r="S778" i="6" a="1"/>
  <c r="R778" i="6" a="1"/>
  <c r="R778" i="6" s="1"/>
  <c r="Q778" i="6" a="1"/>
  <c r="Q778" i="6" s="1"/>
  <c r="P778" i="6" a="1"/>
  <c r="P778" i="6" s="1"/>
  <c r="O778" i="6" a="1"/>
  <c r="O778" i="6" s="1"/>
  <c r="N778" i="6" a="1"/>
  <c r="N778" i="6" s="1"/>
  <c r="M778" i="6" a="1"/>
  <c r="M778" i="6" s="1"/>
  <c r="L778" i="6"/>
  <c r="L778" i="6" a="1"/>
  <c r="K778" i="6" a="1"/>
  <c r="K778" i="6" s="1"/>
  <c r="AI777" i="6" a="1"/>
  <c r="AI777" i="6" s="1"/>
  <c r="AH777" i="6"/>
  <c r="AH777" i="6" a="1"/>
  <c r="AG777" i="6" a="1"/>
  <c r="AG777" i="6" s="1"/>
  <c r="AF777" i="6" a="1"/>
  <c r="AF777" i="6" s="1"/>
  <c r="AE777" i="6" a="1"/>
  <c r="AE777" i="6" s="1"/>
  <c r="AD777" i="6"/>
  <c r="AD777" i="6" a="1"/>
  <c r="AC777" i="6" a="1"/>
  <c r="AC777" i="6" s="1"/>
  <c r="AB777" i="6" a="1"/>
  <c r="AB777" i="6" s="1"/>
  <c r="AA777" i="6"/>
  <c r="AA777" i="6" a="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c r="M777" i="6" a="1"/>
  <c r="L777" i="6" a="1"/>
  <c r="L777" i="6" s="1"/>
  <c r="K777" i="6" a="1"/>
  <c r="K777" i="6" s="1"/>
  <c r="AI776" i="6" a="1"/>
  <c r="AI776" i="6" s="1"/>
  <c r="AH776" i="6" a="1"/>
  <c r="AH776" i="6" s="1"/>
  <c r="AG776" i="6" a="1"/>
  <c r="AG776" i="6" s="1"/>
  <c r="AF776" i="6" a="1"/>
  <c r="AF776" i="6" s="1"/>
  <c r="AE776" i="6" a="1"/>
  <c r="AE776" i="6" s="1"/>
  <c r="AD776" i="6" a="1"/>
  <c r="AD776" i="6" s="1"/>
  <c r="AC776" i="6"/>
  <c r="AC776" i="6" a="1"/>
  <c r="AB776" i="6" a="1"/>
  <c r="AB776" i="6" s="1"/>
  <c r="AA776" i="6" a="1"/>
  <c r="AA776" i="6" s="1"/>
  <c r="Z776" i="6" a="1"/>
  <c r="Z776" i="6" s="1"/>
  <c r="Y776" i="6" a="1"/>
  <c r="Y776" i="6" s="1"/>
  <c r="X776" i="6" a="1"/>
  <c r="X776" i="6" s="1"/>
  <c r="W776" i="6" a="1"/>
  <c r="W776" i="6" s="1"/>
  <c r="V776" i="6" a="1"/>
  <c r="V776" i="6" s="1"/>
  <c r="U776" i="6"/>
  <c r="U776" i="6" a="1"/>
  <c r="T776" i="6" a="1"/>
  <c r="T776" i="6" s="1"/>
  <c r="S776" i="6" a="1"/>
  <c r="S776" i="6" s="1"/>
  <c r="R776" i="6" a="1"/>
  <c r="R776" i="6" s="1"/>
  <c r="Q776" i="6" a="1"/>
  <c r="Q776" i="6" s="1"/>
  <c r="P776" i="6" a="1"/>
  <c r="P776" i="6" s="1"/>
  <c r="O776" i="6" a="1"/>
  <c r="O776" i="6" s="1"/>
  <c r="N776" i="6" a="1"/>
  <c r="N776" i="6" s="1"/>
  <c r="M776" i="6"/>
  <c r="M776" i="6" a="1"/>
  <c r="L776" i="6" a="1"/>
  <c r="L776" i="6" s="1"/>
  <c r="K776" i="6" a="1"/>
  <c r="K776" i="6" s="1"/>
  <c r="AI775" i="6" a="1"/>
  <c r="AI775" i="6" s="1"/>
  <c r="AH775" i="6" a="1"/>
  <c r="AH775" i="6" s="1"/>
  <c r="AG775" i="6" a="1"/>
  <c r="AG775" i="6" s="1"/>
  <c r="AF775" i="6" a="1"/>
  <c r="AF775" i="6" s="1"/>
  <c r="AE775" i="6"/>
  <c r="AE775" i="6" a="1"/>
  <c r="AD775" i="6" a="1"/>
  <c r="AD775" i="6" s="1"/>
  <c r="AC775" i="6" a="1"/>
  <c r="AC775" i="6" s="1"/>
  <c r="AB775" i="6" a="1"/>
  <c r="AB775" i="6" s="1"/>
  <c r="AA775" i="6" a="1"/>
  <c r="AA775" i="6" s="1"/>
  <c r="Z775" i="6" a="1"/>
  <c r="Z775" i="6" s="1"/>
  <c r="Y775" i="6" a="1"/>
  <c r="Y775" i="6" s="1"/>
  <c r="X775" i="6" a="1"/>
  <c r="X775" i="6" s="1"/>
  <c r="W775" i="6"/>
  <c r="W775" i="6" a="1"/>
  <c r="V775" i="6" a="1"/>
  <c r="V775" i="6" s="1"/>
  <c r="U775" i="6" a="1"/>
  <c r="U775" i="6" s="1"/>
  <c r="T775" i="6" a="1"/>
  <c r="T775" i="6" s="1"/>
  <c r="S775" i="6" a="1"/>
  <c r="S775" i="6" s="1"/>
  <c r="R775" i="6" a="1"/>
  <c r="R775" i="6" s="1"/>
  <c r="Q775" i="6" a="1"/>
  <c r="Q775" i="6" s="1"/>
  <c r="P775" i="6" a="1"/>
  <c r="P775" i="6" s="1"/>
  <c r="O775" i="6"/>
  <c r="O775" i="6" a="1"/>
  <c r="N775" i="6" a="1"/>
  <c r="N775" i="6" s="1"/>
  <c r="M775" i="6" a="1"/>
  <c r="M775" i="6" s="1"/>
  <c r="L775" i="6" a="1"/>
  <c r="L775" i="6" s="1"/>
  <c r="K775" i="6" a="1"/>
  <c r="K775" i="6" s="1"/>
  <c r="AI774" i="6"/>
  <c r="AI774" i="6" a="1"/>
  <c r="AH774" i="6" a="1"/>
  <c r="AH774" i="6" s="1"/>
  <c r="AG774" i="6" a="1"/>
  <c r="AG774" i="6" s="1"/>
  <c r="AF774" i="6" a="1"/>
  <c r="AF774" i="6" s="1"/>
  <c r="AE774" i="6" a="1"/>
  <c r="AE774" i="6" s="1"/>
  <c r="AD774" i="6" a="1"/>
  <c r="AD774" i="6" s="1"/>
  <c r="AC774" i="6" a="1"/>
  <c r="AC774" i="6" s="1"/>
  <c r="AB774" i="6" a="1"/>
  <c r="AB774" i="6" s="1"/>
  <c r="AA774" i="6"/>
  <c r="AA774" i="6" a="1"/>
  <c r="Z774" i="6" a="1"/>
  <c r="Z774" i="6" s="1"/>
  <c r="Y774" i="6" a="1"/>
  <c r="Y774" i="6" s="1"/>
  <c r="X774" i="6" a="1"/>
  <c r="X774" i="6" s="1"/>
  <c r="W774" i="6" a="1"/>
  <c r="W774" i="6" s="1"/>
  <c r="V774" i="6" a="1"/>
  <c r="V774" i="6" s="1"/>
  <c r="U774" i="6" a="1"/>
  <c r="U774" i="6" s="1"/>
  <c r="T774" i="6" a="1"/>
  <c r="T774" i="6" s="1"/>
  <c r="S774" i="6"/>
  <c r="S774" i="6" a="1"/>
  <c r="R774" i="6" a="1"/>
  <c r="R774" i="6" s="1"/>
  <c r="Q774" i="6" a="1"/>
  <c r="Q774" i="6" s="1"/>
  <c r="P774" i="6" a="1"/>
  <c r="P774" i="6" s="1"/>
  <c r="O774" i="6" a="1"/>
  <c r="O774" i="6" s="1"/>
  <c r="N774" i="6" a="1"/>
  <c r="N774" i="6" s="1"/>
  <c r="M774" i="6" a="1"/>
  <c r="M774" i="6" s="1"/>
  <c r="L774" i="6" a="1"/>
  <c r="L774" i="6" s="1"/>
  <c r="K774" i="6"/>
  <c r="K774" i="6" a="1"/>
  <c r="AI773" i="6" a="1"/>
  <c r="AI773" i="6" s="1"/>
  <c r="AH773" i="6" a="1"/>
  <c r="AH773" i="6" s="1"/>
  <c r="AG773" i="6"/>
  <c r="AG773" i="6" a="1"/>
  <c r="AF773" i="6" a="1"/>
  <c r="AF773" i="6" s="1"/>
  <c r="AE773" i="6" a="1"/>
  <c r="AE773" i="6" s="1"/>
  <c r="AD773" i="6" a="1"/>
  <c r="AD773" i="6" s="1"/>
  <c r="AC773" i="6" a="1"/>
  <c r="AC773" i="6" s="1"/>
  <c r="AB773" i="6" a="1"/>
  <c r="AB773" i="6" s="1"/>
  <c r="AA773" i="6" a="1"/>
  <c r="AA773" i="6" s="1"/>
  <c r="Z773" i="6" a="1"/>
  <c r="Z773" i="6" s="1"/>
  <c r="Y773" i="6"/>
  <c r="Y773" i="6" a="1"/>
  <c r="X773" i="6" a="1"/>
  <c r="X773" i="6" s="1"/>
  <c r="W773" i="6" a="1"/>
  <c r="W773" i="6" s="1"/>
  <c r="V773" i="6" a="1"/>
  <c r="V773" i="6" s="1"/>
  <c r="U773" i="6" a="1"/>
  <c r="U773" i="6" s="1"/>
  <c r="T773" i="6" a="1"/>
  <c r="T773" i="6" s="1"/>
  <c r="S773" i="6" a="1"/>
  <c r="S773" i="6" s="1"/>
  <c r="R773" i="6" a="1"/>
  <c r="R773" i="6" s="1"/>
  <c r="Q773" i="6"/>
  <c r="Q773" i="6" a="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c r="AC772" i="6" a="1"/>
  <c r="AB772" i="6" a="1"/>
  <c r="AB772" i="6" s="1"/>
  <c r="AA772" i="6" a="1"/>
  <c r="AA772" i="6" s="1"/>
  <c r="Z772" i="6" a="1"/>
  <c r="Z772" i="6" s="1"/>
  <c r="Y772" i="6" a="1"/>
  <c r="Y772" i="6" s="1"/>
  <c r="X772" i="6" a="1"/>
  <c r="X772" i="6" s="1"/>
  <c r="W772" i="6" a="1"/>
  <c r="W772" i="6" s="1"/>
  <c r="V772" i="6" a="1"/>
  <c r="V772" i="6" s="1"/>
  <c r="U772" i="6"/>
  <c r="U772" i="6" a="1"/>
  <c r="T772" i="6" a="1"/>
  <c r="T772" i="6" s="1"/>
  <c r="S772" i="6" a="1"/>
  <c r="S772" i="6" s="1"/>
  <c r="R772" i="6" a="1"/>
  <c r="R772" i="6" s="1"/>
  <c r="Q772" i="6" a="1"/>
  <c r="Q772" i="6" s="1"/>
  <c r="P772" i="6" a="1"/>
  <c r="P772" i="6" s="1"/>
  <c r="O772" i="6" a="1"/>
  <c r="O772" i="6" s="1"/>
  <c r="N772" i="6" a="1"/>
  <c r="N772" i="6" s="1"/>
  <c r="M772" i="6"/>
  <c r="M772" i="6" a="1"/>
  <c r="L772" i="6" a="1"/>
  <c r="L772" i="6" s="1"/>
  <c r="K772" i="6" a="1"/>
  <c r="K772" i="6" s="1"/>
  <c r="AI771" i="6" a="1"/>
  <c r="AI771" i="6" s="1"/>
  <c r="AH771" i="6" a="1"/>
  <c r="AH771" i="6" s="1"/>
  <c r="AG771" i="6" a="1"/>
  <c r="AG771" i="6" s="1"/>
  <c r="AF771" i="6" a="1"/>
  <c r="AF771" i="6" s="1"/>
  <c r="AE771" i="6"/>
  <c r="AE771" i="6" a="1"/>
  <c r="AD771" i="6" a="1"/>
  <c r="AD771" i="6" s="1"/>
  <c r="AC771" i="6" a="1"/>
  <c r="AC771" i="6" s="1"/>
  <c r="AB771" i="6" a="1"/>
  <c r="AB771" i="6" s="1"/>
  <c r="AA771" i="6" a="1"/>
  <c r="AA771" i="6" s="1"/>
  <c r="Z771" i="6" a="1"/>
  <c r="Z771" i="6" s="1"/>
  <c r="Y771" i="6" a="1"/>
  <c r="Y771" i="6" s="1"/>
  <c r="X771" i="6" a="1"/>
  <c r="X771" i="6" s="1"/>
  <c r="W771" i="6"/>
  <c r="W771" i="6" a="1"/>
  <c r="V771" i="6" a="1"/>
  <c r="V771" i="6" s="1"/>
  <c r="U771" i="6" a="1"/>
  <c r="U771" i="6" s="1"/>
  <c r="T771" i="6" a="1"/>
  <c r="T771" i="6" s="1"/>
  <c r="S771" i="6" a="1"/>
  <c r="S771" i="6" s="1"/>
  <c r="R771" i="6" a="1"/>
  <c r="R771" i="6" s="1"/>
  <c r="Q771" i="6" a="1"/>
  <c r="Q771" i="6" s="1"/>
  <c r="P771" i="6" a="1"/>
  <c r="P771" i="6" s="1"/>
  <c r="O771" i="6"/>
  <c r="O771" i="6" a="1"/>
  <c r="N771" i="6" a="1"/>
  <c r="N771" i="6" s="1"/>
  <c r="M771" i="6" a="1"/>
  <c r="M771" i="6" s="1"/>
  <c r="L771" i="6" a="1"/>
  <c r="L771" i="6" s="1"/>
  <c r="K771" i="6" a="1"/>
  <c r="K771" i="6" s="1"/>
  <c r="AI770" i="6"/>
  <c r="AI770" i="6" a="1"/>
  <c r="AH770" i="6" a="1"/>
  <c r="AH770" i="6" s="1"/>
  <c r="AG770" i="6" a="1"/>
  <c r="AG770" i="6" s="1"/>
  <c r="AF770" i="6" a="1"/>
  <c r="AF770" i="6" s="1"/>
  <c r="AE770" i="6" a="1"/>
  <c r="AE770" i="6" s="1"/>
  <c r="AD770" i="6" a="1"/>
  <c r="AD770" i="6" s="1"/>
  <c r="AC770" i="6" a="1"/>
  <c r="AC770" i="6" s="1"/>
  <c r="AB770" i="6" a="1"/>
  <c r="AB770" i="6" s="1"/>
  <c r="AA770" i="6"/>
  <c r="AA770" i="6" a="1"/>
  <c r="Z770" i="6" a="1"/>
  <c r="Z770" i="6" s="1"/>
  <c r="Y770" i="6" a="1"/>
  <c r="Y770" i="6" s="1"/>
  <c r="X770" i="6" a="1"/>
  <c r="X770" i="6" s="1"/>
  <c r="W770" i="6" a="1"/>
  <c r="W770" i="6" s="1"/>
  <c r="V770" i="6" a="1"/>
  <c r="V770" i="6" s="1"/>
  <c r="U770" i="6" a="1"/>
  <c r="U770" i="6" s="1"/>
  <c r="T770" i="6" a="1"/>
  <c r="T770" i="6" s="1"/>
  <c r="S770" i="6"/>
  <c r="S770" i="6" a="1"/>
  <c r="R770" i="6" a="1"/>
  <c r="R770" i="6" s="1"/>
  <c r="Q770" i="6" a="1"/>
  <c r="Q770" i="6" s="1"/>
  <c r="P770" i="6" a="1"/>
  <c r="P770" i="6" s="1"/>
  <c r="O770" i="6" a="1"/>
  <c r="O770" i="6" s="1"/>
  <c r="N770" i="6" a="1"/>
  <c r="N770" i="6" s="1"/>
  <c r="M770" i="6" a="1"/>
  <c r="M770" i="6" s="1"/>
  <c r="L770" i="6" a="1"/>
  <c r="L770" i="6" s="1"/>
  <c r="K770" i="6"/>
  <c r="K770" i="6" a="1"/>
  <c r="AI769" i="6" a="1"/>
  <c r="AI769" i="6" s="1"/>
  <c r="AH769" i="6" a="1"/>
  <c r="AH769" i="6" s="1"/>
  <c r="AG769" i="6"/>
  <c r="AG769" i="6" a="1"/>
  <c r="AF769" i="6" a="1"/>
  <c r="AF769" i="6" s="1"/>
  <c r="AE769" i="6" a="1"/>
  <c r="AE769" i="6" s="1"/>
  <c r="AD769" i="6" a="1"/>
  <c r="AD769" i="6" s="1"/>
  <c r="AC769" i="6" a="1"/>
  <c r="AC769" i="6" s="1"/>
  <c r="AB769" i="6" a="1"/>
  <c r="AB769" i="6" s="1"/>
  <c r="AA769" i="6" a="1"/>
  <c r="AA769" i="6" s="1"/>
  <c r="Z769" i="6" a="1"/>
  <c r="Z769" i="6" s="1"/>
  <c r="Y769" i="6"/>
  <c r="Y769" i="6" a="1"/>
  <c r="X769" i="6" a="1"/>
  <c r="X769" i="6" s="1"/>
  <c r="W769" i="6" a="1"/>
  <c r="W769" i="6" s="1"/>
  <c r="V769" i="6" a="1"/>
  <c r="V769" i="6" s="1"/>
  <c r="U769" i="6" a="1"/>
  <c r="U769" i="6" s="1"/>
  <c r="T769" i="6" a="1"/>
  <c r="T769" i="6" s="1"/>
  <c r="S769" i="6" a="1"/>
  <c r="S769" i="6" s="1"/>
  <c r="R769" i="6" a="1"/>
  <c r="R769" i="6" s="1"/>
  <c r="Q769" i="6"/>
  <c r="Q769" i="6" a="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c r="AC768" i="6" a="1"/>
  <c r="AB768" i="6" a="1"/>
  <c r="AB768" i="6" s="1"/>
  <c r="AA768" i="6" a="1"/>
  <c r="AA768" i="6" s="1"/>
  <c r="Z768" i="6" a="1"/>
  <c r="Z768" i="6" s="1"/>
  <c r="Y768" i="6" a="1"/>
  <c r="Y768" i="6" s="1"/>
  <c r="X768" i="6" a="1"/>
  <c r="X768" i="6" s="1"/>
  <c r="W768" i="6" a="1"/>
  <c r="W768" i="6" s="1"/>
  <c r="V768" i="6" a="1"/>
  <c r="V768" i="6" s="1"/>
  <c r="U768" i="6"/>
  <c r="U768" i="6" a="1"/>
  <c r="T768" i="6" a="1"/>
  <c r="T768" i="6" s="1"/>
  <c r="S768" i="6" a="1"/>
  <c r="S768" i="6" s="1"/>
  <c r="R768" i="6" a="1"/>
  <c r="R768" i="6" s="1"/>
  <c r="Q768" i="6" a="1"/>
  <c r="Q768" i="6" s="1"/>
  <c r="P768" i="6" a="1"/>
  <c r="P768" i="6" s="1"/>
  <c r="O768" i="6" a="1"/>
  <c r="O768" i="6" s="1"/>
  <c r="N768" i="6" a="1"/>
  <c r="N768" i="6" s="1"/>
  <c r="M768" i="6"/>
  <c r="M768" i="6" a="1"/>
  <c r="L768" i="6" a="1"/>
  <c r="L768" i="6" s="1"/>
  <c r="K768" i="6" a="1"/>
  <c r="K768" i="6" s="1"/>
  <c r="AI767" i="6" a="1"/>
  <c r="AI767" i="6" s="1"/>
  <c r="AH767" i="6" a="1"/>
  <c r="AH767" i="6" s="1"/>
  <c r="AG767" i="6" a="1"/>
  <c r="AG767" i="6" s="1"/>
  <c r="AF767" i="6" a="1"/>
  <c r="AF767" i="6" s="1"/>
  <c r="AE767" i="6"/>
  <c r="AE767" i="6" a="1"/>
  <c r="AD767" i="6" a="1"/>
  <c r="AD767" i="6" s="1"/>
  <c r="AC767" i="6" a="1"/>
  <c r="AC767" i="6" s="1"/>
  <c r="AB767" i="6" a="1"/>
  <c r="AB767" i="6" s="1"/>
  <c r="AA767" i="6" a="1"/>
  <c r="AA767" i="6" s="1"/>
  <c r="Z767" i="6" a="1"/>
  <c r="Z767" i="6" s="1"/>
  <c r="Y767" i="6" a="1"/>
  <c r="Y767" i="6" s="1"/>
  <c r="X767" i="6" a="1"/>
  <c r="X767" i="6" s="1"/>
  <c r="W767" i="6"/>
  <c r="W767" i="6" a="1"/>
  <c r="V767" i="6" a="1"/>
  <c r="V767" i="6" s="1"/>
  <c r="U767" i="6" a="1"/>
  <c r="U767" i="6" s="1"/>
  <c r="T767" i="6" a="1"/>
  <c r="T767" i="6" s="1"/>
  <c r="S767" i="6" a="1"/>
  <c r="S767" i="6" s="1"/>
  <c r="R767" i="6" a="1"/>
  <c r="R767" i="6" s="1"/>
  <c r="Q767" i="6" a="1"/>
  <c r="Q767" i="6" s="1"/>
  <c r="P767" i="6" a="1"/>
  <c r="P767" i="6" s="1"/>
  <c r="O767" i="6"/>
  <c r="O767" i="6" a="1"/>
  <c r="N767" i="6" a="1"/>
  <c r="N767" i="6" s="1"/>
  <c r="M767" i="6" a="1"/>
  <c r="M767" i="6" s="1"/>
  <c r="L767" i="6" a="1"/>
  <c r="L767" i="6" s="1"/>
  <c r="K767" i="6" a="1"/>
  <c r="K767" i="6" s="1"/>
  <c r="AI766" i="6"/>
  <c r="AI766" i="6" a="1"/>
  <c r="AH766" i="6" a="1"/>
  <c r="AH766" i="6" s="1"/>
  <c r="AG766" i="6" a="1"/>
  <c r="AG766" i="6" s="1"/>
  <c r="AF766" i="6" a="1"/>
  <c r="AF766" i="6" s="1"/>
  <c r="AE766" i="6" a="1"/>
  <c r="AE766" i="6" s="1"/>
  <c r="AD766" i="6" a="1"/>
  <c r="AD766" i="6" s="1"/>
  <c r="AC766" i="6" a="1"/>
  <c r="AC766" i="6" s="1"/>
  <c r="AB766" i="6" a="1"/>
  <c r="AB766" i="6" s="1"/>
  <c r="AA766" i="6"/>
  <c r="AA766" i="6" a="1"/>
  <c r="Z766" i="6" a="1"/>
  <c r="Z766" i="6" s="1"/>
  <c r="Y766" i="6" a="1"/>
  <c r="Y766" i="6" s="1"/>
  <c r="X766" i="6" a="1"/>
  <c r="X766" i="6" s="1"/>
  <c r="W766" i="6" a="1"/>
  <c r="W766" i="6" s="1"/>
  <c r="V766" i="6" a="1"/>
  <c r="V766" i="6" s="1"/>
  <c r="U766" i="6" a="1"/>
  <c r="U766" i="6" s="1"/>
  <c r="T766" i="6" a="1"/>
  <c r="T766" i="6" s="1"/>
  <c r="S766" i="6"/>
  <c r="S766" i="6" a="1"/>
  <c r="R766" i="6" a="1"/>
  <c r="R766" i="6" s="1"/>
  <c r="Q766" i="6" a="1"/>
  <c r="Q766" i="6" s="1"/>
  <c r="P766" i="6" a="1"/>
  <c r="P766" i="6" s="1"/>
  <c r="O766" i="6" a="1"/>
  <c r="O766" i="6" s="1"/>
  <c r="N766" i="6" a="1"/>
  <c r="N766" i="6" s="1"/>
  <c r="M766" i="6" a="1"/>
  <c r="M766" i="6" s="1"/>
  <c r="L766" i="6" a="1"/>
  <c r="L766" i="6" s="1"/>
  <c r="K766" i="6"/>
  <c r="K766" i="6" a="1"/>
  <c r="AI765" i="6" a="1"/>
  <c r="AI765" i="6" s="1"/>
  <c r="AH765" i="6" a="1"/>
  <c r="AH765" i="6" s="1"/>
  <c r="AG765" i="6"/>
  <c r="AG765" i="6" a="1"/>
  <c r="AF765" i="6" a="1"/>
  <c r="AF765" i="6" s="1"/>
  <c r="AE765" i="6" a="1"/>
  <c r="AE765" i="6" s="1"/>
  <c r="AD765" i="6" a="1"/>
  <c r="AD765" i="6" s="1"/>
  <c r="AC765" i="6" a="1"/>
  <c r="AC765" i="6" s="1"/>
  <c r="AB765" i="6" a="1"/>
  <c r="AB765" i="6" s="1"/>
  <c r="AA765" i="6" a="1"/>
  <c r="AA765" i="6" s="1"/>
  <c r="Z765" i="6" a="1"/>
  <c r="Z765" i="6" s="1"/>
  <c r="Y765" i="6"/>
  <c r="Y765" i="6" a="1"/>
  <c r="X765" i="6" a="1"/>
  <c r="X765" i="6" s="1"/>
  <c r="W765" i="6" a="1"/>
  <c r="W765" i="6" s="1"/>
  <c r="V765" i="6" a="1"/>
  <c r="V765" i="6" s="1"/>
  <c r="U765" i="6" a="1"/>
  <c r="U765" i="6" s="1"/>
  <c r="T765" i="6" a="1"/>
  <c r="T765" i="6" s="1"/>
  <c r="S765" i="6" a="1"/>
  <c r="S765" i="6" s="1"/>
  <c r="R765" i="6" a="1"/>
  <c r="R765" i="6" s="1"/>
  <c r="Q765" i="6"/>
  <c r="Q765" i="6" a="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c r="AC764" i="6" a="1"/>
  <c r="AB764" i="6" a="1"/>
  <c r="AB764" i="6" s="1"/>
  <c r="AA764" i="6" a="1"/>
  <c r="AA764" i="6" s="1"/>
  <c r="Z764" i="6" a="1"/>
  <c r="Z764" i="6" s="1"/>
  <c r="Y764" i="6" a="1"/>
  <c r="Y764" i="6" s="1"/>
  <c r="X764" i="6" a="1"/>
  <c r="X764" i="6" s="1"/>
  <c r="W764" i="6" a="1"/>
  <c r="W764" i="6" s="1"/>
  <c r="V764" i="6" a="1"/>
  <c r="V764" i="6" s="1"/>
  <c r="U764" i="6"/>
  <c r="U764" i="6" a="1"/>
  <c r="T764" i="6" a="1"/>
  <c r="T764" i="6" s="1"/>
  <c r="S764" i="6" a="1"/>
  <c r="S764" i="6" s="1"/>
  <c r="R764" i="6" a="1"/>
  <c r="R764" i="6" s="1"/>
  <c r="Q764" i="6" a="1"/>
  <c r="Q764" i="6" s="1"/>
  <c r="P764" i="6" a="1"/>
  <c r="P764" i="6" s="1"/>
  <c r="O764" i="6" a="1"/>
  <c r="O764" i="6" s="1"/>
  <c r="N764" i="6" a="1"/>
  <c r="N764" i="6" s="1"/>
  <c r="M764" i="6"/>
  <c r="M764" i="6" a="1"/>
  <c r="L764" i="6" a="1"/>
  <c r="L764" i="6" s="1"/>
  <c r="K764" i="6" a="1"/>
  <c r="K764" i="6" s="1"/>
  <c r="AI763" i="6" a="1"/>
  <c r="AI763" i="6" s="1"/>
  <c r="AH763" i="6" a="1"/>
  <c r="AH763" i="6" s="1"/>
  <c r="AG763" i="6" a="1"/>
  <c r="AG763" i="6" s="1"/>
  <c r="AF763" i="6" a="1"/>
  <c r="AF763" i="6" s="1"/>
  <c r="AE763" i="6"/>
  <c r="AE763" i="6" a="1"/>
  <c r="AD763" i="6" a="1"/>
  <c r="AD763" i="6" s="1"/>
  <c r="AC763" i="6" a="1"/>
  <c r="AC763" i="6" s="1"/>
  <c r="AB763" i="6" a="1"/>
  <c r="AB763" i="6" s="1"/>
  <c r="AA763" i="6" a="1"/>
  <c r="AA763" i="6" s="1"/>
  <c r="Z763" i="6" a="1"/>
  <c r="Z763" i="6" s="1"/>
  <c r="Y763" i="6" a="1"/>
  <c r="Y763" i="6" s="1"/>
  <c r="X763" i="6" a="1"/>
  <c r="X763" i="6" s="1"/>
  <c r="W763" i="6"/>
  <c r="W763" i="6" a="1"/>
  <c r="V763" i="6" a="1"/>
  <c r="V763" i="6" s="1"/>
  <c r="U763" i="6" a="1"/>
  <c r="U763" i="6" s="1"/>
  <c r="T763" i="6" a="1"/>
  <c r="T763" i="6" s="1"/>
  <c r="S763" i="6" a="1"/>
  <c r="S763" i="6" s="1"/>
  <c r="R763" i="6" a="1"/>
  <c r="R763" i="6" s="1"/>
  <c r="Q763" i="6" a="1"/>
  <c r="Q763" i="6" s="1"/>
  <c r="P763" i="6" a="1"/>
  <c r="P763" i="6" s="1"/>
  <c r="O763" i="6"/>
  <c r="O763" i="6" a="1"/>
  <c r="N763" i="6" a="1"/>
  <c r="N763" i="6" s="1"/>
  <c r="M763" i="6" a="1"/>
  <c r="M763" i="6" s="1"/>
  <c r="L763" i="6" a="1"/>
  <c r="L763" i="6" s="1"/>
  <c r="K763" i="6" a="1"/>
  <c r="K763" i="6" s="1"/>
  <c r="AI762" i="6"/>
  <c r="AI762" i="6" a="1"/>
  <c r="AH762" i="6" a="1"/>
  <c r="AH762" i="6" s="1"/>
  <c r="AG762" i="6" a="1"/>
  <c r="AG762" i="6" s="1"/>
  <c r="AF762" i="6" a="1"/>
  <c r="AF762" i="6" s="1"/>
  <c r="AE762" i="6" a="1"/>
  <c r="AE762" i="6" s="1"/>
  <c r="AD762" i="6" a="1"/>
  <c r="AD762" i="6" s="1"/>
  <c r="AC762" i="6" a="1"/>
  <c r="AC762" i="6" s="1"/>
  <c r="AB762" i="6" a="1"/>
  <c r="AB762" i="6" s="1"/>
  <c r="AA762" i="6"/>
  <c r="AA762" i="6" a="1"/>
  <c r="Z762" i="6" a="1"/>
  <c r="Z762" i="6" s="1"/>
  <c r="Y762" i="6" a="1"/>
  <c r="Y762" i="6" s="1"/>
  <c r="X762" i="6" a="1"/>
  <c r="X762" i="6" s="1"/>
  <c r="W762" i="6" a="1"/>
  <c r="W762" i="6" s="1"/>
  <c r="V762" i="6" a="1"/>
  <c r="V762" i="6" s="1"/>
  <c r="U762" i="6" a="1"/>
  <c r="U762" i="6" s="1"/>
  <c r="T762" i="6" a="1"/>
  <c r="T762" i="6" s="1"/>
  <c r="S762" i="6"/>
  <c r="S762" i="6" a="1"/>
  <c r="R762" i="6" a="1"/>
  <c r="R762" i="6" s="1"/>
  <c r="Q762" i="6" a="1"/>
  <c r="Q762" i="6" s="1"/>
  <c r="P762" i="6" a="1"/>
  <c r="P762" i="6" s="1"/>
  <c r="O762" i="6" a="1"/>
  <c r="O762" i="6" s="1"/>
  <c r="N762" i="6" a="1"/>
  <c r="N762" i="6" s="1"/>
  <c r="M762" i="6" a="1"/>
  <c r="M762" i="6" s="1"/>
  <c r="L762" i="6" a="1"/>
  <c r="L762" i="6" s="1"/>
  <c r="K762" i="6"/>
  <c r="K762" i="6" a="1"/>
  <c r="AI761" i="6" a="1"/>
  <c r="AI761" i="6" s="1"/>
  <c r="AH761" i="6" a="1"/>
  <c r="AH761" i="6" s="1"/>
  <c r="AG761" i="6"/>
  <c r="AG761" i="6" a="1"/>
  <c r="AF761" i="6" a="1"/>
  <c r="AF761" i="6" s="1"/>
  <c r="AE761" i="6" a="1"/>
  <c r="AE761" i="6" s="1"/>
  <c r="AD761" i="6" a="1"/>
  <c r="AD761" i="6" s="1"/>
  <c r="AC761" i="6" a="1"/>
  <c r="AC761" i="6" s="1"/>
  <c r="AB761" i="6" a="1"/>
  <c r="AB761" i="6" s="1"/>
  <c r="AA761" i="6" a="1"/>
  <c r="AA761" i="6" s="1"/>
  <c r="Z761" i="6" a="1"/>
  <c r="Z761" i="6" s="1"/>
  <c r="Y761" i="6"/>
  <c r="Y761" i="6" a="1"/>
  <c r="X761" i="6" a="1"/>
  <c r="X761" i="6" s="1"/>
  <c r="W761" i="6" a="1"/>
  <c r="W761" i="6" s="1"/>
  <c r="V761" i="6" a="1"/>
  <c r="V761" i="6" s="1"/>
  <c r="U761" i="6" a="1"/>
  <c r="U761" i="6" s="1"/>
  <c r="T761" i="6" a="1"/>
  <c r="T761" i="6" s="1"/>
  <c r="S761" i="6" a="1"/>
  <c r="S761" i="6" s="1"/>
  <c r="R761" i="6" a="1"/>
  <c r="R761" i="6" s="1"/>
  <c r="Q761" i="6"/>
  <c r="Q761" i="6" a="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c r="AC760" i="6" a="1"/>
  <c r="AB760" i="6" a="1"/>
  <c r="AB760" i="6" s="1"/>
  <c r="AA760" i="6" a="1"/>
  <c r="AA760" i="6" s="1"/>
  <c r="Z760" i="6" a="1"/>
  <c r="Z760" i="6" s="1"/>
  <c r="Y760" i="6" a="1"/>
  <c r="Y760" i="6" s="1"/>
  <c r="X760" i="6" a="1"/>
  <c r="X760" i="6" s="1"/>
  <c r="W760" i="6" a="1"/>
  <c r="W760" i="6" s="1"/>
  <c r="V760" i="6" a="1"/>
  <c r="V760" i="6" s="1"/>
  <c r="U760" i="6"/>
  <c r="U760" i="6" a="1"/>
  <c r="T760" i="6" a="1"/>
  <c r="T760" i="6" s="1"/>
  <c r="S760" i="6" a="1"/>
  <c r="S760" i="6" s="1"/>
  <c r="R760" i="6" a="1"/>
  <c r="R760" i="6" s="1"/>
  <c r="Q760" i="6" a="1"/>
  <c r="Q760" i="6" s="1"/>
  <c r="P760" i="6" a="1"/>
  <c r="P760" i="6" s="1"/>
  <c r="O760" i="6" a="1"/>
  <c r="O760" i="6" s="1"/>
  <c r="N760" i="6" a="1"/>
  <c r="N760" i="6" s="1"/>
  <c r="M760" i="6"/>
  <c r="M760" i="6" a="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c r="W759" i="6" a="1"/>
  <c r="V759" i="6" a="1"/>
  <c r="V759" i="6" s="1"/>
  <c r="U759" i="6" a="1"/>
  <c r="U759" i="6" s="1"/>
  <c r="T759" i="6" a="1"/>
  <c r="T759" i="6" s="1"/>
  <c r="S759" i="6" a="1"/>
  <c r="S759" i="6" s="1"/>
  <c r="R759" i="6" a="1"/>
  <c r="R759" i="6" s="1"/>
  <c r="Q759" i="6" a="1"/>
  <c r="Q759" i="6" s="1"/>
  <c r="P759" i="6" a="1"/>
  <c r="P759" i="6" s="1"/>
  <c r="O759" i="6"/>
  <c r="O759" i="6" a="1"/>
  <c r="N759" i="6" a="1"/>
  <c r="N759" i="6" s="1"/>
  <c r="M759" i="6" a="1"/>
  <c r="M759" i="6" s="1"/>
  <c r="L759" i="6" a="1"/>
  <c r="L759" i="6" s="1"/>
  <c r="K759" i="6" a="1"/>
  <c r="K759" i="6" s="1"/>
  <c r="AI758" i="6"/>
  <c r="AI758" i="6" a="1"/>
  <c r="AH758" i="6" a="1"/>
  <c r="AH758" i="6" s="1"/>
  <c r="AG758" i="6" a="1"/>
  <c r="AG758" i="6" s="1"/>
  <c r="AF758" i="6" a="1"/>
  <c r="AF758" i="6" s="1"/>
  <c r="AE758" i="6" a="1"/>
  <c r="AE758" i="6" s="1"/>
  <c r="AD758" i="6" a="1"/>
  <c r="AD758" i="6" s="1"/>
  <c r="AC758" i="6" a="1"/>
  <c r="AC758" i="6" s="1"/>
  <c r="AB758" i="6" a="1"/>
  <c r="AB758" i="6" s="1"/>
  <c r="AA758" i="6"/>
  <c r="AA758" i="6" a="1"/>
  <c r="Z758" i="6" a="1"/>
  <c r="Z758" i="6" s="1"/>
  <c r="Y758" i="6" a="1"/>
  <c r="Y758" i="6" s="1"/>
  <c r="X758" i="6" a="1"/>
  <c r="X758" i="6" s="1"/>
  <c r="W758" i="6" a="1"/>
  <c r="W758" i="6" s="1"/>
  <c r="V758" i="6" a="1"/>
  <c r="V758" i="6" s="1"/>
  <c r="U758" i="6" a="1"/>
  <c r="U758" i="6" s="1"/>
  <c r="T758" i="6" a="1"/>
  <c r="T758" i="6" s="1"/>
  <c r="S758" i="6"/>
  <c r="S758" i="6" a="1"/>
  <c r="R758" i="6" a="1"/>
  <c r="R758" i="6" s="1"/>
  <c r="Q758" i="6" a="1"/>
  <c r="Q758" i="6" s="1"/>
  <c r="P758" i="6" a="1"/>
  <c r="P758" i="6" s="1"/>
  <c r="O758" i="6" a="1"/>
  <c r="O758" i="6" s="1"/>
  <c r="N758" i="6" a="1"/>
  <c r="N758" i="6" s="1"/>
  <c r="M758" i="6" a="1"/>
  <c r="M758" i="6" s="1"/>
  <c r="L758" i="6" a="1"/>
  <c r="L758" i="6" s="1"/>
  <c r="K758" i="6"/>
  <c r="K758" i="6" a="1"/>
  <c r="AI757" i="6" a="1"/>
  <c r="AI757" i="6" s="1"/>
  <c r="AH757" i="6" a="1"/>
  <c r="AH757" i="6" s="1"/>
  <c r="AG757" i="6"/>
  <c r="AG757" i="6" a="1"/>
  <c r="AF757" i="6" a="1"/>
  <c r="AF757" i="6" s="1"/>
  <c r="AE757" i="6" a="1"/>
  <c r="AE757" i="6" s="1"/>
  <c r="AD757" i="6" a="1"/>
  <c r="AD757" i="6" s="1"/>
  <c r="AC757" i="6" a="1"/>
  <c r="AC757" i="6" s="1"/>
  <c r="AB757" i="6" a="1"/>
  <c r="AB757" i="6" s="1"/>
  <c r="AA757" i="6" a="1"/>
  <c r="AA757" i="6" s="1"/>
  <c r="Z757" i="6" a="1"/>
  <c r="Z757" i="6" s="1"/>
  <c r="Y757" i="6"/>
  <c r="Y757" i="6" a="1"/>
  <c r="X757" i="6" a="1"/>
  <c r="X757" i="6" s="1"/>
  <c r="W757" i="6" a="1"/>
  <c r="W757" i="6" s="1"/>
  <c r="V757" i="6" a="1"/>
  <c r="V757" i="6" s="1"/>
  <c r="U757" i="6" a="1"/>
  <c r="U757" i="6" s="1"/>
  <c r="T757" i="6" a="1"/>
  <c r="T757" i="6" s="1"/>
  <c r="S757" i="6" a="1"/>
  <c r="S757" i="6" s="1"/>
  <c r="R757" i="6" a="1"/>
  <c r="R757" i="6" s="1"/>
  <c r="Q757" i="6"/>
  <c r="Q757" i="6" a="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c r="AC756" i="6" a="1"/>
  <c r="AB756" i="6" a="1"/>
  <c r="AB756" i="6" s="1"/>
  <c r="AA756" i="6" a="1"/>
  <c r="AA756" i="6" s="1"/>
  <c r="Z756" i="6" a="1"/>
  <c r="Z756" i="6" s="1"/>
  <c r="Y756" i="6" a="1"/>
  <c r="Y756" i="6" s="1"/>
  <c r="X756" i="6" a="1"/>
  <c r="X756" i="6" s="1"/>
  <c r="W756" i="6" a="1"/>
  <c r="W756" i="6" s="1"/>
  <c r="V756" i="6" a="1"/>
  <c r="V756" i="6" s="1"/>
  <c r="U756" i="6"/>
  <c r="U756" i="6" a="1"/>
  <c r="T756" i="6" a="1"/>
  <c r="T756" i="6" s="1"/>
  <c r="S756" i="6" a="1"/>
  <c r="S756" i="6" s="1"/>
  <c r="R756" i="6" a="1"/>
  <c r="R756" i="6" s="1"/>
  <c r="Q756" i="6" a="1"/>
  <c r="Q756" i="6" s="1"/>
  <c r="P756" i="6" a="1"/>
  <c r="P756" i="6" s="1"/>
  <c r="O756" i="6" a="1"/>
  <c r="O756" i="6" s="1"/>
  <c r="N756" i="6" a="1"/>
  <c r="N756" i="6" s="1"/>
  <c r="M756" i="6"/>
  <c r="M756" i="6" a="1"/>
  <c r="L756" i="6" a="1"/>
  <c r="L756" i="6" s="1"/>
  <c r="K756" i="6" a="1"/>
  <c r="K756" i="6" s="1"/>
  <c r="AI755" i="6" a="1"/>
  <c r="AI755" i="6" s="1"/>
  <c r="AH755" i="6" a="1"/>
  <c r="AH755" i="6" s="1"/>
  <c r="AG755" i="6" a="1"/>
  <c r="AG755" i="6" s="1"/>
  <c r="AF755" i="6" a="1"/>
  <c r="AF755" i="6" s="1"/>
  <c r="AE755" i="6"/>
  <c r="AE755" i="6" a="1"/>
  <c r="AD755" i="6" a="1"/>
  <c r="AD755" i="6" s="1"/>
  <c r="AC755" i="6" a="1"/>
  <c r="AC755" i="6" s="1"/>
  <c r="AB755" i="6" a="1"/>
  <c r="AB755" i="6" s="1"/>
  <c r="AA755" i="6" a="1"/>
  <c r="AA755" i="6" s="1"/>
  <c r="Z755" i="6" a="1"/>
  <c r="Z755" i="6" s="1"/>
  <c r="Y755" i="6"/>
  <c r="Y755" i="6" a="1"/>
  <c r="X755" i="6" a="1"/>
  <c r="X755" i="6" s="1"/>
  <c r="W755" i="6" a="1"/>
  <c r="W755" i="6" s="1"/>
  <c r="V755" i="6" a="1"/>
  <c r="V755" i="6" s="1"/>
  <c r="U755" i="6"/>
  <c r="U755" i="6" a="1"/>
  <c r="T755" i="6" a="1"/>
  <c r="T755" i="6" s="1"/>
  <c r="S755" i="6" a="1"/>
  <c r="S755" i="6" s="1"/>
  <c r="R755" i="6" a="1"/>
  <c r="R755" i="6" s="1"/>
  <c r="Q755" i="6" a="1"/>
  <c r="Q755" i="6" s="1"/>
  <c r="P755" i="6" a="1"/>
  <c r="P755" i="6" s="1"/>
  <c r="O755" i="6"/>
  <c r="O755" i="6" a="1"/>
  <c r="N755" i="6" a="1"/>
  <c r="N755" i="6" s="1"/>
  <c r="M755" i="6" a="1"/>
  <c r="M755" i="6" s="1"/>
  <c r="L755" i="6" a="1"/>
  <c r="L755" i="6" s="1"/>
  <c r="K755" i="6" a="1"/>
  <c r="K755" i="6" s="1"/>
  <c r="AI754" i="6"/>
  <c r="AI754" i="6" a="1"/>
  <c r="AH754" i="6" a="1"/>
  <c r="AH754" i="6" s="1"/>
  <c r="AG754" i="6" a="1"/>
  <c r="AG754" i="6" s="1"/>
  <c r="AF754" i="6" a="1"/>
  <c r="AF754" i="6" s="1"/>
  <c r="AE754" i="6" a="1"/>
  <c r="AE754" i="6" s="1"/>
  <c r="AD754" i="6" a="1"/>
  <c r="AD754" i="6" s="1"/>
  <c r="AC754" i="6" a="1"/>
  <c r="AC754" i="6" s="1"/>
  <c r="AB754" i="6" a="1"/>
  <c r="AB754" i="6" s="1"/>
  <c r="AA754" i="6"/>
  <c r="AA754" i="6" a="1"/>
  <c r="Z754" i="6" a="1"/>
  <c r="Z754" i="6" s="1"/>
  <c r="Y754" i="6" a="1"/>
  <c r="Y754" i="6" s="1"/>
  <c r="X754" i="6" a="1"/>
  <c r="X754" i="6" s="1"/>
  <c r="W754" i="6" a="1"/>
  <c r="W754" i="6" s="1"/>
  <c r="V754" i="6" a="1"/>
  <c r="V754" i="6" s="1"/>
  <c r="U754" i="6" a="1"/>
  <c r="U754" i="6" s="1"/>
  <c r="T754" i="6" a="1"/>
  <c r="T754" i="6" s="1"/>
  <c r="S754" i="6"/>
  <c r="S754" i="6" a="1"/>
  <c r="R754" i="6" a="1"/>
  <c r="R754" i="6" s="1"/>
  <c r="Q754" i="6" a="1"/>
  <c r="Q754" i="6" s="1"/>
  <c r="P754" i="6" a="1"/>
  <c r="P754" i="6" s="1"/>
  <c r="O754" i="6" a="1"/>
  <c r="O754" i="6" s="1"/>
  <c r="N754" i="6" a="1"/>
  <c r="N754" i="6" s="1"/>
  <c r="M754" i="6" a="1"/>
  <c r="M754" i="6" s="1"/>
  <c r="L754" i="6" a="1"/>
  <c r="L754" i="6" s="1"/>
  <c r="K754" i="6"/>
  <c r="K754" i="6" a="1"/>
  <c r="AI753" i="6" a="1"/>
  <c r="AI753" i="6" s="1"/>
  <c r="AH753" i="6" a="1"/>
  <c r="AH753" i="6" s="1"/>
  <c r="AG753" i="6" a="1"/>
  <c r="AG753" i="6" s="1"/>
  <c r="AF753" i="6" a="1"/>
  <c r="AF753" i="6" s="1"/>
  <c r="AE753" i="6"/>
  <c r="AE753" i="6" a="1"/>
  <c r="AD753" i="6" a="1"/>
  <c r="AD753" i="6" s="1"/>
  <c r="AC753" i="6" a="1"/>
  <c r="AC753" i="6" s="1"/>
  <c r="AB753" i="6" a="1"/>
  <c r="AB753" i="6" s="1"/>
  <c r="AA753" i="6" a="1"/>
  <c r="AA753" i="6" s="1"/>
  <c r="Z753" i="6" a="1"/>
  <c r="Z753" i="6" s="1"/>
  <c r="Y753" i="6"/>
  <c r="Y753" i="6" a="1"/>
  <c r="X753" i="6" a="1"/>
  <c r="X753" i="6" s="1"/>
  <c r="W753" i="6" a="1"/>
  <c r="W753" i="6" s="1"/>
  <c r="V753" i="6" a="1"/>
  <c r="V753" i="6" s="1"/>
  <c r="U753" i="6" a="1"/>
  <c r="U753" i="6" s="1"/>
  <c r="T753" i="6" a="1"/>
  <c r="T753" i="6" s="1"/>
  <c r="S753" i="6" a="1"/>
  <c r="S753" i="6" s="1"/>
  <c r="R753" i="6" a="1"/>
  <c r="R753" i="6" s="1"/>
  <c r="Q753" i="6" a="1"/>
  <c r="Q753" i="6" s="1"/>
  <c r="P753" i="6" a="1"/>
  <c r="P753" i="6" s="1"/>
  <c r="O753" i="6"/>
  <c r="O753" i="6" a="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c r="AA752" i="6" a="1"/>
  <c r="Z752" i="6" a="1"/>
  <c r="Z752" i="6" s="1"/>
  <c r="Y752" i="6" a="1"/>
  <c r="Y752" i="6" s="1"/>
  <c r="X752" i="6" a="1"/>
  <c r="X752" i="6" s="1"/>
  <c r="W752" i="6" a="1"/>
  <c r="W752" i="6" s="1"/>
  <c r="V752" i="6" a="1"/>
  <c r="V752" i="6" s="1"/>
  <c r="U752" i="6"/>
  <c r="U752" i="6" a="1"/>
  <c r="T752" i="6" a="1"/>
  <c r="T752" i="6" s="1"/>
  <c r="S752" i="6" a="1"/>
  <c r="S752" i="6" s="1"/>
  <c r="R752" i="6" a="1"/>
  <c r="R752" i="6" s="1"/>
  <c r="Q752" i="6" a="1"/>
  <c r="Q752" i="6" s="1"/>
  <c r="P752" i="6" a="1"/>
  <c r="P752" i="6" s="1"/>
  <c r="O752" i="6" a="1"/>
  <c r="O752" i="6" s="1"/>
  <c r="N752" i="6" a="1"/>
  <c r="N752" i="6" s="1"/>
  <c r="M752" i="6" a="1"/>
  <c r="M752" i="6" s="1"/>
  <c r="L752" i="6" a="1"/>
  <c r="L752" i="6" s="1"/>
  <c r="K752" i="6"/>
  <c r="K752" i="6" a="1"/>
  <c r="AI751" i="6" a="1"/>
  <c r="AI751" i="6" s="1"/>
  <c r="AH751" i="6" a="1"/>
  <c r="AH751" i="6" s="1"/>
  <c r="AG751" i="6" a="1"/>
  <c r="AG751" i="6" s="1"/>
  <c r="AF751" i="6" a="1"/>
  <c r="AF751" i="6" s="1"/>
  <c r="AE751" i="6"/>
  <c r="AE751" i="6" a="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c r="O751" i="6" a="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c r="AA750" i="6" a="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c r="K750" i="6" a="1"/>
  <c r="AI749" i="6" a="1"/>
  <c r="AI749" i="6" s="1"/>
  <c r="AH749" i="6" a="1"/>
  <c r="AH749" i="6" s="1"/>
  <c r="AG749" i="6"/>
  <c r="AG749" i="6" a="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c r="Q749" i="6" a="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c r="AC748" i="6" a="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c r="M748" i="6" a="1"/>
  <c r="L748" i="6" a="1"/>
  <c r="L748" i="6" s="1"/>
  <c r="K748" i="6" a="1"/>
  <c r="K748" i="6" s="1"/>
  <c r="AI747" i="6" a="1"/>
  <c r="AI747" i="6" s="1"/>
  <c r="AH747" i="6" a="1"/>
  <c r="AH747" i="6" s="1"/>
  <c r="AG747" i="6" a="1"/>
  <c r="AG747" i="6" s="1"/>
  <c r="AF747" i="6" a="1"/>
  <c r="AF747" i="6" s="1"/>
  <c r="AE747" i="6"/>
  <c r="AE747" i="6" a="1"/>
  <c r="AD747" i="6" a="1"/>
  <c r="AD747" i="6" s="1"/>
  <c r="AC747" i="6" a="1"/>
  <c r="AC747" i="6" s="1"/>
  <c r="AB747" i="6" a="1"/>
  <c r="AB747" i="6" s="1"/>
  <c r="AA747" i="6" a="1"/>
  <c r="AA747" i="6" s="1"/>
  <c r="Z747" i="6" a="1"/>
  <c r="Z747" i="6" s="1"/>
  <c r="Y747" i="6" a="1"/>
  <c r="Y747" i="6" s="1"/>
  <c r="X747" i="6" a="1"/>
  <c r="X747" i="6" s="1"/>
  <c r="W747" i="6"/>
  <c r="W747" i="6" a="1"/>
  <c r="V747" i="6" a="1"/>
  <c r="V747" i="6" s="1"/>
  <c r="U747" i="6" a="1"/>
  <c r="U747" i="6" s="1"/>
  <c r="T747" i="6" a="1"/>
  <c r="T747" i="6" s="1"/>
  <c r="S747" i="6" a="1"/>
  <c r="S747" i="6" s="1"/>
  <c r="R747" i="6" a="1"/>
  <c r="R747" i="6" s="1"/>
  <c r="Q747" i="6" a="1"/>
  <c r="Q747" i="6" s="1"/>
  <c r="P747" i="6" a="1"/>
  <c r="P747" i="6" s="1"/>
  <c r="O747" i="6"/>
  <c r="O747" i="6" a="1"/>
  <c r="N747" i="6" a="1"/>
  <c r="N747" i="6" s="1"/>
  <c r="M747" i="6" a="1"/>
  <c r="M747" i="6" s="1"/>
  <c r="L747" i="6" a="1"/>
  <c r="L747" i="6" s="1"/>
  <c r="K747" i="6" a="1"/>
  <c r="K747" i="6" s="1"/>
  <c r="AI746" i="6"/>
  <c r="AI746" i="6" a="1"/>
  <c r="AH746" i="6" a="1"/>
  <c r="AH746" i="6" s="1"/>
  <c r="AG746" i="6" a="1"/>
  <c r="AG746" i="6" s="1"/>
  <c r="AF746" i="6" a="1"/>
  <c r="AF746" i="6" s="1"/>
  <c r="AE746" i="6" a="1"/>
  <c r="AE746" i="6" s="1"/>
  <c r="AD746" i="6" a="1"/>
  <c r="AD746" i="6" s="1"/>
  <c r="AC746" i="6" a="1"/>
  <c r="AC746" i="6" s="1"/>
  <c r="AB746" i="6" a="1"/>
  <c r="AB746" i="6" s="1"/>
  <c r="AA746" i="6"/>
  <c r="AA746" i="6" a="1"/>
  <c r="Z746" i="6" a="1"/>
  <c r="Z746" i="6" s="1"/>
  <c r="Y746" i="6" a="1"/>
  <c r="Y746" i="6" s="1"/>
  <c r="X746" i="6" a="1"/>
  <c r="X746" i="6" s="1"/>
  <c r="W746" i="6" a="1"/>
  <c r="W746" i="6" s="1"/>
  <c r="V746" i="6" a="1"/>
  <c r="V746" i="6" s="1"/>
  <c r="U746" i="6" a="1"/>
  <c r="U746" i="6" s="1"/>
  <c r="T746" i="6" a="1"/>
  <c r="T746" i="6" s="1"/>
  <c r="S746" i="6"/>
  <c r="S746" i="6" a="1"/>
  <c r="R746" i="6" a="1"/>
  <c r="R746" i="6" s="1"/>
  <c r="Q746" i="6" a="1"/>
  <c r="Q746" i="6" s="1"/>
  <c r="P746" i="6" a="1"/>
  <c r="P746" i="6" s="1"/>
  <c r="O746" i="6" a="1"/>
  <c r="O746" i="6" s="1"/>
  <c r="N746" i="6" a="1"/>
  <c r="N746" i="6" s="1"/>
  <c r="M746" i="6" a="1"/>
  <c r="M746" i="6" s="1"/>
  <c r="L746" i="6" a="1"/>
  <c r="L746" i="6" s="1"/>
  <c r="K746" i="6"/>
  <c r="K746" i="6" a="1"/>
  <c r="AI745" i="6" a="1"/>
  <c r="AI745" i="6" s="1"/>
  <c r="AH745" i="6" a="1"/>
  <c r="AH745" i="6" s="1"/>
  <c r="AG745" i="6" a="1"/>
  <c r="AG745" i="6" s="1"/>
  <c r="AF745" i="6" a="1"/>
  <c r="AF745" i="6" s="1"/>
  <c r="AE745" i="6"/>
  <c r="AE745" i="6" a="1"/>
  <c r="AD745" i="6" a="1"/>
  <c r="AD745" i="6" s="1"/>
  <c r="AC745" i="6" a="1"/>
  <c r="AC745" i="6" s="1"/>
  <c r="AB745" i="6" a="1"/>
  <c r="AB745" i="6" s="1"/>
  <c r="AA745" i="6" a="1"/>
  <c r="AA745" i="6" s="1"/>
  <c r="Z745" i="6" a="1"/>
  <c r="Z745" i="6" s="1"/>
  <c r="Y745" i="6"/>
  <c r="Y745" i="6" a="1"/>
  <c r="X745" i="6" a="1"/>
  <c r="X745" i="6" s="1"/>
  <c r="W745" i="6" a="1"/>
  <c r="W745" i="6" s="1"/>
  <c r="V745" i="6" a="1"/>
  <c r="V745" i="6" s="1"/>
  <c r="U745" i="6" a="1"/>
  <c r="U745" i="6" s="1"/>
  <c r="T745" i="6" a="1"/>
  <c r="T745" i="6" s="1"/>
  <c r="S745" i="6" a="1"/>
  <c r="S745" i="6" s="1"/>
  <c r="R745" i="6" a="1"/>
  <c r="R745" i="6" s="1"/>
  <c r="Q745" i="6" a="1"/>
  <c r="Q745" i="6" s="1"/>
  <c r="P745" i="6" a="1"/>
  <c r="P745" i="6" s="1"/>
  <c r="O745" i="6"/>
  <c r="O745" i="6" a="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c r="AA744" i="6" a="1"/>
  <c r="Z744" i="6" a="1"/>
  <c r="Z744" i="6" s="1"/>
  <c r="Y744" i="6" a="1"/>
  <c r="Y744" i="6" s="1"/>
  <c r="X744" i="6" a="1"/>
  <c r="X744" i="6" s="1"/>
  <c r="W744" i="6" a="1"/>
  <c r="W744" i="6" s="1"/>
  <c r="V744" i="6" a="1"/>
  <c r="V744" i="6" s="1"/>
  <c r="U744" i="6"/>
  <c r="U744" i="6" a="1"/>
  <c r="T744" i="6" a="1"/>
  <c r="T744" i="6" s="1"/>
  <c r="S744" i="6" a="1"/>
  <c r="S744" i="6" s="1"/>
  <c r="R744" i="6" a="1"/>
  <c r="R744" i="6" s="1"/>
  <c r="Q744" i="6" a="1"/>
  <c r="Q744" i="6" s="1"/>
  <c r="P744" i="6" a="1"/>
  <c r="P744" i="6" s="1"/>
  <c r="O744" i="6" a="1"/>
  <c r="O744" i="6" s="1"/>
  <c r="N744" i="6" a="1"/>
  <c r="N744" i="6" s="1"/>
  <c r="M744" i="6" a="1"/>
  <c r="M744" i="6" s="1"/>
  <c r="L744" i="6" a="1"/>
  <c r="L744" i="6" s="1"/>
  <c r="K744" i="6"/>
  <c r="K744" i="6" a="1"/>
  <c r="AI743" i="6" a="1"/>
  <c r="AI743" i="6" s="1"/>
  <c r="AH743" i="6" a="1"/>
  <c r="AH743" i="6" s="1"/>
  <c r="AG743" i="6" a="1"/>
  <c r="AG743" i="6" s="1"/>
  <c r="AF743" i="6" a="1"/>
  <c r="AF743" i="6" s="1"/>
  <c r="AE743" i="6"/>
  <c r="AE743" i="6" a="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c r="O743" i="6" a="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c r="AA742" i="6" a="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c r="K742" i="6" a="1"/>
  <c r="AI741" i="6" a="1"/>
  <c r="AI741" i="6" s="1"/>
  <c r="AH741" i="6" a="1"/>
  <c r="AH741" i="6" s="1"/>
  <c r="AG741" i="6"/>
  <c r="AG741" i="6" a="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c r="Q741" i="6" a="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c r="AC740" i="6" a="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c r="M740" i="6" a="1"/>
  <c r="L740" i="6" a="1"/>
  <c r="L740" i="6" s="1"/>
  <c r="K740" i="6" a="1"/>
  <c r="K740" i="6" s="1"/>
  <c r="AI739" i="6" a="1"/>
  <c r="AI739" i="6" s="1"/>
  <c r="AH739" i="6" a="1"/>
  <c r="AH739" i="6" s="1"/>
  <c r="AG739" i="6" a="1"/>
  <c r="AG739" i="6" s="1"/>
  <c r="AF739" i="6" a="1"/>
  <c r="AF739" i="6" s="1"/>
  <c r="AE739" i="6"/>
  <c r="AE739" i="6" a="1"/>
  <c r="AD739" i="6" a="1"/>
  <c r="AD739" i="6" s="1"/>
  <c r="AC739" i="6" a="1"/>
  <c r="AC739" i="6" s="1"/>
  <c r="AB739" i="6" a="1"/>
  <c r="AB739" i="6" s="1"/>
  <c r="AA739" i="6" a="1"/>
  <c r="AA739" i="6" s="1"/>
  <c r="Z739" i="6" a="1"/>
  <c r="Z739" i="6" s="1"/>
  <c r="Y739" i="6" a="1"/>
  <c r="Y739" i="6" s="1"/>
  <c r="X739" i="6" a="1"/>
  <c r="X739" i="6" s="1"/>
  <c r="W739" i="6"/>
  <c r="W739" i="6" a="1"/>
  <c r="V739" i="6" a="1"/>
  <c r="V739" i="6" s="1"/>
  <c r="U739" i="6" a="1"/>
  <c r="U739" i="6" s="1"/>
  <c r="T739" i="6" a="1"/>
  <c r="T739" i="6" s="1"/>
  <c r="S739" i="6" a="1"/>
  <c r="S739" i="6" s="1"/>
  <c r="R739" i="6" a="1"/>
  <c r="R739" i="6" s="1"/>
  <c r="Q739" i="6" a="1"/>
  <c r="Q739" i="6" s="1"/>
  <c r="P739" i="6" a="1"/>
  <c r="P739" i="6" s="1"/>
  <c r="O739" i="6"/>
  <c r="O739" i="6" a="1"/>
  <c r="N739" i="6" a="1"/>
  <c r="N739" i="6" s="1"/>
  <c r="M739" i="6" a="1"/>
  <c r="M739" i="6" s="1"/>
  <c r="L739" i="6" a="1"/>
  <c r="L739" i="6" s="1"/>
  <c r="K739" i="6" a="1"/>
  <c r="K739" i="6" s="1"/>
  <c r="AI738" i="6"/>
  <c r="AI738" i="6" a="1"/>
  <c r="AH738" i="6" a="1"/>
  <c r="AH738" i="6" s="1"/>
  <c r="AG738" i="6" a="1"/>
  <c r="AG738" i="6" s="1"/>
  <c r="AF738" i="6" a="1"/>
  <c r="AF738" i="6" s="1"/>
  <c r="AE738" i="6" a="1"/>
  <c r="AE738" i="6" s="1"/>
  <c r="AD738" i="6" a="1"/>
  <c r="AD738" i="6" s="1"/>
  <c r="AC738" i="6" a="1"/>
  <c r="AC738" i="6" s="1"/>
  <c r="AB738" i="6" a="1"/>
  <c r="AB738" i="6" s="1"/>
  <c r="AA738" i="6"/>
  <c r="AA738" i="6" a="1"/>
  <c r="Z738" i="6" a="1"/>
  <c r="Z738" i="6" s="1"/>
  <c r="Y738" i="6" a="1"/>
  <c r="Y738" i="6" s="1"/>
  <c r="X738" i="6" a="1"/>
  <c r="X738" i="6" s="1"/>
  <c r="W738" i="6" a="1"/>
  <c r="W738" i="6" s="1"/>
  <c r="V738" i="6" a="1"/>
  <c r="V738" i="6" s="1"/>
  <c r="U738" i="6" a="1"/>
  <c r="U738" i="6" s="1"/>
  <c r="T738" i="6" a="1"/>
  <c r="T738" i="6" s="1"/>
  <c r="S738" i="6"/>
  <c r="S738" i="6" a="1"/>
  <c r="R738" i="6" a="1"/>
  <c r="R738" i="6" s="1"/>
  <c r="Q738" i="6" a="1"/>
  <c r="Q738" i="6" s="1"/>
  <c r="P738" i="6" a="1"/>
  <c r="P738" i="6" s="1"/>
  <c r="O738" i="6" a="1"/>
  <c r="O738" i="6" s="1"/>
  <c r="N738" i="6" a="1"/>
  <c r="N738" i="6" s="1"/>
  <c r="M738" i="6" a="1"/>
  <c r="M738" i="6" s="1"/>
  <c r="L738" i="6" a="1"/>
  <c r="L738" i="6" s="1"/>
  <c r="K738" i="6"/>
  <c r="K738" i="6" a="1"/>
  <c r="AI737" i="6" a="1"/>
  <c r="AI737" i="6" s="1"/>
  <c r="AH737" i="6" a="1"/>
  <c r="AH737" i="6" s="1"/>
  <c r="AG737" i="6" a="1"/>
  <c r="AG737" i="6" s="1"/>
  <c r="AF737" i="6" a="1"/>
  <c r="AF737" i="6" s="1"/>
  <c r="AE737" i="6"/>
  <c r="AE737" i="6" a="1"/>
  <c r="AD737" i="6" a="1"/>
  <c r="AD737" i="6" s="1"/>
  <c r="AC737" i="6" a="1"/>
  <c r="AC737" i="6" s="1"/>
  <c r="AB737" i="6" a="1"/>
  <c r="AB737" i="6" s="1"/>
  <c r="AA737" i="6" a="1"/>
  <c r="AA737" i="6" s="1"/>
  <c r="Z737" i="6" a="1"/>
  <c r="Z737" i="6" s="1"/>
  <c r="Y737" i="6"/>
  <c r="Y737" i="6" a="1"/>
  <c r="X737" i="6" a="1"/>
  <c r="X737" i="6" s="1"/>
  <c r="W737" i="6" a="1"/>
  <c r="W737" i="6" s="1"/>
  <c r="V737" i="6" a="1"/>
  <c r="V737" i="6" s="1"/>
  <c r="U737" i="6" a="1"/>
  <c r="U737" i="6" s="1"/>
  <c r="T737" i="6" a="1"/>
  <c r="T737" i="6" s="1"/>
  <c r="S737" i="6" a="1"/>
  <c r="S737" i="6" s="1"/>
  <c r="R737" i="6" a="1"/>
  <c r="R737" i="6" s="1"/>
  <c r="Q737" i="6" a="1"/>
  <c r="Q737" i="6" s="1"/>
  <c r="P737" i="6" a="1"/>
  <c r="P737" i="6" s="1"/>
  <c r="O737" i="6"/>
  <c r="O737" i="6" a="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c r="AA736" i="6" a="1"/>
  <c r="Z736" i="6" a="1"/>
  <c r="Z736" i="6" s="1"/>
  <c r="Y736" i="6" a="1"/>
  <c r="Y736" i="6" s="1"/>
  <c r="X736" i="6" a="1"/>
  <c r="X736" i="6" s="1"/>
  <c r="W736" i="6" a="1"/>
  <c r="W736" i="6" s="1"/>
  <c r="V736" i="6" a="1"/>
  <c r="V736" i="6" s="1"/>
  <c r="U736" i="6"/>
  <c r="U736" i="6" a="1"/>
  <c r="T736" i="6" a="1"/>
  <c r="T736" i="6" s="1"/>
  <c r="S736" i="6" a="1"/>
  <c r="S736" i="6" s="1"/>
  <c r="R736" i="6" a="1"/>
  <c r="R736" i="6" s="1"/>
  <c r="Q736" i="6" a="1"/>
  <c r="Q736" i="6" s="1"/>
  <c r="P736" i="6" a="1"/>
  <c r="P736" i="6" s="1"/>
  <c r="O736" i="6" a="1"/>
  <c r="O736" i="6" s="1"/>
  <c r="N736" i="6" a="1"/>
  <c r="N736" i="6" s="1"/>
  <c r="M736" i="6" a="1"/>
  <c r="M736" i="6" s="1"/>
  <c r="L736" i="6" a="1"/>
  <c r="L736" i="6" s="1"/>
  <c r="K736" i="6"/>
  <c r="K736" i="6" a="1"/>
  <c r="AI735" i="6" a="1"/>
  <c r="AI735" i="6" s="1"/>
  <c r="AH735" i="6" a="1"/>
  <c r="AH735" i="6" s="1"/>
  <c r="AG735" i="6" a="1"/>
  <c r="AG735" i="6" s="1"/>
  <c r="AF735" i="6" a="1"/>
  <c r="AF735" i="6" s="1"/>
  <c r="AE735" i="6"/>
  <c r="AE735" i="6" a="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c r="O735" i="6" a="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c r="AA734" i="6" a="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c r="K734" i="6" a="1"/>
  <c r="AI733" i="6" a="1"/>
  <c r="AI733" i="6" s="1"/>
  <c r="AH733" i="6" a="1"/>
  <c r="AH733" i="6" s="1"/>
  <c r="AG733" i="6"/>
  <c r="AG733" i="6" a="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c r="Q733" i="6" a="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c r="AC732" i="6" a="1"/>
  <c r="AB732" i="6" a="1"/>
  <c r="AB732" i="6" s="1"/>
  <c r="AA732" i="6" a="1"/>
  <c r="AA732" i="6" s="1"/>
  <c r="Z732" i="6" a="1"/>
  <c r="Z732" i="6" s="1"/>
  <c r="Y732" i="6" a="1"/>
  <c r="Y732" i="6" s="1"/>
  <c r="X732" i="6" a="1"/>
  <c r="X732" i="6" s="1"/>
  <c r="W732" i="6" a="1"/>
  <c r="W732" i="6" s="1"/>
  <c r="V732" i="6" a="1"/>
  <c r="V732" i="6" s="1"/>
  <c r="U732" i="6"/>
  <c r="U732" i="6" a="1"/>
  <c r="T732" i="6" a="1"/>
  <c r="T732" i="6" s="1"/>
  <c r="S732" i="6" a="1"/>
  <c r="S732" i="6" s="1"/>
  <c r="R732" i="6" a="1"/>
  <c r="R732" i="6" s="1"/>
  <c r="Q732" i="6" a="1"/>
  <c r="Q732" i="6" s="1"/>
  <c r="P732" i="6" a="1"/>
  <c r="P732" i="6" s="1"/>
  <c r="O732" i="6" a="1"/>
  <c r="O732" i="6" s="1"/>
  <c r="N732" i="6" a="1"/>
  <c r="N732" i="6" s="1"/>
  <c r="M732" i="6"/>
  <c r="M732" i="6" a="1"/>
  <c r="L732" i="6" a="1"/>
  <c r="L732" i="6" s="1"/>
  <c r="K732" i="6" a="1"/>
  <c r="K732" i="6" s="1"/>
  <c r="AI731" i="6" a="1"/>
  <c r="AI731" i="6" s="1"/>
  <c r="AH731" i="6" a="1"/>
  <c r="AH731" i="6" s="1"/>
  <c r="AG731" i="6" a="1"/>
  <c r="AG731" i="6" s="1"/>
  <c r="AF731" i="6" a="1"/>
  <c r="AF731" i="6" s="1"/>
  <c r="AE731" i="6"/>
  <c r="AE731" i="6" a="1"/>
  <c r="AD731" i="6" a="1"/>
  <c r="AD731" i="6" s="1"/>
  <c r="AC731" i="6" a="1"/>
  <c r="AC731" i="6" s="1"/>
  <c r="AB731" i="6" a="1"/>
  <c r="AB731" i="6" s="1"/>
  <c r="AA731" i="6" a="1"/>
  <c r="AA731" i="6" s="1"/>
  <c r="Z731" i="6" a="1"/>
  <c r="Z731" i="6" s="1"/>
  <c r="Y731" i="6" a="1"/>
  <c r="Y731" i="6" s="1"/>
  <c r="X731" i="6" a="1"/>
  <c r="X731" i="6" s="1"/>
  <c r="W731" i="6"/>
  <c r="W731" i="6" a="1"/>
  <c r="V731" i="6" a="1"/>
  <c r="V731" i="6" s="1"/>
  <c r="U731" i="6" a="1"/>
  <c r="U731" i="6" s="1"/>
  <c r="T731" i="6" a="1"/>
  <c r="T731" i="6" s="1"/>
  <c r="S731" i="6" a="1"/>
  <c r="S731" i="6" s="1"/>
  <c r="R731" i="6" a="1"/>
  <c r="R731" i="6" s="1"/>
  <c r="Q731" i="6" a="1"/>
  <c r="Q731" i="6" s="1"/>
  <c r="P731" i="6" a="1"/>
  <c r="P731" i="6" s="1"/>
  <c r="O731" i="6"/>
  <c r="O731" i="6" a="1"/>
  <c r="N731" i="6" a="1"/>
  <c r="N731" i="6" s="1"/>
  <c r="M731" i="6" a="1"/>
  <c r="M731" i="6" s="1"/>
  <c r="L731" i="6" a="1"/>
  <c r="L731" i="6" s="1"/>
  <c r="K731" i="6" a="1"/>
  <c r="K731" i="6" s="1"/>
  <c r="AI730" i="6"/>
  <c r="AI730" i="6" a="1"/>
  <c r="AH730" i="6" a="1"/>
  <c r="AH730" i="6" s="1"/>
  <c r="AG730" i="6" a="1"/>
  <c r="AG730" i="6" s="1"/>
  <c r="AF730" i="6" a="1"/>
  <c r="AF730" i="6" s="1"/>
  <c r="AE730" i="6" a="1"/>
  <c r="AE730" i="6" s="1"/>
  <c r="AD730" i="6" a="1"/>
  <c r="AD730" i="6" s="1"/>
  <c r="AC730" i="6" a="1"/>
  <c r="AC730" i="6" s="1"/>
  <c r="AB730" i="6" a="1"/>
  <c r="AB730" i="6" s="1"/>
  <c r="AA730" i="6"/>
  <c r="AA730" i="6" a="1"/>
  <c r="Z730" i="6" a="1"/>
  <c r="Z730" i="6" s="1"/>
  <c r="Y730" i="6" a="1"/>
  <c r="Y730" i="6" s="1"/>
  <c r="X730" i="6" a="1"/>
  <c r="X730" i="6" s="1"/>
  <c r="W730" i="6" a="1"/>
  <c r="W730" i="6" s="1"/>
  <c r="V730" i="6" a="1"/>
  <c r="V730" i="6" s="1"/>
  <c r="U730" i="6" a="1"/>
  <c r="U730" i="6" s="1"/>
  <c r="T730" i="6" a="1"/>
  <c r="T730" i="6" s="1"/>
  <c r="S730" i="6"/>
  <c r="S730" i="6" a="1"/>
  <c r="R730" i="6" a="1"/>
  <c r="R730" i="6" s="1"/>
  <c r="Q730" i="6" a="1"/>
  <c r="Q730" i="6" s="1"/>
  <c r="P730" i="6" a="1"/>
  <c r="P730" i="6" s="1"/>
  <c r="O730" i="6" a="1"/>
  <c r="O730" i="6" s="1"/>
  <c r="N730" i="6" a="1"/>
  <c r="N730" i="6" s="1"/>
  <c r="M730" i="6" a="1"/>
  <c r="M730" i="6" s="1"/>
  <c r="L730" i="6" a="1"/>
  <c r="L730" i="6" s="1"/>
  <c r="K730" i="6"/>
  <c r="K730" i="6" a="1"/>
  <c r="AI729" i="6" a="1"/>
  <c r="AI729" i="6" s="1"/>
  <c r="AH729" i="6" a="1"/>
  <c r="AH729" i="6" s="1"/>
  <c r="AG729" i="6"/>
  <c r="AG729" i="6" a="1"/>
  <c r="AF729" i="6" a="1"/>
  <c r="AF729" i="6" s="1"/>
  <c r="AE729" i="6"/>
  <c r="AE729" i="6" a="1"/>
  <c r="AD729" i="6" a="1"/>
  <c r="AD729" i="6" s="1"/>
  <c r="AC729" i="6" a="1"/>
  <c r="AC729" i="6" s="1"/>
  <c r="AB729" i="6" a="1"/>
  <c r="AB729" i="6" s="1"/>
  <c r="AA729" i="6" a="1"/>
  <c r="AA729" i="6" s="1"/>
  <c r="Z729" i="6" a="1"/>
  <c r="Z729" i="6" s="1"/>
  <c r="Y729" i="6"/>
  <c r="Y729" i="6" a="1"/>
  <c r="X729" i="6" a="1"/>
  <c r="X729" i="6" s="1"/>
  <c r="W729" i="6" a="1"/>
  <c r="W729" i="6" s="1"/>
  <c r="V729" i="6" a="1"/>
  <c r="V729" i="6" s="1"/>
  <c r="U729" i="6" a="1"/>
  <c r="U729" i="6" s="1"/>
  <c r="T729" i="6" a="1"/>
  <c r="T729" i="6" s="1"/>
  <c r="S729" i="6" a="1"/>
  <c r="S729" i="6" s="1"/>
  <c r="R729" i="6" a="1"/>
  <c r="R729" i="6" s="1"/>
  <c r="Q729" i="6"/>
  <c r="Q729" i="6" a="1"/>
  <c r="P729" i="6" a="1"/>
  <c r="P729" i="6" s="1"/>
  <c r="O729" i="6"/>
  <c r="O729" i="6" a="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c r="AC728" i="6" a="1"/>
  <c r="AB728" i="6" a="1"/>
  <c r="AB728" i="6" s="1"/>
  <c r="AA728" i="6"/>
  <c r="AA728" i="6" a="1"/>
  <c r="Z728" i="6" a="1"/>
  <c r="Z728" i="6" s="1"/>
  <c r="Y728" i="6" a="1"/>
  <c r="Y728" i="6" s="1"/>
  <c r="X728" i="6" a="1"/>
  <c r="X728" i="6" s="1"/>
  <c r="W728" i="6" a="1"/>
  <c r="W728" i="6" s="1"/>
  <c r="V728" i="6" a="1"/>
  <c r="V728" i="6" s="1"/>
  <c r="U728" i="6"/>
  <c r="U728" i="6" a="1"/>
  <c r="T728" i="6" a="1"/>
  <c r="T728" i="6" s="1"/>
  <c r="S728" i="6" a="1"/>
  <c r="S728" i="6" s="1"/>
  <c r="R728" i="6" a="1"/>
  <c r="R728" i="6" s="1"/>
  <c r="Q728" i="6" a="1"/>
  <c r="Q728" i="6" s="1"/>
  <c r="P728" i="6" a="1"/>
  <c r="P728" i="6" s="1"/>
  <c r="O728" i="6" a="1"/>
  <c r="O728" i="6" s="1"/>
  <c r="N728" i="6" a="1"/>
  <c r="N728" i="6" s="1"/>
  <c r="M728" i="6"/>
  <c r="M728" i="6" a="1"/>
  <c r="L728" i="6" a="1"/>
  <c r="L728" i="6" s="1"/>
  <c r="K728" i="6"/>
  <c r="K728" i="6" a="1"/>
  <c r="AI727" i="6" a="1"/>
  <c r="AI727" i="6" s="1"/>
  <c r="AH727" i="6" a="1"/>
  <c r="AH727" i="6" s="1"/>
  <c r="AG727" i="6" a="1"/>
  <c r="AG727" i="6" s="1"/>
  <c r="AF727" i="6" a="1"/>
  <c r="AF727" i="6" s="1"/>
  <c r="AE727" i="6"/>
  <c r="AE727" i="6" a="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c r="O727" i="6" a="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c r="AA726" i="6" a="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c r="K726" i="6" a="1"/>
  <c r="AI725" i="6" a="1"/>
  <c r="AI725" i="6" s="1"/>
  <c r="AH725" i="6" a="1"/>
  <c r="AH725" i="6" s="1"/>
  <c r="AG725" i="6"/>
  <c r="AG725" i="6" a="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c r="Q725" i="6" a="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c r="AC724" i="6" a="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c r="M724" i="6" a="1"/>
  <c r="L724" i="6" a="1"/>
  <c r="L724" i="6" s="1"/>
  <c r="K724" i="6" a="1"/>
  <c r="K724" i="6" s="1"/>
  <c r="AI723" i="6" a="1"/>
  <c r="AI723" i="6" s="1"/>
  <c r="AH723" i="6" a="1"/>
  <c r="AH723" i="6" s="1"/>
  <c r="AG723" i="6" a="1"/>
  <c r="AG723" i="6" s="1"/>
  <c r="AF723" i="6" a="1"/>
  <c r="AF723" i="6" s="1"/>
  <c r="AE723" i="6"/>
  <c r="AE723" i="6" a="1"/>
  <c r="AD723" i="6" a="1"/>
  <c r="AD723" i="6" s="1"/>
  <c r="AC723" i="6" a="1"/>
  <c r="AC723" i="6" s="1"/>
  <c r="AB723" i="6" a="1"/>
  <c r="AB723" i="6" s="1"/>
  <c r="AA723" i="6" a="1"/>
  <c r="AA723" i="6" s="1"/>
  <c r="Z723" i="6" a="1"/>
  <c r="Z723" i="6" s="1"/>
  <c r="Y723" i="6" a="1"/>
  <c r="Y723" i="6" s="1"/>
  <c r="X723" i="6" a="1"/>
  <c r="X723" i="6" s="1"/>
  <c r="W723" i="6"/>
  <c r="W723" i="6" a="1"/>
  <c r="V723" i="6" a="1"/>
  <c r="V723" i="6" s="1"/>
  <c r="U723" i="6" a="1"/>
  <c r="U723" i="6" s="1"/>
  <c r="T723" i="6" a="1"/>
  <c r="T723" i="6" s="1"/>
  <c r="S723" i="6" a="1"/>
  <c r="S723" i="6" s="1"/>
  <c r="R723" i="6" a="1"/>
  <c r="R723" i="6" s="1"/>
  <c r="Q723" i="6" a="1"/>
  <c r="Q723" i="6" s="1"/>
  <c r="P723" i="6" a="1"/>
  <c r="P723" i="6" s="1"/>
  <c r="O723" i="6"/>
  <c r="O723" i="6" a="1"/>
  <c r="N723" i="6" a="1"/>
  <c r="N723" i="6" s="1"/>
  <c r="M723" i="6" a="1"/>
  <c r="M723" i="6" s="1"/>
  <c r="L723" i="6" a="1"/>
  <c r="L723" i="6" s="1"/>
  <c r="K723" i="6" a="1"/>
  <c r="K723" i="6" s="1"/>
  <c r="AI722" i="6"/>
  <c r="AI722" i="6" a="1"/>
  <c r="AH722" i="6" a="1"/>
  <c r="AH722" i="6" s="1"/>
  <c r="AG722" i="6" a="1"/>
  <c r="AG722" i="6" s="1"/>
  <c r="AF722" i="6" a="1"/>
  <c r="AF722" i="6" s="1"/>
  <c r="AE722" i="6" a="1"/>
  <c r="AE722" i="6" s="1"/>
  <c r="AD722" i="6" a="1"/>
  <c r="AD722" i="6" s="1"/>
  <c r="AC722" i="6" a="1"/>
  <c r="AC722" i="6" s="1"/>
  <c r="AB722" i="6" a="1"/>
  <c r="AB722" i="6" s="1"/>
  <c r="AA722" i="6"/>
  <c r="AA722" i="6" a="1"/>
  <c r="Z722" i="6" a="1"/>
  <c r="Z722" i="6" s="1"/>
  <c r="Y722" i="6" a="1"/>
  <c r="Y722" i="6" s="1"/>
  <c r="X722" i="6" a="1"/>
  <c r="X722" i="6" s="1"/>
  <c r="W722" i="6" a="1"/>
  <c r="W722" i="6" s="1"/>
  <c r="V722" i="6" a="1"/>
  <c r="V722" i="6" s="1"/>
  <c r="U722" i="6" a="1"/>
  <c r="U722" i="6" s="1"/>
  <c r="T722" i="6" a="1"/>
  <c r="T722" i="6" s="1"/>
  <c r="S722" i="6"/>
  <c r="S722" i="6" a="1"/>
  <c r="R722" i="6" a="1"/>
  <c r="R722" i="6" s="1"/>
  <c r="Q722" i="6" a="1"/>
  <c r="Q722" i="6" s="1"/>
  <c r="P722" i="6" a="1"/>
  <c r="P722" i="6" s="1"/>
  <c r="O722" i="6" a="1"/>
  <c r="O722" i="6" s="1"/>
  <c r="N722" i="6" a="1"/>
  <c r="N722" i="6" s="1"/>
  <c r="M722" i="6" a="1"/>
  <c r="M722" i="6" s="1"/>
  <c r="L722" i="6" a="1"/>
  <c r="L722" i="6" s="1"/>
  <c r="K722" i="6"/>
  <c r="K722" i="6" a="1"/>
  <c r="AI721" i="6" a="1"/>
  <c r="AI721" i="6" s="1"/>
  <c r="AH721" i="6" a="1"/>
  <c r="AH721" i="6" s="1"/>
  <c r="AG721" i="6" a="1"/>
  <c r="AG721" i="6" s="1"/>
  <c r="AF721" i="6" a="1"/>
  <c r="AF721" i="6" s="1"/>
  <c r="AE721" i="6"/>
  <c r="AE721" i="6" a="1"/>
  <c r="AD721" i="6" a="1"/>
  <c r="AD721" i="6" s="1"/>
  <c r="AC721" i="6" a="1"/>
  <c r="AC721" i="6" s="1"/>
  <c r="AB721" i="6" a="1"/>
  <c r="AB721" i="6" s="1"/>
  <c r="AA721" i="6" a="1"/>
  <c r="AA721" i="6" s="1"/>
  <c r="Z721" i="6" a="1"/>
  <c r="Z721" i="6" s="1"/>
  <c r="Y721" i="6"/>
  <c r="Y721" i="6" a="1"/>
  <c r="X721" i="6" a="1"/>
  <c r="X721" i="6" s="1"/>
  <c r="W721" i="6" a="1"/>
  <c r="W721" i="6" s="1"/>
  <c r="V721" i="6" a="1"/>
  <c r="V721" i="6" s="1"/>
  <c r="U721" i="6" a="1"/>
  <c r="U721" i="6" s="1"/>
  <c r="T721" i="6" a="1"/>
  <c r="T721" i="6" s="1"/>
  <c r="S721" i="6" a="1"/>
  <c r="S721" i="6" s="1"/>
  <c r="R721" i="6" a="1"/>
  <c r="R721" i="6" s="1"/>
  <c r="Q721" i="6" a="1"/>
  <c r="Q721" i="6" s="1"/>
  <c r="P721" i="6" a="1"/>
  <c r="P721" i="6" s="1"/>
  <c r="O721" i="6"/>
  <c r="O721" i="6" a="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c r="AA720" i="6" a="1"/>
  <c r="Z720" i="6" a="1"/>
  <c r="Z720" i="6" s="1"/>
  <c r="Y720" i="6" a="1"/>
  <c r="Y720" i="6" s="1"/>
  <c r="X720" i="6" a="1"/>
  <c r="X720" i="6" s="1"/>
  <c r="W720" i="6" a="1"/>
  <c r="W720" i="6" s="1"/>
  <c r="V720" i="6" a="1"/>
  <c r="V720" i="6" s="1"/>
  <c r="U720" i="6"/>
  <c r="U720" i="6" a="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c r="AE719" i="6" a="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c r="O719" i="6" a="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c r="AA718" i="6" a="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c r="K718" i="6" a="1"/>
  <c r="AI717" i="6" a="1"/>
  <c r="AI717" i="6" s="1"/>
  <c r="AH717" i="6" a="1"/>
  <c r="AH717" i="6" s="1"/>
  <c r="AG717" i="6"/>
  <c r="AG717" i="6" a="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c r="Q717" i="6" a="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c r="AC716" i="6" a="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c r="M716" i="6" a="1"/>
  <c r="L716" i="6" a="1"/>
  <c r="L716" i="6" s="1"/>
  <c r="K716" i="6" a="1"/>
  <c r="K716" i="6" s="1"/>
  <c r="AI715" i="6" a="1"/>
  <c r="AI715" i="6" s="1"/>
  <c r="AH715" i="6" a="1"/>
  <c r="AH715" i="6" s="1"/>
  <c r="AG715" i="6" a="1"/>
  <c r="AG715" i="6" s="1"/>
  <c r="AF715" i="6" a="1"/>
  <c r="AF715" i="6" s="1"/>
  <c r="AE715" i="6"/>
  <c r="AE715" i="6" a="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c r="S714" i="6" a="1"/>
  <c r="R714" i="6" a="1"/>
  <c r="R714" i="6" s="1"/>
  <c r="Q714" i="6" a="1"/>
  <c r="Q714" i="6" s="1"/>
  <c r="P714" i="6" a="1"/>
  <c r="P714" i="6" s="1"/>
  <c r="O714" i="6" a="1"/>
  <c r="O714" i="6" s="1"/>
  <c r="N714" i="6" a="1"/>
  <c r="N714" i="6" s="1"/>
  <c r="M714" i="6"/>
  <c r="M714" i="6" a="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c r="Y713" i="6" a="1"/>
  <c r="X713" i="6" a="1"/>
  <c r="X713" i="6" s="1"/>
  <c r="W713" i="6" a="1"/>
  <c r="W713" i="6" s="1"/>
  <c r="V713" i="6" a="1"/>
  <c r="V713" i="6" s="1"/>
  <c r="U713" i="6" a="1"/>
  <c r="U713" i="6" s="1"/>
  <c r="T713" i="6" a="1"/>
  <c r="T713" i="6" s="1"/>
  <c r="S713" i="6" a="1"/>
  <c r="S713" i="6" s="1"/>
  <c r="R713" i="6" a="1"/>
  <c r="R713" i="6" s="1"/>
  <c r="Q713" i="6"/>
  <c r="Q713" i="6" a="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c r="AC712" i="6" a="1"/>
  <c r="AB712" i="6" a="1"/>
  <c r="AB712" i="6" s="1"/>
  <c r="AA712" i="6" a="1"/>
  <c r="AA712" i="6" s="1"/>
  <c r="Z712" i="6" a="1"/>
  <c r="Z712" i="6" s="1"/>
  <c r="Y712" i="6" a="1"/>
  <c r="Y712" i="6" s="1"/>
  <c r="X712" i="6" a="1"/>
  <c r="X712" i="6" s="1"/>
  <c r="W712" i="6" a="1"/>
  <c r="W712" i="6" s="1"/>
  <c r="V712" i="6" a="1"/>
  <c r="V712" i="6" s="1"/>
  <c r="U712" i="6"/>
  <c r="U712" i="6" a="1"/>
  <c r="T712" i="6" a="1"/>
  <c r="T712" i="6" s="1"/>
  <c r="S712" i="6" a="1"/>
  <c r="S712" i="6" s="1"/>
  <c r="R712" i="6" a="1"/>
  <c r="R712" i="6" s="1"/>
  <c r="Q712" i="6" a="1"/>
  <c r="Q712" i="6" s="1"/>
  <c r="P712" i="6" a="1"/>
  <c r="P712" i="6" s="1"/>
  <c r="O712" i="6"/>
  <c r="O712" i="6" a="1"/>
  <c r="N712" i="6" a="1"/>
  <c r="N712" i="6" s="1"/>
  <c r="M712" i="6"/>
  <c r="M712" i="6" a="1"/>
  <c r="L712" i="6" a="1"/>
  <c r="L712" i="6" s="1"/>
  <c r="K712" i="6" a="1"/>
  <c r="K712" i="6" s="1"/>
  <c r="AI711" i="6"/>
  <c r="AI711" i="6" a="1"/>
  <c r="AH711" i="6" a="1"/>
  <c r="AH711" i="6" s="1"/>
  <c r="AG711" i="6"/>
  <c r="AG711" i="6" a="1"/>
  <c r="AF711" i="6" a="1"/>
  <c r="AF711" i="6" s="1"/>
  <c r="AE711" i="6" a="1"/>
  <c r="AE711" i="6" s="1"/>
  <c r="AD711" i="6" a="1"/>
  <c r="AD711" i="6" s="1"/>
  <c r="AC711" i="6" a="1"/>
  <c r="AC711" i="6" s="1"/>
  <c r="AB711" i="6" a="1"/>
  <c r="AB711" i="6" s="1"/>
  <c r="AA711" i="6"/>
  <c r="AA711" i="6" a="1"/>
  <c r="Z711" i="6" a="1"/>
  <c r="Z711" i="6" s="1"/>
  <c r="Y711" i="6" a="1"/>
  <c r="Y711" i="6" s="1"/>
  <c r="X711" i="6" a="1"/>
  <c r="X711" i="6" s="1"/>
  <c r="W711" i="6" a="1"/>
  <c r="W711" i="6" s="1"/>
  <c r="V711" i="6" a="1"/>
  <c r="V711" i="6" s="1"/>
  <c r="U711" i="6" a="1"/>
  <c r="U711" i="6" s="1"/>
  <c r="T711" i="6" a="1"/>
  <c r="T711" i="6" s="1"/>
  <c r="S711" i="6"/>
  <c r="S711" i="6" a="1"/>
  <c r="R711" i="6" a="1"/>
  <c r="R711" i="6" s="1"/>
  <c r="Q711" i="6"/>
  <c r="Q711" i="6" a="1"/>
  <c r="P711" i="6" a="1"/>
  <c r="P711" i="6" s="1"/>
  <c r="O711" i="6"/>
  <c r="O711" i="6" a="1"/>
  <c r="N711" i="6" a="1"/>
  <c r="N711" i="6" s="1"/>
  <c r="M711" i="6" a="1"/>
  <c r="M711" i="6" s="1"/>
  <c r="L711" i="6" a="1"/>
  <c r="L711" i="6" s="1"/>
  <c r="K711" i="6" a="1"/>
  <c r="K711" i="6" s="1"/>
  <c r="AI710" i="6"/>
  <c r="AI710" i="6" a="1"/>
  <c r="AH710" i="6" a="1"/>
  <c r="AH710" i="6" s="1"/>
  <c r="AG710" i="6" a="1"/>
  <c r="AG710" i="6" s="1"/>
  <c r="AF710" i="6" a="1"/>
  <c r="AF710" i="6" s="1"/>
  <c r="AE710" i="6" a="1"/>
  <c r="AE710" i="6" s="1"/>
  <c r="AD710" i="6" a="1"/>
  <c r="AD710" i="6" s="1"/>
  <c r="AC710" i="6"/>
  <c r="AC710" i="6" a="1"/>
  <c r="AB710" i="6" a="1"/>
  <c r="AB710" i="6" s="1"/>
  <c r="AA710" i="6"/>
  <c r="AA710" i="6" a="1"/>
  <c r="Z710" i="6" a="1"/>
  <c r="Z710" i="6" s="1"/>
  <c r="Y710" i="6" a="1"/>
  <c r="Y710" i="6" s="1"/>
  <c r="X710" i="6" a="1"/>
  <c r="X710" i="6" s="1"/>
  <c r="W710" i="6" a="1"/>
  <c r="W710" i="6" s="1"/>
  <c r="V710" i="6" a="1"/>
  <c r="V710" i="6" s="1"/>
  <c r="U710" i="6"/>
  <c r="U710" i="6" a="1"/>
  <c r="T710" i="6" a="1"/>
  <c r="T710" i="6" s="1"/>
  <c r="S710" i="6" a="1"/>
  <c r="S710" i="6" s="1"/>
  <c r="R710" i="6" a="1"/>
  <c r="R710" i="6" s="1"/>
  <c r="Q710" i="6" a="1"/>
  <c r="Q710" i="6" s="1"/>
  <c r="P710" i="6" a="1"/>
  <c r="P710" i="6" s="1"/>
  <c r="O710" i="6" a="1"/>
  <c r="O710" i="6" s="1"/>
  <c r="N710" i="6" a="1"/>
  <c r="N710" i="6" s="1"/>
  <c r="M710" i="6"/>
  <c r="M710" i="6" a="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c r="Y709" i="6" a="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c r="AE707" i="6" a="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c r="O707" i="6" a="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c r="AA706" i="6" a="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c r="K706" i="6" a="1"/>
  <c r="AI705" i="6" a="1"/>
  <c r="AI705" i="6" s="1"/>
  <c r="AH705" i="6" a="1"/>
  <c r="AH705" i="6" s="1"/>
  <c r="AG705" i="6"/>
  <c r="AG705" i="6" a="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c r="AI704" i="6" a="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c r="U704" i="6" a="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c r="AG703" i="6" a="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c r="Q703" i="6" a="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c r="AC702" i="6" a="1"/>
  <c r="AB702" i="6" a="1"/>
  <c r="AB702" i="6" s="1"/>
  <c r="AA702" i="6" a="1"/>
  <c r="AA702" i="6" s="1"/>
  <c r="Z702" i="6" a="1"/>
  <c r="Z702" i="6" s="1"/>
  <c r="Y702" i="6" a="1"/>
  <c r="Y702" i="6" s="1"/>
  <c r="X702" i="6" a="1"/>
  <c r="X702" i="6" s="1"/>
  <c r="W702" i="6" a="1"/>
  <c r="W702" i="6" s="1"/>
  <c r="V702" i="6" a="1"/>
  <c r="V702" i="6" s="1"/>
  <c r="U702" i="6"/>
  <c r="U702" i="6" a="1"/>
  <c r="T702" i="6" a="1"/>
  <c r="T702" i="6" s="1"/>
  <c r="S702" i="6" a="1"/>
  <c r="S702" i="6" s="1"/>
  <c r="R702" i="6" a="1"/>
  <c r="R702" i="6" s="1"/>
  <c r="Q702" i="6" a="1"/>
  <c r="Q702" i="6" s="1"/>
  <c r="P702" i="6" a="1"/>
  <c r="P702" i="6" s="1"/>
  <c r="O702" i="6" a="1"/>
  <c r="O702" i="6" s="1"/>
  <c r="N702" i="6" a="1"/>
  <c r="N702" i="6" s="1"/>
  <c r="M702" i="6"/>
  <c r="M702" i="6" a="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c r="Y701" i="6" a="1"/>
  <c r="X701" i="6" a="1"/>
  <c r="X701" i="6" s="1"/>
  <c r="W701" i="6" a="1"/>
  <c r="W701" i="6" s="1"/>
  <c r="V701" i="6" a="1"/>
  <c r="V701" i="6" s="1"/>
  <c r="U701" i="6" a="1"/>
  <c r="U701" i="6" s="1"/>
  <c r="T701" i="6" a="1"/>
  <c r="T701" i="6" s="1"/>
  <c r="S701" i="6" a="1"/>
  <c r="S701" i="6" s="1"/>
  <c r="R701" i="6" a="1"/>
  <c r="R701" i="6" s="1"/>
  <c r="Q701" i="6"/>
  <c r="Q701" i="6" a="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c r="AC700" i="6" a="1"/>
  <c r="AB700" i="6" a="1"/>
  <c r="AB700" i="6" s="1"/>
  <c r="AA700" i="6" a="1"/>
  <c r="AA700" i="6" s="1"/>
  <c r="Z700" i="6" a="1"/>
  <c r="Z700" i="6" s="1"/>
  <c r="Y700" i="6" a="1"/>
  <c r="Y700" i="6" s="1"/>
  <c r="X700" i="6" a="1"/>
  <c r="X700" i="6" s="1"/>
  <c r="W700" i="6" a="1"/>
  <c r="W700" i="6" s="1"/>
  <c r="V700" i="6" a="1"/>
  <c r="V700" i="6" s="1"/>
  <c r="U700" i="6"/>
  <c r="U700" i="6" a="1"/>
  <c r="T700" i="6" a="1"/>
  <c r="T700" i="6" s="1"/>
  <c r="S700" i="6" a="1"/>
  <c r="S700" i="6" s="1"/>
  <c r="R700" i="6" a="1"/>
  <c r="R700" i="6" s="1"/>
  <c r="Q700" i="6" a="1"/>
  <c r="Q700" i="6" s="1"/>
  <c r="P700" i="6" a="1"/>
  <c r="P700" i="6" s="1"/>
  <c r="O700" i="6" a="1"/>
  <c r="O700" i="6" s="1"/>
  <c r="N700" i="6" a="1"/>
  <c r="N700" i="6" s="1"/>
  <c r="M700" i="6" a="1"/>
  <c r="M700" i="6" s="1"/>
  <c r="L700" i="6" a="1"/>
  <c r="L700" i="6" s="1"/>
  <c r="K700" i="6"/>
  <c r="K700" i="6" a="1"/>
  <c r="AI699" i="6" a="1"/>
  <c r="AI699" i="6" s="1"/>
  <c r="AH699" i="6" a="1"/>
  <c r="AH699" i="6" s="1"/>
  <c r="AG699" i="6"/>
  <c r="AG699" i="6" a="1"/>
  <c r="AF699" i="6" a="1"/>
  <c r="AF699" i="6" s="1"/>
  <c r="AE699" i="6" a="1"/>
  <c r="AE699" i="6" s="1"/>
  <c r="AD699" i="6" a="1"/>
  <c r="AD699" i="6" s="1"/>
  <c r="AC699" i="6" a="1"/>
  <c r="AC699" i="6" s="1"/>
  <c r="AB699" i="6" a="1"/>
  <c r="AB699" i="6" s="1"/>
  <c r="AA699" i="6" a="1"/>
  <c r="AA699" i="6" s="1"/>
  <c r="Z699" i="6" a="1"/>
  <c r="Z699" i="6" s="1"/>
  <c r="Y699" i="6"/>
  <c r="Y699" i="6" a="1"/>
  <c r="X699" i="6" a="1"/>
  <c r="X699" i="6" s="1"/>
  <c r="W699" i="6" a="1"/>
  <c r="W699" i="6" s="1"/>
  <c r="V699" i="6" a="1"/>
  <c r="V699" i="6" s="1"/>
  <c r="U699" i="6" a="1"/>
  <c r="U699" i="6" s="1"/>
  <c r="T699" i="6" a="1"/>
  <c r="T699" i="6" s="1"/>
  <c r="S699" i="6" a="1"/>
  <c r="S699" i="6" s="1"/>
  <c r="R699" i="6" a="1"/>
  <c r="R699" i="6" s="1"/>
  <c r="Q699" i="6"/>
  <c r="Q699" i="6" a="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c r="AC698" i="6" a="1"/>
  <c r="AB698" i="6" a="1"/>
  <c r="AB698" i="6" s="1"/>
  <c r="AA698" i="6" a="1"/>
  <c r="AA698" i="6" s="1"/>
  <c r="Z698" i="6" a="1"/>
  <c r="Z698" i="6" s="1"/>
  <c r="Y698" i="6" a="1"/>
  <c r="Y698" i="6" s="1"/>
  <c r="X698" i="6" a="1"/>
  <c r="X698" i="6" s="1"/>
  <c r="W698" i="6" a="1"/>
  <c r="W698" i="6" s="1"/>
  <c r="V698" i="6" a="1"/>
  <c r="V698" i="6" s="1"/>
  <c r="U698" i="6"/>
  <c r="U698" i="6" a="1"/>
  <c r="T698" i="6" a="1"/>
  <c r="T698" i="6" s="1"/>
  <c r="S698" i="6" a="1"/>
  <c r="S698" i="6" s="1"/>
  <c r="R698" i="6" a="1"/>
  <c r="R698" i="6" s="1"/>
  <c r="Q698" i="6" a="1"/>
  <c r="Q698" i="6" s="1"/>
  <c r="P698" i="6" a="1"/>
  <c r="P698" i="6" s="1"/>
  <c r="O698" i="6" a="1"/>
  <c r="O698" i="6" s="1"/>
  <c r="N698" i="6" a="1"/>
  <c r="N698" i="6" s="1"/>
  <c r="M698" i="6"/>
  <c r="M698" i="6" a="1"/>
  <c r="L698" i="6" a="1"/>
  <c r="L698" i="6" s="1"/>
  <c r="K698" i="6" a="1"/>
  <c r="K698" i="6" s="1"/>
  <c r="AI697" i="6" a="1"/>
  <c r="AI697" i="6" s="1"/>
  <c r="AH697" i="6" a="1"/>
  <c r="AH697" i="6" s="1"/>
  <c r="AG697" i="6" a="1"/>
  <c r="AG697" i="6" s="1"/>
  <c r="AF697" i="6" a="1"/>
  <c r="AF697" i="6" s="1"/>
  <c r="AE697" i="6"/>
  <c r="AE697" i="6" a="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c r="Q697" i="6" a="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c r="AC696" i="6" a="1"/>
  <c r="AB696" i="6" a="1"/>
  <c r="AB696" i="6" s="1"/>
  <c r="AA696" i="6" a="1"/>
  <c r="AA696" i="6" s="1"/>
  <c r="Z696" i="6" a="1"/>
  <c r="Z696" i="6" s="1"/>
  <c r="Y696" i="6" a="1"/>
  <c r="Y696" i="6" s="1"/>
  <c r="X696" i="6" a="1"/>
  <c r="X696" i="6" s="1"/>
  <c r="W696" i="6" a="1"/>
  <c r="W696" i="6" s="1"/>
  <c r="V696" i="6" a="1"/>
  <c r="V696" i="6" s="1"/>
  <c r="U696" i="6" a="1"/>
  <c r="U696" i="6" s="1"/>
  <c r="T696" i="6" a="1"/>
  <c r="T696" i="6" s="1"/>
  <c r="S696" i="6"/>
  <c r="S696" i="6" a="1"/>
  <c r="R696" i="6" a="1"/>
  <c r="R696" i="6" s="1"/>
  <c r="Q696" i="6" a="1"/>
  <c r="Q696" i="6" s="1"/>
  <c r="P696" i="6" a="1"/>
  <c r="P696" i="6" s="1"/>
  <c r="O696" i="6" a="1"/>
  <c r="O696" i="6" s="1"/>
  <c r="N696" i="6" a="1"/>
  <c r="N696" i="6" s="1"/>
  <c r="M696" i="6"/>
  <c r="M696" i="6" a="1"/>
  <c r="L696" i="6" a="1"/>
  <c r="L696" i="6" s="1"/>
  <c r="K696" i="6" a="1"/>
  <c r="K696" i="6" s="1"/>
  <c r="AI695" i="6" a="1"/>
  <c r="AI695" i="6" s="1"/>
  <c r="AH695" i="6" a="1"/>
  <c r="AH695" i="6" s="1"/>
  <c r="AG695" i="6" a="1"/>
  <c r="AG695" i="6" s="1"/>
  <c r="AF695" i="6" a="1"/>
  <c r="AF695" i="6" s="1"/>
  <c r="AE695" i="6"/>
  <c r="AE695" i="6" a="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c r="Q695" i="6" a="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c r="AC694" i="6" a="1"/>
  <c r="AB694" i="6" a="1"/>
  <c r="AB694" i="6" s="1"/>
  <c r="AA694" i="6" a="1"/>
  <c r="AA694" i="6" s="1"/>
  <c r="Z694" i="6" a="1"/>
  <c r="Z694" i="6" s="1"/>
  <c r="Y694" i="6" a="1"/>
  <c r="Y694" i="6" s="1"/>
  <c r="X694" i="6" a="1"/>
  <c r="X694" i="6" s="1"/>
  <c r="W694" i="6" a="1"/>
  <c r="W694" i="6" s="1"/>
  <c r="V694" i="6" a="1"/>
  <c r="V694" i="6" s="1"/>
  <c r="U694" i="6"/>
  <c r="U694" i="6" a="1"/>
  <c r="T694" i="6" a="1"/>
  <c r="T694" i="6" s="1"/>
  <c r="S694" i="6" a="1"/>
  <c r="S694" i="6" s="1"/>
  <c r="R694" i="6" a="1"/>
  <c r="R694" i="6" s="1"/>
  <c r="Q694" i="6" a="1"/>
  <c r="Q694" i="6" s="1"/>
  <c r="P694" i="6" a="1"/>
  <c r="P694" i="6" s="1"/>
  <c r="O694" i="6"/>
  <c r="O694" i="6" a="1"/>
  <c r="N694" i="6" a="1"/>
  <c r="N694" i="6" s="1"/>
  <c r="M694" i="6" a="1"/>
  <c r="M694" i="6" s="1"/>
  <c r="L694" i="6" a="1"/>
  <c r="L694" i="6" s="1"/>
  <c r="K694" i="6"/>
  <c r="K694" i="6" a="1"/>
  <c r="AI693" i="6"/>
  <c r="AI693" i="6" a="1"/>
  <c r="AH693" i="6" a="1"/>
  <c r="AH693" i="6" s="1"/>
  <c r="AG693" i="6" a="1"/>
  <c r="AG693" i="6" s="1"/>
  <c r="AF693" i="6" a="1"/>
  <c r="AF693" i="6" s="1"/>
  <c r="AE693" i="6" a="1"/>
  <c r="AE693" i="6" s="1"/>
  <c r="AD693" i="6" a="1"/>
  <c r="AD693" i="6" s="1"/>
  <c r="AC693" i="6" a="1"/>
  <c r="AC693" i="6" s="1"/>
  <c r="AB693" i="6" a="1"/>
  <c r="AB693" i="6" s="1"/>
  <c r="AA693" i="6"/>
  <c r="AA693" i="6" a="1"/>
  <c r="Z693" i="6" a="1"/>
  <c r="Z693" i="6" s="1"/>
  <c r="Y693" i="6" a="1"/>
  <c r="Y693" i="6" s="1"/>
  <c r="X693" i="6" a="1"/>
  <c r="X693" i="6" s="1"/>
  <c r="W693" i="6"/>
  <c r="W693" i="6" a="1"/>
  <c r="V693" i="6" a="1"/>
  <c r="V693" i="6" s="1"/>
  <c r="U693" i="6" a="1"/>
  <c r="U693" i="6" s="1"/>
  <c r="T693" i="6" a="1"/>
  <c r="T693" i="6" s="1"/>
  <c r="S693" i="6" a="1"/>
  <c r="S693" i="6" s="1"/>
  <c r="R693" i="6" a="1"/>
  <c r="R693" i="6" s="1"/>
  <c r="Q693" i="6"/>
  <c r="Q693" i="6" a="1"/>
  <c r="P693" i="6" a="1"/>
  <c r="P693" i="6" s="1"/>
  <c r="O693" i="6" a="1"/>
  <c r="O693" i="6" s="1"/>
  <c r="N693" i="6" a="1"/>
  <c r="N693" i="6" s="1"/>
  <c r="M693" i="6" a="1"/>
  <c r="M693" i="6" s="1"/>
  <c r="L693" i="6" a="1"/>
  <c r="L693" i="6" s="1"/>
  <c r="K693" i="6"/>
  <c r="K693" i="6" a="1"/>
  <c r="AI692" i="6"/>
  <c r="AI692" i="6" a="1"/>
  <c r="AH692" i="6" a="1"/>
  <c r="AH692" i="6" s="1"/>
  <c r="AG692" i="6" a="1"/>
  <c r="AG692" i="6" s="1"/>
  <c r="AF692" i="6" a="1"/>
  <c r="AF692" i="6" s="1"/>
  <c r="AE692" i="6" a="1"/>
  <c r="AE692" i="6" s="1"/>
  <c r="AD692" i="6" a="1"/>
  <c r="AD692" i="6" s="1"/>
  <c r="AC692" i="6"/>
  <c r="AC692" i="6" a="1"/>
  <c r="AB692" i="6" a="1"/>
  <c r="AB692" i="6" s="1"/>
  <c r="AA692" i="6" a="1"/>
  <c r="AA692" i="6" s="1"/>
  <c r="Z692" i="6" a="1"/>
  <c r="Z692" i="6" s="1"/>
  <c r="Y692" i="6" a="1"/>
  <c r="Y692" i="6" s="1"/>
  <c r="X692" i="6" a="1"/>
  <c r="X692" i="6" s="1"/>
  <c r="W692" i="6"/>
  <c r="W692" i="6" a="1"/>
  <c r="V692" i="6" a="1"/>
  <c r="V692" i="6" s="1"/>
  <c r="U692" i="6" a="1"/>
  <c r="U692" i="6" s="1"/>
  <c r="T692" i="6" a="1"/>
  <c r="T692" i="6" s="1"/>
  <c r="S692" i="6"/>
  <c r="S692" i="6" a="1"/>
  <c r="R692" i="6" a="1"/>
  <c r="R692" i="6" s="1"/>
  <c r="Q692" i="6" a="1"/>
  <c r="Q692" i="6" s="1"/>
  <c r="P692" i="6" a="1"/>
  <c r="P692" i="6" s="1"/>
  <c r="O692" i="6" a="1"/>
  <c r="O692" i="6" s="1"/>
  <c r="N692" i="6" a="1"/>
  <c r="N692" i="6" s="1"/>
  <c r="M692" i="6"/>
  <c r="M692" i="6" a="1"/>
  <c r="L692" i="6" a="1"/>
  <c r="L692" i="6" s="1"/>
  <c r="K692" i="6" a="1"/>
  <c r="K692" i="6" s="1"/>
  <c r="AI691" i="6" a="1"/>
  <c r="AI691" i="6" s="1"/>
  <c r="AH691" i="6" a="1"/>
  <c r="AH691" i="6" s="1"/>
  <c r="AG691" i="6"/>
  <c r="AG691" i="6" a="1"/>
  <c r="AF691" i="6" a="1"/>
  <c r="AF691" i="6" s="1"/>
  <c r="AE691" i="6" a="1"/>
  <c r="AE691" i="6" s="1"/>
  <c r="AD691" i="6" a="1"/>
  <c r="AD691" i="6" s="1"/>
  <c r="AC691" i="6" a="1"/>
  <c r="AC691" i="6" s="1"/>
  <c r="AB691" i="6" a="1"/>
  <c r="AB691" i="6" s="1"/>
  <c r="AA691" i="6" a="1"/>
  <c r="AA691" i="6" s="1"/>
  <c r="Z691" i="6" a="1"/>
  <c r="Z691" i="6" s="1"/>
  <c r="Y691" i="6"/>
  <c r="Y691" i="6" a="1"/>
  <c r="X691" i="6" a="1"/>
  <c r="X691" i="6" s="1"/>
  <c r="W691" i="6" a="1"/>
  <c r="W691" i="6" s="1"/>
  <c r="V691" i="6" a="1"/>
  <c r="V691" i="6" s="1"/>
  <c r="U691" i="6" a="1"/>
  <c r="U691" i="6" s="1"/>
  <c r="T691" i="6" a="1"/>
  <c r="T691" i="6" s="1"/>
  <c r="S691" i="6" a="1"/>
  <c r="S691" i="6" s="1"/>
  <c r="R691" i="6" a="1"/>
  <c r="R691" i="6" s="1"/>
  <c r="Q691" i="6"/>
  <c r="Q691" i="6" a="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c r="AC690" i="6" a="1"/>
  <c r="AB690" i="6" a="1"/>
  <c r="AB690" i="6" s="1"/>
  <c r="AA690" i="6" a="1"/>
  <c r="AA690" i="6" s="1"/>
  <c r="Z690" i="6" a="1"/>
  <c r="Z690" i="6" s="1"/>
  <c r="Y690" i="6" a="1"/>
  <c r="Y690" i="6" s="1"/>
  <c r="X690" i="6" a="1"/>
  <c r="X690" i="6" s="1"/>
  <c r="W690" i="6" a="1"/>
  <c r="W690" i="6" s="1"/>
  <c r="V690" i="6" a="1"/>
  <c r="V690" i="6" s="1"/>
  <c r="U690" i="6"/>
  <c r="U690" i="6" a="1"/>
  <c r="T690" i="6" a="1"/>
  <c r="T690" i="6" s="1"/>
  <c r="S690" i="6" a="1"/>
  <c r="S690" i="6" s="1"/>
  <c r="R690" i="6" a="1"/>
  <c r="R690" i="6" s="1"/>
  <c r="Q690" i="6" a="1"/>
  <c r="Q690" i="6" s="1"/>
  <c r="P690" i="6" a="1"/>
  <c r="P690" i="6" s="1"/>
  <c r="O690" i="6" a="1"/>
  <c r="O690" i="6" s="1"/>
  <c r="N690" i="6" a="1"/>
  <c r="N690" i="6" s="1"/>
  <c r="M690" i="6"/>
  <c r="M690" i="6" a="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c r="Y689" i="6" a="1"/>
  <c r="X689" i="6" a="1"/>
  <c r="X689" i="6" s="1"/>
  <c r="W689" i="6" a="1"/>
  <c r="W689" i="6" s="1"/>
  <c r="V689" i="6" a="1"/>
  <c r="V689" i="6" s="1"/>
  <c r="U689" i="6" a="1"/>
  <c r="U689" i="6" s="1"/>
  <c r="T689" i="6" a="1"/>
  <c r="T689" i="6" s="1"/>
  <c r="S689" i="6" a="1"/>
  <c r="S689" i="6" s="1"/>
  <c r="R689" i="6" a="1"/>
  <c r="R689" i="6" s="1"/>
  <c r="Q689" i="6"/>
  <c r="Q689" i="6" a="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c r="AC688" i="6" a="1"/>
  <c r="AB688" i="6" a="1"/>
  <c r="AB688" i="6" s="1"/>
  <c r="AA688" i="6" a="1"/>
  <c r="AA688" i="6" s="1"/>
  <c r="Z688" i="6" a="1"/>
  <c r="Z688" i="6" s="1"/>
  <c r="Y688" i="6" a="1"/>
  <c r="Y688" i="6" s="1"/>
  <c r="X688" i="6" a="1"/>
  <c r="X688" i="6" s="1"/>
  <c r="W688" i="6" a="1"/>
  <c r="W688" i="6" s="1"/>
  <c r="V688" i="6" a="1"/>
  <c r="V688" i="6" s="1"/>
  <c r="U688" i="6"/>
  <c r="U688" i="6" a="1"/>
  <c r="T688" i="6" a="1"/>
  <c r="T688" i="6" s="1"/>
  <c r="S688" i="6" a="1"/>
  <c r="S688" i="6" s="1"/>
  <c r="R688" i="6" a="1"/>
  <c r="R688" i="6" s="1"/>
  <c r="Q688" i="6" a="1"/>
  <c r="Q688" i="6" s="1"/>
  <c r="P688" i="6" a="1"/>
  <c r="P688" i="6" s="1"/>
  <c r="O688" i="6" a="1"/>
  <c r="O688" i="6" s="1"/>
  <c r="N688" i="6" a="1"/>
  <c r="N688" i="6" s="1"/>
  <c r="M688" i="6" a="1"/>
  <c r="M688" i="6" s="1"/>
  <c r="L688" i="6" a="1"/>
  <c r="L688" i="6" s="1"/>
  <c r="K688" i="6"/>
  <c r="K688" i="6" a="1"/>
  <c r="AI687" i="6" a="1"/>
  <c r="AI687" i="6" s="1"/>
  <c r="AH687" i="6" a="1"/>
  <c r="AH687" i="6" s="1"/>
  <c r="AG687" i="6"/>
  <c r="AG687" i="6" a="1"/>
  <c r="AF687" i="6" a="1"/>
  <c r="AF687" i="6" s="1"/>
  <c r="AE687" i="6" a="1"/>
  <c r="AE687" i="6" s="1"/>
  <c r="AD687" i="6" a="1"/>
  <c r="AD687" i="6" s="1"/>
  <c r="AC687" i="6" a="1"/>
  <c r="AC687" i="6" s="1"/>
  <c r="AB687" i="6" a="1"/>
  <c r="AB687" i="6" s="1"/>
  <c r="AA687" i="6" a="1"/>
  <c r="AA687" i="6" s="1"/>
  <c r="Z687" i="6" a="1"/>
  <c r="Z687" i="6" s="1"/>
  <c r="Y687" i="6"/>
  <c r="Y687" i="6" a="1"/>
  <c r="X687" i="6" a="1"/>
  <c r="X687" i="6" s="1"/>
  <c r="W687" i="6" a="1"/>
  <c r="W687" i="6" s="1"/>
  <c r="V687" i="6" a="1"/>
  <c r="V687" i="6" s="1"/>
  <c r="U687" i="6" a="1"/>
  <c r="U687" i="6" s="1"/>
  <c r="T687" i="6" a="1"/>
  <c r="T687" i="6" s="1"/>
  <c r="S687" i="6" a="1"/>
  <c r="S687" i="6" s="1"/>
  <c r="R687" i="6" a="1"/>
  <c r="R687" i="6" s="1"/>
  <c r="Q687" i="6"/>
  <c r="Q687" i="6" a="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c r="AC686" i="6" a="1"/>
  <c r="AB686" i="6" a="1"/>
  <c r="AB686" i="6" s="1"/>
  <c r="AA686" i="6" a="1"/>
  <c r="AA686" i="6" s="1"/>
  <c r="Z686" i="6" a="1"/>
  <c r="Z686" i="6" s="1"/>
  <c r="Y686" i="6" a="1"/>
  <c r="Y686" i="6" s="1"/>
  <c r="X686" i="6" a="1"/>
  <c r="X686" i="6" s="1"/>
  <c r="W686" i="6" a="1"/>
  <c r="W686" i="6" s="1"/>
  <c r="V686" i="6" a="1"/>
  <c r="V686" i="6" s="1"/>
  <c r="U686" i="6"/>
  <c r="U686" i="6" a="1"/>
  <c r="T686" i="6" a="1"/>
  <c r="T686" i="6" s="1"/>
  <c r="S686" i="6" a="1"/>
  <c r="S686" i="6" s="1"/>
  <c r="R686" i="6" a="1"/>
  <c r="R686" i="6" s="1"/>
  <c r="Q686" i="6" a="1"/>
  <c r="Q686" i="6" s="1"/>
  <c r="P686" i="6" a="1"/>
  <c r="P686" i="6" s="1"/>
  <c r="O686" i="6" a="1"/>
  <c r="O686" i="6" s="1"/>
  <c r="N686" i="6" a="1"/>
  <c r="N686" i="6" s="1"/>
  <c r="M686" i="6"/>
  <c r="M686" i="6" a="1"/>
  <c r="L686" i="6" a="1"/>
  <c r="L686" i="6" s="1"/>
  <c r="K686" i="6" a="1"/>
  <c r="K686" i="6" s="1"/>
  <c r="AI685" i="6" a="1"/>
  <c r="AI685" i="6" s="1"/>
  <c r="AH685" i="6" a="1"/>
  <c r="AH685" i="6" s="1"/>
  <c r="AG685" i="6" a="1"/>
  <c r="AG685" i="6" s="1"/>
  <c r="AF685" i="6" a="1"/>
  <c r="AF685" i="6" s="1"/>
  <c r="AE685" i="6"/>
  <c r="AE685" i="6" a="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c r="Q685" i="6" a="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c r="AC684" i="6" a="1"/>
  <c r="AB684" i="6" a="1"/>
  <c r="AB684" i="6" s="1"/>
  <c r="AA684" i="6" a="1"/>
  <c r="AA684" i="6" s="1"/>
  <c r="Z684" i="6" a="1"/>
  <c r="Z684" i="6" s="1"/>
  <c r="Y684" i="6" a="1"/>
  <c r="Y684" i="6" s="1"/>
  <c r="X684" i="6" a="1"/>
  <c r="X684" i="6" s="1"/>
  <c r="W684" i="6" a="1"/>
  <c r="W684" i="6" s="1"/>
  <c r="V684" i="6" a="1"/>
  <c r="V684" i="6" s="1"/>
  <c r="U684" i="6" a="1"/>
  <c r="U684" i="6" s="1"/>
  <c r="T684" i="6" a="1"/>
  <c r="T684" i="6" s="1"/>
  <c r="S684" i="6"/>
  <c r="S684" i="6" a="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c r="AE683" i="6" a="1"/>
  <c r="AD683" i="6" a="1"/>
  <c r="AD683" i="6" s="1"/>
  <c r="AC683" i="6" a="1"/>
  <c r="AC683" i="6" s="1"/>
  <c r="AB683" i="6" a="1"/>
  <c r="AB683" i="6" s="1"/>
  <c r="AA683" i="6" a="1"/>
  <c r="AA683" i="6" s="1"/>
  <c r="Z683" i="6" a="1"/>
  <c r="Z683" i="6" s="1"/>
  <c r="Y683" i="6" a="1"/>
  <c r="Y683" i="6" s="1"/>
  <c r="X683" i="6" a="1"/>
  <c r="X683" i="6" s="1"/>
  <c r="W683" i="6"/>
  <c r="W683" i="6" a="1"/>
  <c r="V683" i="6" a="1"/>
  <c r="V683" i="6" s="1"/>
  <c r="U683" i="6" a="1"/>
  <c r="U683" i="6" s="1"/>
  <c r="T683" i="6" a="1"/>
  <c r="T683" i="6" s="1"/>
  <c r="S683" i="6" a="1"/>
  <c r="S683" i="6" s="1"/>
  <c r="R683" i="6" a="1"/>
  <c r="R683" i="6" s="1"/>
  <c r="Q683" i="6" a="1"/>
  <c r="Q683" i="6" s="1"/>
  <c r="P683" i="6" a="1"/>
  <c r="P683" i="6" s="1"/>
  <c r="O683" i="6"/>
  <c r="O683" i="6" a="1"/>
  <c r="N683" i="6" a="1"/>
  <c r="N683" i="6" s="1"/>
  <c r="M683" i="6" a="1"/>
  <c r="M683" i="6" s="1"/>
  <c r="L683" i="6" a="1"/>
  <c r="L683" i="6" s="1"/>
  <c r="K683" i="6" a="1"/>
  <c r="K683" i="6" s="1"/>
  <c r="AI682" i="6"/>
  <c r="AI682" i="6" a="1"/>
  <c r="AH682" i="6" a="1"/>
  <c r="AH682" i="6" s="1"/>
  <c r="AG682" i="6" a="1"/>
  <c r="AG682" i="6" s="1"/>
  <c r="AF682" i="6" a="1"/>
  <c r="AF682" i="6" s="1"/>
  <c r="AE682" i="6" a="1"/>
  <c r="AE682" i="6" s="1"/>
  <c r="AD682" i="6" a="1"/>
  <c r="AD682" i="6" s="1"/>
  <c r="AC682" i="6" a="1"/>
  <c r="AC682" i="6" s="1"/>
  <c r="AB682" i="6" a="1"/>
  <c r="AB682" i="6" s="1"/>
  <c r="AA682" i="6"/>
  <c r="AA682" i="6" a="1"/>
  <c r="Z682" i="6" a="1"/>
  <c r="Z682" i="6" s="1"/>
  <c r="Y682" i="6" a="1"/>
  <c r="Y682" i="6" s="1"/>
  <c r="X682" i="6" a="1"/>
  <c r="X682" i="6" s="1"/>
  <c r="W682" i="6" a="1"/>
  <c r="W682" i="6" s="1"/>
  <c r="V682" i="6" a="1"/>
  <c r="V682" i="6" s="1"/>
  <c r="U682" i="6" a="1"/>
  <c r="U682" i="6" s="1"/>
  <c r="T682" i="6" a="1"/>
  <c r="T682" i="6" s="1"/>
  <c r="S682" i="6"/>
  <c r="S682" i="6" a="1"/>
  <c r="R682" i="6" a="1"/>
  <c r="R682" i="6" s="1"/>
  <c r="Q682" i="6" a="1"/>
  <c r="Q682" i="6" s="1"/>
  <c r="P682" i="6" a="1"/>
  <c r="P682" i="6" s="1"/>
  <c r="O682" i="6" a="1"/>
  <c r="O682" i="6" s="1"/>
  <c r="N682" i="6" a="1"/>
  <c r="N682" i="6" s="1"/>
  <c r="M682" i="6" a="1"/>
  <c r="M682" i="6" s="1"/>
  <c r="L682" i="6" a="1"/>
  <c r="L682" i="6" s="1"/>
  <c r="K682" i="6"/>
  <c r="K682" i="6" a="1"/>
  <c r="AI681" i="6" a="1"/>
  <c r="AI681" i="6" s="1"/>
  <c r="AH681" i="6" a="1"/>
  <c r="AH681" i="6" s="1"/>
  <c r="AG681" i="6"/>
  <c r="AG681" i="6" a="1"/>
  <c r="AF681" i="6" a="1"/>
  <c r="AF681" i="6" s="1"/>
  <c r="AE681" i="6" a="1"/>
  <c r="AE681" i="6" s="1"/>
  <c r="AD681" i="6" a="1"/>
  <c r="AD681" i="6" s="1"/>
  <c r="AC681" i="6" a="1"/>
  <c r="AC681" i="6" s="1"/>
  <c r="AB681" i="6" a="1"/>
  <c r="AB681" i="6" s="1"/>
  <c r="AA681" i="6" a="1"/>
  <c r="AA681" i="6" s="1"/>
  <c r="Z681" i="6" a="1"/>
  <c r="Z681" i="6" s="1"/>
  <c r="Y681" i="6" a="1"/>
  <c r="Y681" i="6" s="1"/>
  <c r="X681" i="6" a="1"/>
  <c r="X681" i="6" s="1"/>
  <c r="W681" i="6"/>
  <c r="W681" i="6" a="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c r="AA680" i="6" a="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c r="M680" i="6" a="1"/>
  <c r="L680" i="6" a="1"/>
  <c r="L680" i="6" s="1"/>
  <c r="K680" i="6" a="1"/>
  <c r="K680" i="6" s="1"/>
  <c r="AI679" i="6" a="1"/>
  <c r="AI679" i="6" s="1"/>
  <c r="AH679" i="6" a="1"/>
  <c r="AH679" i="6" s="1"/>
  <c r="AG679" i="6" a="1"/>
  <c r="AG679" i="6" s="1"/>
  <c r="AF679" i="6" a="1"/>
  <c r="AF679" i="6" s="1"/>
  <c r="AE679" i="6"/>
  <c r="AE679" i="6" a="1"/>
  <c r="AD679" i="6" a="1"/>
  <c r="AD679" i="6" s="1"/>
  <c r="AC679" i="6" a="1"/>
  <c r="AC679" i="6" s="1"/>
  <c r="AB679" i="6" a="1"/>
  <c r="AB679" i="6" s="1"/>
  <c r="AA679" i="6" a="1"/>
  <c r="AA679" i="6" s="1"/>
  <c r="Z679" i="6" a="1"/>
  <c r="Z679" i="6" s="1"/>
  <c r="Y679" i="6" a="1"/>
  <c r="Y679" i="6" s="1"/>
  <c r="X679" i="6" a="1"/>
  <c r="X679" i="6" s="1"/>
  <c r="W679" i="6"/>
  <c r="W679" i="6" a="1"/>
  <c r="V679" i="6" a="1"/>
  <c r="V679" i="6" s="1"/>
  <c r="U679" i="6" a="1"/>
  <c r="U679" i="6" s="1"/>
  <c r="T679" i="6" a="1"/>
  <c r="T679" i="6" s="1"/>
  <c r="S679" i="6" a="1"/>
  <c r="S679" i="6" s="1"/>
  <c r="R679" i="6" a="1"/>
  <c r="R679" i="6" s="1"/>
  <c r="Q679" i="6" a="1"/>
  <c r="Q679" i="6" s="1"/>
  <c r="P679" i="6" a="1"/>
  <c r="P679" i="6" s="1"/>
  <c r="O679" i="6"/>
  <c r="O679" i="6" a="1"/>
  <c r="N679" i="6" a="1"/>
  <c r="N679" i="6" s="1"/>
  <c r="M679" i="6" a="1"/>
  <c r="M679" i="6" s="1"/>
  <c r="L679" i="6" a="1"/>
  <c r="L679" i="6" s="1"/>
  <c r="K679" i="6" a="1"/>
  <c r="K679" i="6" s="1"/>
  <c r="AI678" i="6"/>
  <c r="AI678" i="6" a="1"/>
  <c r="AH678" i="6" a="1"/>
  <c r="AH678" i="6" s="1"/>
  <c r="AG678" i="6" a="1"/>
  <c r="AG678" i="6" s="1"/>
  <c r="AF678" i="6" a="1"/>
  <c r="AF678" i="6" s="1"/>
  <c r="AE678" i="6" a="1"/>
  <c r="AE678" i="6" s="1"/>
  <c r="AD678" i="6" a="1"/>
  <c r="AD678" i="6" s="1"/>
  <c r="AC678" i="6" a="1"/>
  <c r="AC678" i="6" s="1"/>
  <c r="AB678" i="6" a="1"/>
  <c r="AB678" i="6" s="1"/>
  <c r="AA678" i="6"/>
  <c r="AA678" i="6" a="1"/>
  <c r="Z678" i="6" a="1"/>
  <c r="Z678" i="6" s="1"/>
  <c r="Y678" i="6" a="1"/>
  <c r="Y678" i="6" s="1"/>
  <c r="X678" i="6" a="1"/>
  <c r="X678" i="6" s="1"/>
  <c r="W678" i="6" a="1"/>
  <c r="W678" i="6" s="1"/>
  <c r="V678" i="6" a="1"/>
  <c r="V678" i="6" s="1"/>
  <c r="U678" i="6" a="1"/>
  <c r="U678" i="6" s="1"/>
  <c r="T678" i="6" a="1"/>
  <c r="T678" i="6" s="1"/>
  <c r="S678" i="6"/>
  <c r="S678" i="6" a="1"/>
  <c r="R678" i="6" a="1"/>
  <c r="R678" i="6" s="1"/>
  <c r="Q678" i="6" a="1"/>
  <c r="Q678" i="6" s="1"/>
  <c r="P678" i="6" a="1"/>
  <c r="P678" i="6" s="1"/>
  <c r="O678" i="6" a="1"/>
  <c r="O678" i="6" s="1"/>
  <c r="N678" i="6" a="1"/>
  <c r="N678" i="6" s="1"/>
  <c r="M678" i="6" a="1"/>
  <c r="M678" i="6" s="1"/>
  <c r="L678" i="6" a="1"/>
  <c r="L678" i="6" s="1"/>
  <c r="K678" i="6"/>
  <c r="K678" i="6" a="1"/>
  <c r="AI677" i="6" a="1"/>
  <c r="AI677" i="6" s="1"/>
  <c r="AH677" i="6" a="1"/>
  <c r="AH677" i="6" s="1"/>
  <c r="AG677" i="6"/>
  <c r="AG677" i="6" a="1"/>
  <c r="AF677" i="6" a="1"/>
  <c r="AF677" i="6" s="1"/>
  <c r="AE677" i="6" a="1"/>
  <c r="AE677" i="6" s="1"/>
  <c r="AD677" i="6" a="1"/>
  <c r="AD677" i="6" s="1"/>
  <c r="AC677" i="6" a="1"/>
  <c r="AC677" i="6" s="1"/>
  <c r="AB677" i="6" a="1"/>
  <c r="AB677" i="6" s="1"/>
  <c r="AA677" i="6" a="1"/>
  <c r="AA677" i="6" s="1"/>
  <c r="Z677" i="6" a="1"/>
  <c r="Z677" i="6" s="1"/>
  <c r="Y677" i="6"/>
  <c r="Y677" i="6" a="1"/>
  <c r="X677" i="6" a="1"/>
  <c r="X677" i="6" s="1"/>
  <c r="W677" i="6" a="1"/>
  <c r="W677" i="6" s="1"/>
  <c r="V677" i="6" a="1"/>
  <c r="V677" i="6" s="1"/>
  <c r="U677" i="6" a="1"/>
  <c r="U677" i="6" s="1"/>
  <c r="T677" i="6" a="1"/>
  <c r="T677" i="6" s="1"/>
  <c r="S677" i="6" a="1"/>
  <c r="S677" i="6" s="1"/>
  <c r="R677" i="6" a="1"/>
  <c r="R677" i="6" s="1"/>
  <c r="Q677" i="6" a="1"/>
  <c r="Q677" i="6" s="1"/>
  <c r="P677" i="6" a="1"/>
  <c r="P677" i="6" s="1"/>
  <c r="O677" i="6"/>
  <c r="O677" i="6" a="1"/>
  <c r="N677" i="6" a="1"/>
  <c r="N677" i="6" s="1"/>
  <c r="M677" i="6" a="1"/>
  <c r="M677" i="6" s="1"/>
  <c r="L677" i="6" a="1"/>
  <c r="L677" i="6" s="1"/>
  <c r="K677" i="6" a="1"/>
  <c r="K677" i="6" s="1"/>
  <c r="AI676" i="6"/>
  <c r="AI676" i="6" a="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c r="U676" i="6" a="1"/>
  <c r="T676" i="6" a="1"/>
  <c r="T676" i="6" s="1"/>
  <c r="S676" i="6" a="1"/>
  <c r="S676" i="6" s="1"/>
  <c r="R676" i="6" a="1"/>
  <c r="R676" i="6" s="1"/>
  <c r="Q676" i="6" a="1"/>
  <c r="Q676" i="6" s="1"/>
  <c r="P676" i="6" a="1"/>
  <c r="P676" i="6" s="1"/>
  <c r="O676" i="6" a="1"/>
  <c r="O676" i="6" s="1"/>
  <c r="N676" i="6" a="1"/>
  <c r="N676" i="6" s="1"/>
  <c r="M676" i="6"/>
  <c r="M676" i="6" a="1"/>
  <c r="L676" i="6" a="1"/>
  <c r="L676" i="6" s="1"/>
  <c r="K676" i="6" a="1"/>
  <c r="K676" i="6" s="1"/>
  <c r="AI675" i="6" a="1"/>
  <c r="AI675" i="6" s="1"/>
  <c r="AH675" i="6" a="1"/>
  <c r="AH675" i="6" s="1"/>
  <c r="AG675" i="6"/>
  <c r="AG675" i="6" a="1"/>
  <c r="AF675" i="6" a="1"/>
  <c r="AF675" i="6" s="1"/>
  <c r="AE675" i="6" a="1"/>
  <c r="AE675" i="6" s="1"/>
  <c r="AD675" i="6" a="1"/>
  <c r="AD675" i="6" s="1"/>
  <c r="AC675" i="6" a="1"/>
  <c r="AC675" i="6" s="1"/>
  <c r="AB675" i="6" a="1"/>
  <c r="AB675" i="6" s="1"/>
  <c r="AA675" i="6" a="1"/>
  <c r="AA675" i="6" s="1"/>
  <c r="Z675" i="6" a="1"/>
  <c r="Z675" i="6" s="1"/>
  <c r="Y675" i="6"/>
  <c r="Y675" i="6" a="1"/>
  <c r="X675" i="6" a="1"/>
  <c r="X675" i="6" s="1"/>
  <c r="W675" i="6" a="1"/>
  <c r="W675" i="6" s="1"/>
  <c r="V675" i="6" a="1"/>
  <c r="V675" i="6" s="1"/>
  <c r="U675" i="6" a="1"/>
  <c r="U675" i="6" s="1"/>
  <c r="T675" i="6" a="1"/>
  <c r="T675" i="6" s="1"/>
  <c r="S675" i="6"/>
  <c r="S675" i="6" a="1"/>
  <c r="R675" i="6" a="1"/>
  <c r="R675" i="6" s="1"/>
  <c r="Q675" i="6" a="1"/>
  <c r="Q675" i="6" s="1"/>
  <c r="P675" i="6" a="1"/>
  <c r="P675" i="6" s="1"/>
  <c r="O675" i="6" a="1"/>
  <c r="O675" i="6" s="1"/>
  <c r="N675" i="6" a="1"/>
  <c r="N675" i="6" s="1"/>
  <c r="M675" i="6"/>
  <c r="M675" i="6" a="1"/>
  <c r="L675" i="6" a="1"/>
  <c r="L675" i="6" s="1"/>
  <c r="K675" i="6" a="1"/>
  <c r="K675" i="6" s="1"/>
  <c r="AI674" i="6" a="1"/>
  <c r="AI674" i="6" s="1"/>
  <c r="AH674" i="6" a="1"/>
  <c r="AH674" i="6" s="1"/>
  <c r="AG674" i="6" a="1"/>
  <c r="AG674" i="6" s="1"/>
  <c r="AF674" i="6" a="1"/>
  <c r="AF674" i="6" s="1"/>
  <c r="AE674" i="6"/>
  <c r="AE674" i="6" a="1"/>
  <c r="AD674" i="6" a="1"/>
  <c r="AD674" i="6" s="1"/>
  <c r="AC674" i="6" a="1"/>
  <c r="AC674" i="6" s="1"/>
  <c r="AB674" i="6" a="1"/>
  <c r="AB674" i="6" s="1"/>
  <c r="AA674" i="6" a="1"/>
  <c r="AA674" i="6" s="1"/>
  <c r="Z674" i="6" a="1"/>
  <c r="Z674" i="6" s="1"/>
  <c r="Y674" i="6"/>
  <c r="Y674" i="6" a="1"/>
  <c r="X674" i="6" a="1"/>
  <c r="X674" i="6" s="1"/>
  <c r="W674" i="6" a="1"/>
  <c r="W674" i="6" s="1"/>
  <c r="V674" i="6" a="1"/>
  <c r="V674" i="6" s="1"/>
  <c r="U674" i="6"/>
  <c r="U674" i="6" a="1"/>
  <c r="T674" i="6" a="1"/>
  <c r="T674" i="6" s="1"/>
  <c r="S674" i="6" a="1"/>
  <c r="S674" i="6" s="1"/>
  <c r="R674" i="6" a="1"/>
  <c r="R674" i="6" s="1"/>
  <c r="Q674" i="6" a="1"/>
  <c r="Q674" i="6" s="1"/>
  <c r="P674" i="6" a="1"/>
  <c r="P674" i="6" s="1"/>
  <c r="O674" i="6"/>
  <c r="O674" i="6" a="1"/>
  <c r="N674" i="6" a="1"/>
  <c r="N674" i="6" s="1"/>
  <c r="M674" i="6" a="1"/>
  <c r="M674" i="6" s="1"/>
  <c r="L674" i="6" a="1"/>
  <c r="L674" i="6" s="1"/>
  <c r="K674" i="6" a="1"/>
  <c r="K674" i="6" s="1"/>
  <c r="AI673" i="6" a="1"/>
  <c r="AI673" i="6" s="1"/>
  <c r="AH673" i="6" a="1"/>
  <c r="AH673" i="6" s="1"/>
  <c r="AG673" i="6"/>
  <c r="AG673" i="6" a="1"/>
  <c r="AF673" i="6" a="1"/>
  <c r="AF673" i="6" s="1"/>
  <c r="AE673" i="6" a="1"/>
  <c r="AE673" i="6" s="1"/>
  <c r="AD673" i="6" a="1"/>
  <c r="AD673" i="6" s="1"/>
  <c r="AC673" i="6" a="1"/>
  <c r="AC673" i="6" s="1"/>
  <c r="AB673" i="6" a="1"/>
  <c r="AB673" i="6" s="1"/>
  <c r="AA673" i="6"/>
  <c r="AA673" i="6" a="1"/>
  <c r="Z673" i="6" a="1"/>
  <c r="Z673" i="6" s="1"/>
  <c r="Y673" i="6" a="1"/>
  <c r="Y673" i="6" s="1"/>
  <c r="X673" i="6" a="1"/>
  <c r="X673" i="6" s="1"/>
  <c r="W673" i="6" a="1"/>
  <c r="W673" i="6" s="1"/>
  <c r="V673" i="6" a="1"/>
  <c r="V673" i="6" s="1"/>
  <c r="U673" i="6"/>
  <c r="U673" i="6" a="1"/>
  <c r="T673" i="6" a="1"/>
  <c r="T673" i="6" s="1"/>
  <c r="S673" i="6" a="1"/>
  <c r="S673" i="6" s="1"/>
  <c r="R673" i="6" a="1"/>
  <c r="R673" i="6" s="1"/>
  <c r="Q673" i="6"/>
  <c r="Q673" i="6" a="1"/>
  <c r="P673" i="6" a="1"/>
  <c r="P673" i="6" s="1"/>
  <c r="O673" i="6" a="1"/>
  <c r="O673" i="6" s="1"/>
  <c r="N673" i="6" a="1"/>
  <c r="N673" i="6" s="1"/>
  <c r="M673" i="6" a="1"/>
  <c r="M673" i="6" s="1"/>
  <c r="L673" i="6" a="1"/>
  <c r="L673" i="6" s="1"/>
  <c r="K673" i="6"/>
  <c r="K673" i="6" a="1"/>
  <c r="AI672" i="6" a="1"/>
  <c r="AI672" i="6" s="1"/>
  <c r="AH672" i="6" a="1"/>
  <c r="AH672" i="6" s="1"/>
  <c r="AG672" i="6"/>
  <c r="AG672" i="6" a="1"/>
  <c r="AF672" i="6" a="1"/>
  <c r="AF672" i="6" s="1"/>
  <c r="AE672" i="6" a="1"/>
  <c r="AE672" i="6" s="1"/>
  <c r="AD672" i="6" a="1"/>
  <c r="AD672" i="6" s="1"/>
  <c r="AC672" i="6"/>
  <c r="AC672" i="6" a="1"/>
  <c r="AB672" i="6" a="1"/>
  <c r="AB672" i="6" s="1"/>
  <c r="AA672" i="6" a="1"/>
  <c r="AA672" i="6" s="1"/>
  <c r="Z672" i="6" a="1"/>
  <c r="Z672" i="6" s="1"/>
  <c r="Y672" i="6" a="1"/>
  <c r="Y672" i="6" s="1"/>
  <c r="X672" i="6" a="1"/>
  <c r="X672" i="6" s="1"/>
  <c r="W672" i="6"/>
  <c r="W672" i="6" a="1"/>
  <c r="V672" i="6" a="1"/>
  <c r="V672" i="6" s="1"/>
  <c r="U672" i="6" a="1"/>
  <c r="U672" i="6" s="1"/>
  <c r="T672" i="6" a="1"/>
  <c r="T672" i="6" s="1"/>
  <c r="S672" i="6" a="1"/>
  <c r="S672" i="6" s="1"/>
  <c r="R672" i="6" a="1"/>
  <c r="R672" i="6" s="1"/>
  <c r="Q672" i="6"/>
  <c r="Q672" i="6" a="1"/>
  <c r="P672" i="6" a="1"/>
  <c r="P672" i="6" s="1"/>
  <c r="O672" i="6" a="1"/>
  <c r="O672" i="6" s="1"/>
  <c r="N672" i="6" a="1"/>
  <c r="N672" i="6" s="1"/>
  <c r="M672" i="6"/>
  <c r="M672" i="6" a="1"/>
  <c r="L672" i="6" a="1"/>
  <c r="L672" i="6" s="1"/>
  <c r="K672" i="6" a="1"/>
  <c r="K672" i="6" s="1"/>
  <c r="AI671" i="6"/>
  <c r="AI671" i="6" a="1"/>
  <c r="AH671" i="6" a="1"/>
  <c r="AH671" i="6" s="1"/>
  <c r="AG671" i="6" a="1"/>
  <c r="AG671" i="6" s="1"/>
  <c r="AF671" i="6" a="1"/>
  <c r="AF671" i="6" s="1"/>
  <c r="AE671" i="6" a="1"/>
  <c r="AE671" i="6" s="1"/>
  <c r="AD671" i="6" a="1"/>
  <c r="AD671" i="6" s="1"/>
  <c r="AC671" i="6"/>
  <c r="AC671" i="6" a="1"/>
  <c r="AB671" i="6" a="1"/>
  <c r="AB671" i="6" s="1"/>
  <c r="AA671" i="6" a="1"/>
  <c r="AA671" i="6" s="1"/>
  <c r="Z671" i="6" a="1"/>
  <c r="Z671" i="6" s="1"/>
  <c r="Y671" i="6"/>
  <c r="Y671" i="6" a="1"/>
  <c r="X671" i="6" a="1"/>
  <c r="X671" i="6" s="1"/>
  <c r="W671" i="6" a="1"/>
  <c r="W671" i="6" s="1"/>
  <c r="V671" i="6" a="1"/>
  <c r="V671" i="6" s="1"/>
  <c r="U671" i="6" a="1"/>
  <c r="U671" i="6" s="1"/>
  <c r="T671" i="6" a="1"/>
  <c r="T671" i="6" s="1"/>
  <c r="S671" i="6"/>
  <c r="S671" i="6" a="1"/>
  <c r="R671" i="6" a="1"/>
  <c r="R671" i="6" s="1"/>
  <c r="Q671" i="6" a="1"/>
  <c r="Q671" i="6" s="1"/>
  <c r="P671" i="6" a="1"/>
  <c r="P671" i="6" s="1"/>
  <c r="O671" i="6" a="1"/>
  <c r="O671" i="6" s="1"/>
  <c r="N671" i="6" a="1"/>
  <c r="N671" i="6" s="1"/>
  <c r="M671" i="6"/>
  <c r="M671" i="6" a="1"/>
  <c r="L671" i="6" a="1"/>
  <c r="L671" i="6" s="1"/>
  <c r="K671" i="6" a="1"/>
  <c r="K671" i="6" s="1"/>
  <c r="AI670" i="6" a="1"/>
  <c r="AI670" i="6" s="1"/>
  <c r="AH670" i="6" a="1"/>
  <c r="AH670" i="6" s="1"/>
  <c r="AG670" i="6" a="1"/>
  <c r="AG670" i="6" s="1"/>
  <c r="AF670" i="6" a="1"/>
  <c r="AF670" i="6" s="1"/>
  <c r="AE670" i="6"/>
  <c r="AE670" i="6" a="1"/>
  <c r="AD670" i="6" a="1"/>
  <c r="AD670" i="6" s="1"/>
  <c r="AC670" i="6" a="1"/>
  <c r="AC670" i="6" s="1"/>
  <c r="AB670" i="6" a="1"/>
  <c r="AB670" i="6" s="1"/>
  <c r="AA670" i="6" a="1"/>
  <c r="AA670" i="6" s="1"/>
  <c r="Z670" i="6" a="1"/>
  <c r="Z670" i="6" s="1"/>
  <c r="Y670" i="6"/>
  <c r="Y670" i="6" a="1"/>
  <c r="X670" i="6" a="1"/>
  <c r="X670" i="6" s="1"/>
  <c r="W670" i="6" a="1"/>
  <c r="W670" i="6" s="1"/>
  <c r="V670" i="6" a="1"/>
  <c r="V670" i="6" s="1"/>
  <c r="U670" i="6"/>
  <c r="U670" i="6" a="1"/>
  <c r="T670" i="6" a="1"/>
  <c r="T670" i="6" s="1"/>
  <c r="S670" i="6" a="1"/>
  <c r="S670" i="6" s="1"/>
  <c r="R670" i="6" a="1"/>
  <c r="R670" i="6" s="1"/>
  <c r="Q670" i="6" a="1"/>
  <c r="Q670" i="6" s="1"/>
  <c r="P670" i="6" a="1"/>
  <c r="P670" i="6" s="1"/>
  <c r="O670" i="6"/>
  <c r="O670" i="6" a="1"/>
  <c r="N670" i="6" a="1"/>
  <c r="N670" i="6" s="1"/>
  <c r="M670" i="6" a="1"/>
  <c r="M670" i="6" s="1"/>
  <c r="L670" i="6" a="1"/>
  <c r="L670" i="6" s="1"/>
  <c r="K670" i="6" a="1"/>
  <c r="K670" i="6" s="1"/>
  <c r="AI669" i="6" a="1"/>
  <c r="AI669" i="6" s="1"/>
  <c r="AH669" i="6" a="1"/>
  <c r="AH669" i="6" s="1"/>
  <c r="AG669" i="6"/>
  <c r="AG669" i="6" a="1"/>
  <c r="AF669" i="6" a="1"/>
  <c r="AF669" i="6" s="1"/>
  <c r="AE669" i="6" a="1"/>
  <c r="AE669" i="6" s="1"/>
  <c r="AD669" i="6" a="1"/>
  <c r="AD669" i="6" s="1"/>
  <c r="AC669" i="6" a="1"/>
  <c r="AC669" i="6" s="1"/>
  <c r="AB669" i="6" a="1"/>
  <c r="AB669" i="6" s="1"/>
  <c r="AA669" i="6"/>
  <c r="AA669" i="6" a="1"/>
  <c r="Z669" i="6" a="1"/>
  <c r="Z669" i="6" s="1"/>
  <c r="Y669" i="6" a="1"/>
  <c r="Y669" i="6" s="1"/>
  <c r="X669" i="6" a="1"/>
  <c r="X669" i="6" s="1"/>
  <c r="W669" i="6" a="1"/>
  <c r="W669" i="6" s="1"/>
  <c r="V669" i="6" a="1"/>
  <c r="V669" i="6" s="1"/>
  <c r="U669" i="6"/>
  <c r="U669" i="6" a="1"/>
  <c r="T669" i="6" a="1"/>
  <c r="T669" i="6" s="1"/>
  <c r="S669" i="6" a="1"/>
  <c r="S669" i="6" s="1"/>
  <c r="R669" i="6" a="1"/>
  <c r="R669" i="6" s="1"/>
  <c r="Q669" i="6"/>
  <c r="Q669" i="6" a="1"/>
  <c r="P669" i="6" a="1"/>
  <c r="P669" i="6" s="1"/>
  <c r="O669" i="6" a="1"/>
  <c r="O669" i="6" s="1"/>
  <c r="N669" i="6" a="1"/>
  <c r="N669" i="6" s="1"/>
  <c r="M669" i="6" a="1"/>
  <c r="M669" i="6" s="1"/>
  <c r="L669" i="6" a="1"/>
  <c r="L669" i="6" s="1"/>
  <c r="K669" i="6"/>
  <c r="K669" i="6" a="1"/>
  <c r="AI668" i="6" a="1"/>
  <c r="AI668" i="6" s="1"/>
  <c r="AH668" i="6" a="1"/>
  <c r="AH668" i="6" s="1"/>
  <c r="AG668" i="6"/>
  <c r="AG668" i="6" a="1"/>
  <c r="AF668" i="6" a="1"/>
  <c r="AF668" i="6" s="1"/>
  <c r="AE668" i="6" a="1"/>
  <c r="AE668" i="6" s="1"/>
  <c r="AD668" i="6" a="1"/>
  <c r="AD668" i="6" s="1"/>
  <c r="AC668" i="6"/>
  <c r="AC668" i="6" a="1"/>
  <c r="AB668" i="6" a="1"/>
  <c r="AB668" i="6" s="1"/>
  <c r="AA668" i="6" a="1"/>
  <c r="AA668" i="6" s="1"/>
  <c r="Z668" i="6" a="1"/>
  <c r="Z668" i="6" s="1"/>
  <c r="Y668" i="6" a="1"/>
  <c r="Y668" i="6" s="1"/>
  <c r="X668" i="6" a="1"/>
  <c r="X668" i="6" s="1"/>
  <c r="W668" i="6"/>
  <c r="W668" i="6" a="1"/>
  <c r="V668" i="6" a="1"/>
  <c r="V668" i="6" s="1"/>
  <c r="U668" i="6" a="1"/>
  <c r="U668" i="6" s="1"/>
  <c r="T668" i="6" a="1"/>
  <c r="T668" i="6" s="1"/>
  <c r="S668" i="6" a="1"/>
  <c r="S668" i="6" s="1"/>
  <c r="R668" i="6" a="1"/>
  <c r="R668" i="6" s="1"/>
  <c r="Q668" i="6"/>
  <c r="Q668" i="6" a="1"/>
  <c r="P668" i="6" a="1"/>
  <c r="P668" i="6" s="1"/>
  <c r="O668" i="6" a="1"/>
  <c r="O668" i="6" s="1"/>
  <c r="N668" i="6" a="1"/>
  <c r="N668" i="6" s="1"/>
  <c r="M668" i="6"/>
  <c r="M668" i="6" a="1"/>
  <c r="L668" i="6" a="1"/>
  <c r="L668" i="6" s="1"/>
  <c r="K668" i="6" a="1"/>
  <c r="K668" i="6" s="1"/>
  <c r="AI667" i="6"/>
  <c r="AI667" i="6" a="1"/>
  <c r="AH667" i="6" a="1"/>
  <c r="AH667" i="6" s="1"/>
  <c r="AG667" i="6" a="1"/>
  <c r="AG667" i="6" s="1"/>
  <c r="AF667" i="6" a="1"/>
  <c r="AF667" i="6" s="1"/>
  <c r="AE667" i="6" a="1"/>
  <c r="AE667" i="6" s="1"/>
  <c r="AD667" i="6" a="1"/>
  <c r="AD667" i="6" s="1"/>
  <c r="AC667" i="6"/>
  <c r="AC667" i="6" a="1"/>
  <c r="AB667" i="6" a="1"/>
  <c r="AB667" i="6" s="1"/>
  <c r="AA667" i="6" a="1"/>
  <c r="AA667" i="6" s="1"/>
  <c r="Z667" i="6" a="1"/>
  <c r="Z667" i="6" s="1"/>
  <c r="Y667" i="6"/>
  <c r="Y667" i="6" a="1"/>
  <c r="X667" i="6" a="1"/>
  <c r="X667" i="6" s="1"/>
  <c r="W667" i="6" a="1"/>
  <c r="W667" i="6" s="1"/>
  <c r="V667" i="6" a="1"/>
  <c r="V667" i="6" s="1"/>
  <c r="U667" i="6" a="1"/>
  <c r="U667" i="6" s="1"/>
  <c r="T667" i="6" a="1"/>
  <c r="T667" i="6" s="1"/>
  <c r="S667" i="6"/>
  <c r="S667" i="6" a="1"/>
  <c r="R667" i="6" a="1"/>
  <c r="R667" i="6" s="1"/>
  <c r="Q667" i="6" a="1"/>
  <c r="Q667" i="6" s="1"/>
  <c r="P667" i="6" a="1"/>
  <c r="P667" i="6" s="1"/>
  <c r="O667" i="6" a="1"/>
  <c r="O667" i="6" s="1"/>
  <c r="N667" i="6" a="1"/>
  <c r="N667" i="6" s="1"/>
  <c r="M667" i="6"/>
  <c r="M667" i="6" a="1"/>
  <c r="L667" i="6" a="1"/>
  <c r="L667" i="6" s="1"/>
  <c r="K667" i="6" a="1"/>
  <c r="K667" i="6" s="1"/>
  <c r="AI666" i="6" a="1"/>
  <c r="AI666" i="6" s="1"/>
  <c r="AH666" i="6" a="1"/>
  <c r="AH666" i="6" s="1"/>
  <c r="AG666" i="6" a="1"/>
  <c r="AG666" i="6" s="1"/>
  <c r="AF666" i="6" a="1"/>
  <c r="AF666" i="6" s="1"/>
  <c r="AE666" i="6"/>
  <c r="AE666" i="6" a="1"/>
  <c r="AD666" i="6" a="1"/>
  <c r="AD666" i="6" s="1"/>
  <c r="AC666" i="6" a="1"/>
  <c r="AC666" i="6" s="1"/>
  <c r="AB666" i="6" a="1"/>
  <c r="AB666" i="6" s="1"/>
  <c r="AA666" i="6" a="1"/>
  <c r="AA666" i="6" s="1"/>
  <c r="Z666" i="6" a="1"/>
  <c r="Z666" i="6" s="1"/>
  <c r="Y666" i="6"/>
  <c r="Y666" i="6" a="1"/>
  <c r="X666" i="6" a="1"/>
  <c r="X666" i="6" s="1"/>
  <c r="W666" i="6" a="1"/>
  <c r="W666" i="6" s="1"/>
  <c r="V666" i="6" a="1"/>
  <c r="V666" i="6" s="1"/>
  <c r="U666" i="6"/>
  <c r="U666" i="6" a="1"/>
  <c r="T666" i="6" a="1"/>
  <c r="T666" i="6" s="1"/>
  <c r="S666" i="6" a="1"/>
  <c r="S666" i="6" s="1"/>
  <c r="R666" i="6" a="1"/>
  <c r="R666" i="6" s="1"/>
  <c r="Q666" i="6" a="1"/>
  <c r="Q666" i="6" s="1"/>
  <c r="P666" i="6" a="1"/>
  <c r="P666" i="6" s="1"/>
  <c r="O666" i="6"/>
  <c r="O666" i="6" a="1"/>
  <c r="N666" i="6" a="1"/>
  <c r="N666" i="6" s="1"/>
  <c r="M666" i="6" a="1"/>
  <c r="M666" i="6" s="1"/>
  <c r="L666" i="6" a="1"/>
  <c r="L666" i="6" s="1"/>
  <c r="K666" i="6" a="1"/>
  <c r="K666" i="6" s="1"/>
  <c r="AI665" i="6" a="1"/>
  <c r="AI665" i="6" s="1"/>
  <c r="AH665" i="6" a="1"/>
  <c r="AH665" i="6" s="1"/>
  <c r="AG665" i="6"/>
  <c r="AG665" i="6" a="1"/>
  <c r="AF665" i="6" a="1"/>
  <c r="AF665" i="6" s="1"/>
  <c r="AE665" i="6" a="1"/>
  <c r="AE665" i="6" s="1"/>
  <c r="AD665" i="6" a="1"/>
  <c r="AD665" i="6" s="1"/>
  <c r="AC665" i="6" a="1"/>
  <c r="AC665" i="6" s="1"/>
  <c r="AB665" i="6" a="1"/>
  <c r="AB665" i="6" s="1"/>
  <c r="AA665" i="6"/>
  <c r="AA665" i="6" a="1"/>
  <c r="Z665" i="6" a="1"/>
  <c r="Z665" i="6" s="1"/>
  <c r="Y665" i="6" a="1"/>
  <c r="Y665" i="6" s="1"/>
  <c r="X665" i="6" a="1"/>
  <c r="X665" i="6" s="1"/>
  <c r="W665" i="6" a="1"/>
  <c r="W665" i="6" s="1"/>
  <c r="V665" i="6" a="1"/>
  <c r="V665" i="6" s="1"/>
  <c r="U665" i="6"/>
  <c r="U665" i="6" a="1"/>
  <c r="T665" i="6" a="1"/>
  <c r="T665" i="6" s="1"/>
  <c r="S665" i="6" a="1"/>
  <c r="S665" i="6" s="1"/>
  <c r="R665" i="6" a="1"/>
  <c r="R665" i="6" s="1"/>
  <c r="Q665" i="6"/>
  <c r="Q665" i="6" a="1"/>
  <c r="P665" i="6" a="1"/>
  <c r="P665" i="6" s="1"/>
  <c r="O665" i="6" a="1"/>
  <c r="O665" i="6" s="1"/>
  <c r="N665" i="6" a="1"/>
  <c r="N665" i="6" s="1"/>
  <c r="M665" i="6" a="1"/>
  <c r="M665" i="6" s="1"/>
  <c r="L665" i="6" a="1"/>
  <c r="L665" i="6" s="1"/>
  <c r="K665" i="6"/>
  <c r="K665" i="6" a="1"/>
  <c r="AI664" i="6" a="1"/>
  <c r="AI664" i="6" s="1"/>
  <c r="AH664" i="6" a="1"/>
  <c r="AH664" i="6" s="1"/>
  <c r="AG664" i="6"/>
  <c r="AG664" i="6" a="1"/>
  <c r="AF664" i="6" a="1"/>
  <c r="AF664" i="6" s="1"/>
  <c r="AE664" i="6" a="1"/>
  <c r="AE664" i="6" s="1"/>
  <c r="AD664" i="6" a="1"/>
  <c r="AD664" i="6" s="1"/>
  <c r="AC664" i="6"/>
  <c r="AC664" i="6" a="1"/>
  <c r="AB664" i="6" a="1"/>
  <c r="AB664" i="6" s="1"/>
  <c r="AA664" i="6" a="1"/>
  <c r="AA664" i="6" s="1"/>
  <c r="Z664" i="6" a="1"/>
  <c r="Z664" i="6" s="1"/>
  <c r="Y664" i="6" a="1"/>
  <c r="Y664" i="6" s="1"/>
  <c r="X664" i="6" a="1"/>
  <c r="X664" i="6" s="1"/>
  <c r="W664" i="6"/>
  <c r="W664" i="6" a="1"/>
  <c r="V664" i="6" a="1"/>
  <c r="V664" i="6" s="1"/>
  <c r="U664" i="6" a="1"/>
  <c r="U664" i="6" s="1"/>
  <c r="T664" i="6" a="1"/>
  <c r="T664" i="6" s="1"/>
  <c r="S664" i="6" a="1"/>
  <c r="S664" i="6" s="1"/>
  <c r="R664" i="6" a="1"/>
  <c r="R664" i="6" s="1"/>
  <c r="Q664" i="6"/>
  <c r="Q664" i="6" a="1"/>
  <c r="P664" i="6" a="1"/>
  <c r="P664" i="6" s="1"/>
  <c r="O664" i="6" a="1"/>
  <c r="O664" i="6" s="1"/>
  <c r="N664" i="6" a="1"/>
  <c r="N664" i="6" s="1"/>
  <c r="M664" i="6"/>
  <c r="M664" i="6" a="1"/>
  <c r="L664" i="6" a="1"/>
  <c r="L664" i="6" s="1"/>
  <c r="K664" i="6" a="1"/>
  <c r="K664" i="6" s="1"/>
  <c r="AI663" i="6"/>
  <c r="AI663" i="6" a="1"/>
  <c r="AH663" i="6" a="1"/>
  <c r="AH663" i="6" s="1"/>
  <c r="AG663" i="6" a="1"/>
  <c r="AG663" i="6" s="1"/>
  <c r="AF663" i="6" a="1"/>
  <c r="AF663" i="6" s="1"/>
  <c r="AE663" i="6" a="1"/>
  <c r="AE663" i="6" s="1"/>
  <c r="AD663" i="6" a="1"/>
  <c r="AD663" i="6" s="1"/>
  <c r="AC663" i="6"/>
  <c r="AC663" i="6" a="1"/>
  <c r="AB663" i="6" a="1"/>
  <c r="AB663" i="6" s="1"/>
  <c r="AA663" i="6" a="1"/>
  <c r="AA663" i="6" s="1"/>
  <c r="Z663" i="6" a="1"/>
  <c r="Z663" i="6" s="1"/>
  <c r="Y663" i="6"/>
  <c r="Y663" i="6" a="1"/>
  <c r="X663" i="6" a="1"/>
  <c r="X663" i="6" s="1"/>
  <c r="W663" i="6" a="1"/>
  <c r="W663" i="6" s="1"/>
  <c r="V663" i="6" a="1"/>
  <c r="V663" i="6" s="1"/>
  <c r="U663" i="6" a="1"/>
  <c r="U663" i="6" s="1"/>
  <c r="T663" i="6" a="1"/>
  <c r="T663" i="6" s="1"/>
  <c r="S663" i="6"/>
  <c r="S663" i="6" a="1"/>
  <c r="R663" i="6" a="1"/>
  <c r="R663" i="6" s="1"/>
  <c r="Q663" i="6" a="1"/>
  <c r="Q663" i="6" s="1"/>
  <c r="P663" i="6" a="1"/>
  <c r="P663" i="6" s="1"/>
  <c r="O663" i="6" a="1"/>
  <c r="O663" i="6" s="1"/>
  <c r="N663" i="6" a="1"/>
  <c r="N663" i="6" s="1"/>
  <c r="M663" i="6"/>
  <c r="M663" i="6" a="1"/>
  <c r="L663" i="6" a="1"/>
  <c r="L663" i="6" s="1"/>
  <c r="K663" i="6" a="1"/>
  <c r="K663" i="6" s="1"/>
  <c r="AI662" i="6" a="1"/>
  <c r="AI662" i="6" s="1"/>
  <c r="AH662" i="6" a="1"/>
  <c r="AH662" i="6" s="1"/>
  <c r="AG662" i="6" a="1"/>
  <c r="AG662" i="6" s="1"/>
  <c r="AF662" i="6" a="1"/>
  <c r="AF662" i="6" s="1"/>
  <c r="AE662" i="6"/>
  <c r="AE662" i="6" a="1"/>
  <c r="AD662" i="6" a="1"/>
  <c r="AD662" i="6" s="1"/>
  <c r="AC662" i="6" a="1"/>
  <c r="AC662" i="6" s="1"/>
  <c r="AB662" i="6" a="1"/>
  <c r="AB662" i="6" s="1"/>
  <c r="AA662" i="6" a="1"/>
  <c r="AA662" i="6" s="1"/>
  <c r="Z662" i="6" a="1"/>
  <c r="Z662" i="6" s="1"/>
  <c r="Y662" i="6"/>
  <c r="Y662" i="6" a="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c r="M662" i="6" a="1"/>
  <c r="L662" i="6" a="1"/>
  <c r="L662" i="6" s="1"/>
  <c r="K662" i="6" a="1"/>
  <c r="K662" i="6" s="1"/>
  <c r="AI661" i="6"/>
  <c r="AI661" i="6" a="1"/>
  <c r="AH661" i="6" a="1"/>
  <c r="AH661" i="6" s="1"/>
  <c r="AG661" i="6" a="1"/>
  <c r="AG661" i="6" s="1"/>
  <c r="AF661" i="6" a="1"/>
  <c r="AF661" i="6" s="1"/>
  <c r="AE661" i="6" a="1"/>
  <c r="AE661" i="6" s="1"/>
  <c r="AD661" i="6" a="1"/>
  <c r="AD661" i="6" s="1"/>
  <c r="AC661" i="6"/>
  <c r="AC661" i="6" a="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c r="Q661" i="6" a="1"/>
  <c r="P661" i="6" a="1"/>
  <c r="P661" i="6" s="1"/>
  <c r="O661" i="6" a="1"/>
  <c r="O661" i="6" s="1"/>
  <c r="N661" i="6" a="1"/>
  <c r="N661" i="6" s="1"/>
  <c r="M661" i="6" a="1"/>
  <c r="M661" i="6" s="1"/>
  <c r="L661" i="6" a="1"/>
  <c r="L661" i="6" s="1"/>
  <c r="K661" i="6"/>
  <c r="K661" i="6" a="1"/>
  <c r="AI660" i="6" a="1"/>
  <c r="AI660" i="6" s="1"/>
  <c r="AH660" i="6" a="1"/>
  <c r="AH660" i="6" s="1"/>
  <c r="AG660" i="6"/>
  <c r="AG660" i="6" a="1"/>
  <c r="AF660" i="6" a="1"/>
  <c r="AF660" i="6" s="1"/>
  <c r="AE660" i="6"/>
  <c r="AE660" i="6" a="1"/>
  <c r="AD660" i="6" a="1"/>
  <c r="AD660" i="6" s="1"/>
  <c r="AC660" i="6" a="1"/>
  <c r="AC660" i="6" s="1"/>
  <c r="AB660" i="6" a="1"/>
  <c r="AB660" i="6" s="1"/>
  <c r="AA660" i="6" a="1"/>
  <c r="AA660" i="6" s="1"/>
  <c r="Z660" i="6" a="1"/>
  <c r="Z660" i="6" s="1"/>
  <c r="Y660" i="6"/>
  <c r="Y660" i="6" a="1"/>
  <c r="X660" i="6" a="1"/>
  <c r="X660" i="6" s="1"/>
  <c r="W660" i="6" a="1"/>
  <c r="W660" i="6" s="1"/>
  <c r="V660" i="6" a="1"/>
  <c r="V660" i="6" s="1"/>
  <c r="U660" i="6" a="1"/>
  <c r="U660" i="6" s="1"/>
  <c r="T660" i="6" a="1"/>
  <c r="T660" i="6" s="1"/>
  <c r="S660" i="6" a="1"/>
  <c r="S660" i="6" s="1"/>
  <c r="R660" i="6" a="1"/>
  <c r="R660" i="6" s="1"/>
  <c r="Q660" i="6" a="1"/>
  <c r="Q660" i="6" s="1"/>
  <c r="P660" i="6" a="1"/>
  <c r="P660" i="6" s="1"/>
  <c r="O660" i="6"/>
  <c r="O660" i="6" a="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c r="AA659" i="6" a="1"/>
  <c r="Z659" i="6" a="1"/>
  <c r="Z659" i="6" s="1"/>
  <c r="Y659" i="6" a="1"/>
  <c r="Y659" i="6" s="1"/>
  <c r="X659" i="6" a="1"/>
  <c r="X659" i="6" s="1"/>
  <c r="W659" i="6" a="1"/>
  <c r="W659" i="6" s="1"/>
  <c r="V659" i="6" a="1"/>
  <c r="V659" i="6" s="1"/>
  <c r="U659" i="6"/>
  <c r="U659" i="6" a="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c r="AE658" i="6" a="1"/>
  <c r="AD658" i="6" a="1"/>
  <c r="AD658" i="6" s="1"/>
  <c r="AC658" i="6" a="1"/>
  <c r="AC658" i="6" s="1"/>
  <c r="AB658" i="6" a="1"/>
  <c r="AB658" i="6" s="1"/>
  <c r="AA658" i="6" a="1"/>
  <c r="AA658" i="6" s="1"/>
  <c r="Z658" i="6" a="1"/>
  <c r="Z658" i="6" s="1"/>
  <c r="Y658" i="6"/>
  <c r="Y658" i="6" a="1"/>
  <c r="X658" i="6" a="1"/>
  <c r="X658" i="6" s="1"/>
  <c r="W658" i="6" a="1"/>
  <c r="W658" i="6" s="1"/>
  <c r="V658" i="6" a="1"/>
  <c r="V658" i="6" s="1"/>
  <c r="U658" i="6" a="1"/>
  <c r="U658" i="6" s="1"/>
  <c r="T658" i="6" a="1"/>
  <c r="T658" i="6" s="1"/>
  <c r="S658" i="6" a="1"/>
  <c r="S658" i="6" s="1"/>
  <c r="R658" i="6" a="1"/>
  <c r="R658" i="6" s="1"/>
  <c r="Q658" i="6" a="1"/>
  <c r="Q658" i="6" s="1"/>
  <c r="P658" i="6" a="1"/>
  <c r="P658" i="6" s="1"/>
  <c r="O658" i="6"/>
  <c r="O658" i="6" a="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c r="AC657" i="6" a="1"/>
  <c r="AB657" i="6" a="1"/>
  <c r="AB657" i="6" s="1"/>
  <c r="AA657" i="6"/>
  <c r="AA657" i="6" a="1"/>
  <c r="Z657" i="6" a="1"/>
  <c r="Z657" i="6" s="1"/>
  <c r="Y657" i="6"/>
  <c r="Y657" i="6" a="1"/>
  <c r="X657" i="6" a="1"/>
  <c r="X657" i="6" s="1"/>
  <c r="W657" i="6" a="1"/>
  <c r="W657" i="6" s="1"/>
  <c r="V657" i="6" a="1"/>
  <c r="V657" i="6" s="1"/>
  <c r="U657" i="6"/>
  <c r="U657" i="6" a="1"/>
  <c r="T657" i="6" a="1"/>
  <c r="T657" i="6" s="1"/>
  <c r="S657" i="6"/>
  <c r="S657" i="6" a="1"/>
  <c r="R657" i="6" a="1"/>
  <c r="R657" i="6" s="1"/>
  <c r="Q657" i="6" a="1"/>
  <c r="Q657" i="6" s="1"/>
  <c r="P657" i="6" a="1"/>
  <c r="P657" i="6" s="1"/>
  <c r="O657" i="6" a="1"/>
  <c r="O657" i="6" s="1"/>
  <c r="N657" i="6" a="1"/>
  <c r="N657" i="6" s="1"/>
  <c r="M657" i="6"/>
  <c r="M657" i="6" a="1"/>
  <c r="L657" i="6" a="1"/>
  <c r="L657" i="6" s="1"/>
  <c r="K657" i="6" a="1"/>
  <c r="K657" i="6" s="1"/>
  <c r="AI656" i="6" a="1"/>
  <c r="AI656" i="6" s="1"/>
  <c r="AH656" i="6" a="1"/>
  <c r="AH656" i="6" s="1"/>
  <c r="AG656" i="6" a="1"/>
  <c r="AG656" i="6" s="1"/>
  <c r="AF656" i="6" a="1"/>
  <c r="AF656" i="6" s="1"/>
  <c r="AE656" i="6"/>
  <c r="AE656" i="6" a="1"/>
  <c r="AD656" i="6" a="1"/>
  <c r="AD656" i="6" s="1"/>
  <c r="AC656" i="6"/>
  <c r="AC656" i="6" a="1"/>
  <c r="AB656" i="6" a="1"/>
  <c r="AB656" i="6" s="1"/>
  <c r="AA656" i="6" a="1"/>
  <c r="AA656" i="6" s="1"/>
  <c r="Z656" i="6" a="1"/>
  <c r="Z656" i="6" s="1"/>
  <c r="Y656" i="6"/>
  <c r="Y656" i="6" a="1"/>
  <c r="X656" i="6" a="1"/>
  <c r="X656" i="6" s="1"/>
  <c r="W656" i="6"/>
  <c r="W656" i="6" a="1"/>
  <c r="V656" i="6" a="1"/>
  <c r="V656" i="6" s="1"/>
  <c r="U656" i="6" a="1"/>
  <c r="U656" i="6" s="1"/>
  <c r="T656" i="6" a="1"/>
  <c r="T656" i="6" s="1"/>
  <c r="S656" i="6" a="1"/>
  <c r="S656" i="6" s="1"/>
  <c r="R656" i="6" a="1"/>
  <c r="R656" i="6" s="1"/>
  <c r="Q656" i="6"/>
  <c r="Q656" i="6" a="1"/>
  <c r="P656" i="6" a="1"/>
  <c r="P656" i="6" s="1"/>
  <c r="O656" i="6" a="1"/>
  <c r="O656" i="6" s="1"/>
  <c r="N656" i="6" a="1"/>
  <c r="N656" i="6" s="1"/>
  <c r="M656" i="6" a="1"/>
  <c r="M656" i="6" s="1"/>
  <c r="L656" i="6" a="1"/>
  <c r="L656" i="6" s="1"/>
  <c r="K656" i="6" a="1"/>
  <c r="K656" i="6" s="1"/>
  <c r="AI655" i="6"/>
  <c r="AI655" i="6" a="1"/>
  <c r="AH655" i="6" a="1"/>
  <c r="AH655" i="6" s="1"/>
  <c r="AG655" i="6" a="1"/>
  <c r="AG655" i="6" s="1"/>
  <c r="AF655" i="6" a="1"/>
  <c r="AF655" i="6" s="1"/>
  <c r="AE655" i="6" a="1"/>
  <c r="AE655" i="6" s="1"/>
  <c r="AD655" i="6" a="1"/>
  <c r="AD655" i="6" s="1"/>
  <c r="AC655" i="6"/>
  <c r="AC655" i="6" a="1"/>
  <c r="AB655" i="6" a="1"/>
  <c r="AB655" i="6" s="1"/>
  <c r="AA655" i="6" a="1"/>
  <c r="AA655" i="6" s="1"/>
  <c r="Z655" i="6" a="1"/>
  <c r="Z655" i="6" s="1"/>
  <c r="Y655" i="6" a="1"/>
  <c r="Y655" i="6" s="1"/>
  <c r="X655" i="6" a="1"/>
  <c r="X655" i="6" s="1"/>
  <c r="W655" i="6" a="1"/>
  <c r="W655" i="6" s="1"/>
  <c r="V655" i="6" a="1"/>
  <c r="V655" i="6" s="1"/>
  <c r="U655" i="6"/>
  <c r="U655" i="6" a="1"/>
  <c r="T655" i="6" a="1"/>
  <c r="T655" i="6" s="1"/>
  <c r="S655" i="6"/>
  <c r="S655" i="6" a="1"/>
  <c r="R655" i="6" a="1"/>
  <c r="R655" i="6" s="1"/>
  <c r="Q655" i="6" a="1"/>
  <c r="Q655" i="6" s="1"/>
  <c r="P655" i="6" a="1"/>
  <c r="P655" i="6" s="1"/>
  <c r="O655" i="6" a="1"/>
  <c r="O655" i="6" s="1"/>
  <c r="N655" i="6" a="1"/>
  <c r="N655" i="6" s="1"/>
  <c r="M655" i="6"/>
  <c r="M655" i="6" a="1"/>
  <c r="L655" i="6" a="1"/>
  <c r="L655" i="6" s="1"/>
  <c r="K655" i="6" a="1"/>
  <c r="K655" i="6" s="1"/>
  <c r="AI654" i="6" a="1"/>
  <c r="AI654" i="6" s="1"/>
  <c r="AH654" i="6" a="1"/>
  <c r="AH654" i="6" s="1"/>
  <c r="AG654" i="6" a="1"/>
  <c r="AG654" i="6" s="1"/>
  <c r="AF654" i="6" a="1"/>
  <c r="AF654" i="6" s="1"/>
  <c r="AE654" i="6"/>
  <c r="AE654" i="6" a="1"/>
  <c r="AD654" i="6" a="1"/>
  <c r="AD654" i="6" s="1"/>
  <c r="AC654" i="6" a="1"/>
  <c r="AC654" i="6" s="1"/>
  <c r="AB654" i="6" a="1"/>
  <c r="AB654" i="6" s="1"/>
  <c r="AA654" i="6" a="1"/>
  <c r="AA654" i="6" s="1"/>
  <c r="Z654" i="6" a="1"/>
  <c r="Z654" i="6" s="1"/>
  <c r="Y654" i="6"/>
  <c r="Y654" i="6" a="1"/>
  <c r="X654" i="6" a="1"/>
  <c r="X654" i="6" s="1"/>
  <c r="W654" i="6"/>
  <c r="W654" i="6" a="1"/>
  <c r="V654" i="6" a="1"/>
  <c r="V654" i="6" s="1"/>
  <c r="U654" i="6" a="1"/>
  <c r="U654" i="6" s="1"/>
  <c r="T654" i="6" a="1"/>
  <c r="T654" i="6" s="1"/>
  <c r="S654" i="6" a="1"/>
  <c r="S654" i="6" s="1"/>
  <c r="R654" i="6" a="1"/>
  <c r="R654" i="6" s="1"/>
  <c r="Q654" i="6"/>
  <c r="Q654" i="6" a="1"/>
  <c r="P654" i="6" a="1"/>
  <c r="P654" i="6" s="1"/>
  <c r="O654" i="6" a="1"/>
  <c r="O654" i="6" s="1"/>
  <c r="N654" i="6" a="1"/>
  <c r="N654" i="6" s="1"/>
  <c r="M654" i="6" a="1"/>
  <c r="M654" i="6" s="1"/>
  <c r="L654" i="6" a="1"/>
  <c r="L654" i="6" s="1"/>
  <c r="K654" i="6" a="1"/>
  <c r="K654" i="6" s="1"/>
  <c r="AI653" i="6"/>
  <c r="AI653" i="6" a="1"/>
  <c r="AH653" i="6" a="1"/>
  <c r="AH653" i="6" s="1"/>
  <c r="AG653" i="6"/>
  <c r="AG653" i="6" a="1"/>
  <c r="AF653" i="6" a="1"/>
  <c r="AF653" i="6" s="1"/>
  <c r="AE653" i="6" a="1"/>
  <c r="AE653" i="6" s="1"/>
  <c r="AD653" i="6" a="1"/>
  <c r="AD653" i="6" s="1"/>
  <c r="AC653" i="6"/>
  <c r="AC653" i="6" a="1"/>
  <c r="AB653" i="6" a="1"/>
  <c r="AB653" i="6" s="1"/>
  <c r="AA653" i="6"/>
  <c r="AA653" i="6" a="1"/>
  <c r="Z653" i="6" a="1"/>
  <c r="Z653" i="6" s="1"/>
  <c r="Y653" i="6" a="1"/>
  <c r="Y653" i="6" s="1"/>
  <c r="X653" i="6" a="1"/>
  <c r="X653" i="6" s="1"/>
  <c r="W653" i="6" a="1"/>
  <c r="W653" i="6" s="1"/>
  <c r="V653" i="6"/>
  <c r="V653" i="6" a="1"/>
  <c r="U653" i="6" a="1"/>
  <c r="U653" i="6" s="1"/>
  <c r="T653" i="6"/>
  <c r="T653" i="6" a="1"/>
  <c r="S653" i="6" a="1"/>
  <c r="S653" i="6" s="1"/>
  <c r="R653" i="6"/>
  <c r="R653" i="6" a="1"/>
  <c r="Q653" i="6" a="1"/>
  <c r="Q653" i="6" s="1"/>
  <c r="P653" i="6" a="1"/>
  <c r="P653" i="6" s="1"/>
  <c r="O653" i="6" a="1"/>
  <c r="O653" i="6" s="1"/>
  <c r="N653" i="6"/>
  <c r="N653" i="6" a="1"/>
  <c r="M653" i="6" a="1"/>
  <c r="M653" i="6" s="1"/>
  <c r="L653" i="6"/>
  <c r="L653" i="6" a="1"/>
  <c r="K653" i="6" a="1"/>
  <c r="K653" i="6" s="1"/>
  <c r="AI652" i="6" a="1"/>
  <c r="AI652" i="6" s="1"/>
  <c r="AH652" i="6"/>
  <c r="AH652" i="6" a="1"/>
  <c r="AG652" i="6" a="1"/>
  <c r="AG652" i="6" s="1"/>
  <c r="AF652" i="6"/>
  <c r="AF652" i="6" a="1"/>
  <c r="AE652" i="6" a="1"/>
  <c r="AE652" i="6" s="1"/>
  <c r="AD652" i="6" a="1"/>
  <c r="AD652" i="6" s="1"/>
  <c r="AC652" i="6" a="1"/>
  <c r="AC652" i="6" s="1"/>
  <c r="AB652" i="6"/>
  <c r="AB652" i="6" a="1"/>
  <c r="AA652" i="6" a="1"/>
  <c r="AA652" i="6" s="1"/>
  <c r="Z652" i="6"/>
  <c r="Z652" i="6" a="1"/>
  <c r="Y652" i="6" a="1"/>
  <c r="Y652" i="6" s="1"/>
  <c r="X652" i="6"/>
  <c r="X652" i="6" a="1"/>
  <c r="W652" i="6" a="1"/>
  <c r="W652" i="6" s="1"/>
  <c r="V652" i="6" a="1"/>
  <c r="V652" i="6" s="1"/>
  <c r="U652" i="6" a="1"/>
  <c r="U652" i="6" s="1"/>
  <c r="T652" i="6"/>
  <c r="T652" i="6" a="1"/>
  <c r="S652" i="6" a="1"/>
  <c r="S652" i="6" s="1"/>
  <c r="R652" i="6"/>
  <c r="R652" i="6" a="1"/>
  <c r="Q652" i="6" a="1"/>
  <c r="Q652" i="6" s="1"/>
  <c r="P652" i="6"/>
  <c r="P652" i="6" a="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c r="T651" i="6" a="1"/>
  <c r="S651" i="6" a="1"/>
  <c r="S651" i="6" s="1"/>
  <c r="R651" i="6" a="1"/>
  <c r="R651" i="6" s="1"/>
  <c r="Q651" i="6" a="1"/>
  <c r="Q651" i="6" s="1"/>
  <c r="P651" i="6" a="1"/>
  <c r="P651" i="6" s="1"/>
  <c r="O651" i="6" a="1"/>
  <c r="O651" i="6" s="1"/>
  <c r="N651" i="6" a="1"/>
  <c r="N651" i="6" s="1"/>
  <c r="M651" i="6" a="1"/>
  <c r="M651" i="6" s="1"/>
  <c r="L651" i="6"/>
  <c r="L651" i="6" a="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c r="X650" i="6" a="1"/>
  <c r="W650" i="6" a="1"/>
  <c r="W650" i="6" s="1"/>
  <c r="V650" i="6" a="1"/>
  <c r="V650" i="6" s="1"/>
  <c r="U650" i="6" a="1"/>
  <c r="U650" i="6" s="1"/>
  <c r="T650" i="6" a="1"/>
  <c r="T650" i="6" s="1"/>
  <c r="S650" i="6" a="1"/>
  <c r="S650" i="6" s="1"/>
  <c r="R650" i="6" a="1"/>
  <c r="R650" i="6" s="1"/>
  <c r="Q650" i="6" a="1"/>
  <c r="Q650" i="6" s="1"/>
  <c r="P650" i="6"/>
  <c r="P650" i="6" a="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c r="T649" i="6" a="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c r="X648" i="6" a="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c r="T647" i="6" a="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c r="X646" i="6" a="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c r="T645" i="6" a="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c r="X644" i="6" a="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c r="T643" i="6" a="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c r="X642" i="6" a="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c r="T641" i="6" a="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c r="X640" i="6" a="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c r="AG639" i="6" a="1"/>
  <c r="AF639" i="6" a="1"/>
  <c r="AF639" i="6" s="1"/>
  <c r="AE639" i="6" a="1"/>
  <c r="AE639" i="6" s="1"/>
  <c r="AD639" i="6" a="1"/>
  <c r="AD639" i="6" s="1"/>
  <c r="AC639" i="6"/>
  <c r="AC639" i="6" a="1"/>
  <c r="AB639" i="6" a="1"/>
  <c r="AB639" i="6" s="1"/>
  <c r="AA639" i="6" a="1"/>
  <c r="AA639" i="6" s="1"/>
  <c r="Z639" i="6" a="1"/>
  <c r="Z639" i="6" s="1"/>
  <c r="Y639" i="6"/>
  <c r="Y639" i="6" a="1"/>
  <c r="X639" i="6" a="1"/>
  <c r="X639" i="6" s="1"/>
  <c r="W639" i="6" a="1"/>
  <c r="W639" i="6" s="1"/>
  <c r="V639" i="6" a="1"/>
  <c r="V639" i="6" s="1"/>
  <c r="U639" i="6"/>
  <c r="U639" i="6" a="1"/>
  <c r="T639" i="6" a="1"/>
  <c r="T639" i="6" s="1"/>
  <c r="S639" i="6" a="1"/>
  <c r="S639" i="6" s="1"/>
  <c r="R639" i="6" a="1"/>
  <c r="R639" i="6" s="1"/>
  <c r="Q639" i="6"/>
  <c r="Q639" i="6" a="1"/>
  <c r="P639" i="6" a="1"/>
  <c r="P639" i="6" s="1"/>
  <c r="O639" i="6" a="1"/>
  <c r="O639" i="6" s="1"/>
  <c r="N639" i="6" a="1"/>
  <c r="N639" i="6" s="1"/>
  <c r="M639" i="6"/>
  <c r="M639" i="6" a="1"/>
  <c r="L639" i="6" a="1"/>
  <c r="L639" i="6" s="1"/>
  <c r="K639" i="6" a="1"/>
  <c r="K639" i="6" s="1"/>
  <c r="AI638" i="6" a="1"/>
  <c r="AI638" i="6" s="1"/>
  <c r="AH638" i="6" a="1"/>
  <c r="AH638" i="6" s="1"/>
  <c r="AG638" i="6"/>
  <c r="AG638" i="6" a="1"/>
  <c r="AF638" i="6" a="1"/>
  <c r="AF638" i="6" s="1"/>
  <c r="AE638" i="6" a="1"/>
  <c r="AE638" i="6" s="1"/>
  <c r="AD638" i="6" a="1"/>
  <c r="AD638" i="6" s="1"/>
  <c r="AC638" i="6"/>
  <c r="AC638" i="6" a="1"/>
  <c r="AB638" i="6" a="1"/>
  <c r="AB638" i="6" s="1"/>
  <c r="AA638" i="6" a="1"/>
  <c r="AA638" i="6" s="1"/>
  <c r="Z638" i="6" a="1"/>
  <c r="Z638" i="6" s="1"/>
  <c r="Y638" i="6"/>
  <c r="Y638" i="6" a="1"/>
  <c r="X638" i="6" a="1"/>
  <c r="X638" i="6" s="1"/>
  <c r="W638" i="6" a="1"/>
  <c r="W638" i="6" s="1"/>
  <c r="V638" i="6" a="1"/>
  <c r="V638" i="6" s="1"/>
  <c r="U638" i="6"/>
  <c r="U638" i="6" a="1"/>
  <c r="T638" i="6" a="1"/>
  <c r="T638" i="6" s="1"/>
  <c r="S638" i="6" a="1"/>
  <c r="S638" i="6" s="1"/>
  <c r="R638" i="6" a="1"/>
  <c r="R638" i="6" s="1"/>
  <c r="Q638" i="6"/>
  <c r="Q638" i="6" a="1"/>
  <c r="P638" i="6" a="1"/>
  <c r="P638" i="6" s="1"/>
  <c r="O638" i="6" a="1"/>
  <c r="O638" i="6" s="1"/>
  <c r="N638" i="6" a="1"/>
  <c r="N638" i="6" s="1"/>
  <c r="M638" i="6"/>
  <c r="M638" i="6" a="1"/>
  <c r="L638" i="6" a="1"/>
  <c r="L638" i="6" s="1"/>
  <c r="K638" i="6" a="1"/>
  <c r="K638" i="6" s="1"/>
  <c r="AI637" i="6" a="1"/>
  <c r="AI637" i="6" s="1"/>
  <c r="AH637" i="6" a="1"/>
  <c r="AH637" i="6" s="1"/>
  <c r="AG637" i="6"/>
  <c r="AG637" i="6" a="1"/>
  <c r="AF637" i="6" a="1"/>
  <c r="AF637" i="6" s="1"/>
  <c r="AE637" i="6" a="1"/>
  <c r="AE637" i="6" s="1"/>
  <c r="AD637" i="6" a="1"/>
  <c r="AD637" i="6" s="1"/>
  <c r="AC637" i="6"/>
  <c r="AC637" i="6" a="1"/>
  <c r="AB637" i="6" a="1"/>
  <c r="AB637" i="6" s="1"/>
  <c r="AA637" i="6" a="1"/>
  <c r="AA637" i="6" s="1"/>
  <c r="Z637" i="6" a="1"/>
  <c r="Z637" i="6" s="1"/>
  <c r="Y637" i="6"/>
  <c r="Y637" i="6" a="1"/>
  <c r="X637" i="6" a="1"/>
  <c r="X637" i="6" s="1"/>
  <c r="W637" i="6" a="1"/>
  <c r="W637" i="6" s="1"/>
  <c r="V637" i="6" a="1"/>
  <c r="V637" i="6" s="1"/>
  <c r="U637" i="6"/>
  <c r="U637" i="6" a="1"/>
  <c r="T637" i="6" a="1"/>
  <c r="T637" i="6" s="1"/>
  <c r="S637" i="6" a="1"/>
  <c r="S637" i="6" s="1"/>
  <c r="R637" i="6" a="1"/>
  <c r="R637" i="6" s="1"/>
  <c r="Q637" i="6"/>
  <c r="Q637" i="6" a="1"/>
  <c r="P637" i="6" a="1"/>
  <c r="P637" i="6" s="1"/>
  <c r="O637" i="6" a="1"/>
  <c r="O637" i="6" s="1"/>
  <c r="N637" i="6" a="1"/>
  <c r="N637" i="6" s="1"/>
  <c r="M637" i="6"/>
  <c r="M637" i="6" a="1"/>
  <c r="L637" i="6" a="1"/>
  <c r="L637" i="6" s="1"/>
  <c r="K637" i="6" a="1"/>
  <c r="K637" i="6" s="1"/>
  <c r="AI636" i="6" a="1"/>
  <c r="AI636" i="6" s="1"/>
  <c r="AH636" i="6" a="1"/>
  <c r="AH636" i="6" s="1"/>
  <c r="AG636" i="6"/>
  <c r="AG636" i="6" a="1"/>
  <c r="AF636" i="6" a="1"/>
  <c r="AF636" i="6" s="1"/>
  <c r="AE636" i="6" a="1"/>
  <c r="AE636" i="6" s="1"/>
  <c r="AD636" i="6" a="1"/>
  <c r="AD636" i="6" s="1"/>
  <c r="AC636" i="6"/>
  <c r="AC636" i="6" a="1"/>
  <c r="AB636" i="6" a="1"/>
  <c r="AB636" i="6" s="1"/>
  <c r="AA636" i="6" a="1"/>
  <c r="AA636" i="6" s="1"/>
  <c r="Z636" i="6" a="1"/>
  <c r="Z636" i="6" s="1"/>
  <c r="Y636" i="6"/>
  <c r="Y636" i="6" a="1"/>
  <c r="X636" i="6" a="1"/>
  <c r="X636" i="6" s="1"/>
  <c r="W636" i="6" a="1"/>
  <c r="W636" i="6" s="1"/>
  <c r="V636" i="6" a="1"/>
  <c r="V636" i="6" s="1"/>
  <c r="U636" i="6"/>
  <c r="U636" i="6" a="1"/>
  <c r="T636" i="6" a="1"/>
  <c r="T636" i="6" s="1"/>
  <c r="S636" i="6" a="1"/>
  <c r="S636" i="6" s="1"/>
  <c r="R636" i="6" a="1"/>
  <c r="R636" i="6" s="1"/>
  <c r="Q636" i="6"/>
  <c r="Q636" i="6" a="1"/>
  <c r="P636" i="6" a="1"/>
  <c r="P636" i="6" s="1"/>
  <c r="O636" i="6" a="1"/>
  <c r="O636" i="6" s="1"/>
  <c r="N636" i="6" a="1"/>
  <c r="N636" i="6" s="1"/>
  <c r="M636" i="6"/>
  <c r="M636" i="6" a="1"/>
  <c r="L636" i="6" a="1"/>
  <c r="L636" i="6" s="1"/>
  <c r="K636" i="6" a="1"/>
  <c r="K636" i="6" s="1"/>
  <c r="AI635" i="6" a="1"/>
  <c r="AI635" i="6" s="1"/>
  <c r="AH635" i="6" a="1"/>
  <c r="AH635" i="6" s="1"/>
  <c r="AG635" i="6"/>
  <c r="AG635" i="6" a="1"/>
  <c r="AF635" i="6" a="1"/>
  <c r="AF635" i="6" s="1"/>
  <c r="AE635" i="6" a="1"/>
  <c r="AE635" i="6" s="1"/>
  <c r="AD635" i="6" a="1"/>
  <c r="AD635" i="6" s="1"/>
  <c r="AC635" i="6"/>
  <c r="AC635" i="6" a="1"/>
  <c r="AB635" i="6" a="1"/>
  <c r="AB635" i="6" s="1"/>
  <c r="AA635" i="6" a="1"/>
  <c r="AA635" i="6" s="1"/>
  <c r="Z635" i="6" a="1"/>
  <c r="Z635" i="6" s="1"/>
  <c r="Y635" i="6"/>
  <c r="Y635" i="6" a="1"/>
  <c r="X635" i="6" a="1"/>
  <c r="X635" i="6" s="1"/>
  <c r="W635" i="6" a="1"/>
  <c r="W635" i="6" s="1"/>
  <c r="V635" i="6" a="1"/>
  <c r="V635" i="6" s="1"/>
  <c r="U635" i="6"/>
  <c r="U635" i="6" a="1"/>
  <c r="T635" i="6" a="1"/>
  <c r="T635" i="6" s="1"/>
  <c r="S635" i="6" a="1"/>
  <c r="S635" i="6" s="1"/>
  <c r="R635" i="6" a="1"/>
  <c r="R635" i="6" s="1"/>
  <c r="Q635" i="6"/>
  <c r="Q635" i="6" a="1"/>
  <c r="P635" i="6" a="1"/>
  <c r="P635" i="6" s="1"/>
  <c r="O635" i="6" a="1"/>
  <c r="O635" i="6" s="1"/>
  <c r="N635" i="6" a="1"/>
  <c r="N635" i="6" s="1"/>
  <c r="M635" i="6"/>
  <c r="M635" i="6" a="1"/>
  <c r="L635" i="6" a="1"/>
  <c r="L635" i="6" s="1"/>
  <c r="K635" i="6" a="1"/>
  <c r="K635" i="6" s="1"/>
  <c r="AI634" i="6" a="1"/>
  <c r="AI634" i="6" s="1"/>
  <c r="AH634" i="6" a="1"/>
  <c r="AH634" i="6" s="1"/>
  <c r="AG634" i="6"/>
  <c r="AG634" i="6" a="1"/>
  <c r="AF634" i="6" a="1"/>
  <c r="AF634" i="6" s="1"/>
  <c r="AE634" i="6" a="1"/>
  <c r="AE634" i="6" s="1"/>
  <c r="AD634" i="6" a="1"/>
  <c r="AD634" i="6" s="1"/>
  <c r="AC634" i="6"/>
  <c r="AC634" i="6" a="1"/>
  <c r="AB634" i="6" a="1"/>
  <c r="AB634" i="6" s="1"/>
  <c r="AA634" i="6" a="1"/>
  <c r="AA634" i="6" s="1"/>
  <c r="Z634" i="6" a="1"/>
  <c r="Z634" i="6" s="1"/>
  <c r="Y634" i="6"/>
  <c r="Y634" i="6" a="1"/>
  <c r="X634" i="6" a="1"/>
  <c r="X634" i="6" s="1"/>
  <c r="W634" i="6" a="1"/>
  <c r="W634" i="6" s="1"/>
  <c r="V634" i="6" a="1"/>
  <c r="V634" i="6" s="1"/>
  <c r="U634" i="6"/>
  <c r="U634" i="6" a="1"/>
  <c r="T634" i="6" a="1"/>
  <c r="T634" i="6" s="1"/>
  <c r="S634" i="6" a="1"/>
  <c r="S634" i="6" s="1"/>
  <c r="R634" i="6" a="1"/>
  <c r="R634" i="6" s="1"/>
  <c r="Q634" i="6"/>
  <c r="Q634" i="6" a="1"/>
  <c r="P634" i="6" a="1"/>
  <c r="P634" i="6" s="1"/>
  <c r="O634" i="6" a="1"/>
  <c r="O634" i="6" s="1"/>
  <c r="N634" i="6" a="1"/>
  <c r="N634" i="6" s="1"/>
  <c r="M634" i="6"/>
  <c r="M634" i="6" a="1"/>
  <c r="L634" i="6" a="1"/>
  <c r="L634" i="6" s="1"/>
  <c r="K634" i="6" a="1"/>
  <c r="K634" i="6" s="1"/>
  <c r="AI633" i="6" a="1"/>
  <c r="AI633" i="6" s="1"/>
  <c r="AH633" i="6" a="1"/>
  <c r="AH633" i="6" s="1"/>
  <c r="AG633" i="6"/>
  <c r="AG633" i="6" a="1"/>
  <c r="AF633" i="6" a="1"/>
  <c r="AF633" i="6" s="1"/>
  <c r="AE633" i="6" a="1"/>
  <c r="AE633" i="6" s="1"/>
  <c r="AD633" i="6" a="1"/>
  <c r="AD633" i="6" s="1"/>
  <c r="AC633" i="6"/>
  <c r="AC633" i="6" a="1"/>
  <c r="AB633" i="6" a="1"/>
  <c r="AB633" i="6" s="1"/>
  <c r="AA633" i="6" a="1"/>
  <c r="AA633" i="6" s="1"/>
  <c r="Z633" i="6" a="1"/>
  <c r="Z633" i="6" s="1"/>
  <c r="Y633" i="6"/>
  <c r="Y633" i="6" a="1"/>
  <c r="X633" i="6" a="1"/>
  <c r="X633" i="6" s="1"/>
  <c r="W633" i="6" a="1"/>
  <c r="W633" i="6" s="1"/>
  <c r="V633" i="6" a="1"/>
  <c r="V633" i="6" s="1"/>
  <c r="U633" i="6"/>
  <c r="U633" i="6" a="1"/>
  <c r="T633" i="6" a="1"/>
  <c r="T633" i="6" s="1"/>
  <c r="S633" i="6" a="1"/>
  <c r="S633" i="6" s="1"/>
  <c r="R633" i="6" a="1"/>
  <c r="R633" i="6" s="1"/>
  <c r="Q633" i="6"/>
  <c r="Q633" i="6" a="1"/>
  <c r="P633" i="6" a="1"/>
  <c r="P633" i="6" s="1"/>
  <c r="O633" i="6" a="1"/>
  <c r="O633" i="6" s="1"/>
  <c r="N633" i="6" a="1"/>
  <c r="N633" i="6" s="1"/>
  <c r="M633" i="6"/>
  <c r="M633" i="6" a="1"/>
  <c r="L633" i="6" a="1"/>
  <c r="L633" i="6" s="1"/>
  <c r="K633" i="6" a="1"/>
  <c r="K633" i="6" s="1"/>
  <c r="AI632" i="6" a="1"/>
  <c r="AI632" i="6" s="1"/>
  <c r="AH632" i="6" a="1"/>
  <c r="AH632" i="6" s="1"/>
  <c r="AG632" i="6"/>
  <c r="AG632" i="6" a="1"/>
  <c r="AF632" i="6" a="1"/>
  <c r="AF632" i="6" s="1"/>
  <c r="AE632" i="6" a="1"/>
  <c r="AE632" i="6" s="1"/>
  <c r="AD632" i="6" a="1"/>
  <c r="AD632" i="6" s="1"/>
  <c r="AC632" i="6"/>
  <c r="AC632" i="6" a="1"/>
  <c r="AB632" i="6" a="1"/>
  <c r="AB632" i="6" s="1"/>
  <c r="AA632" i="6" a="1"/>
  <c r="AA632" i="6" s="1"/>
  <c r="Z632" i="6" a="1"/>
  <c r="Z632" i="6" s="1"/>
  <c r="Y632" i="6"/>
  <c r="Y632" i="6" a="1"/>
  <c r="X632" i="6" a="1"/>
  <c r="X632" i="6" s="1"/>
  <c r="W632" i="6" a="1"/>
  <c r="W632" i="6" s="1"/>
  <c r="V632" i="6" a="1"/>
  <c r="V632" i="6" s="1"/>
  <c r="U632" i="6"/>
  <c r="U632" i="6" a="1"/>
  <c r="T632" i="6" a="1"/>
  <c r="T632" i="6" s="1"/>
  <c r="S632" i="6" a="1"/>
  <c r="S632" i="6" s="1"/>
  <c r="R632" i="6" a="1"/>
  <c r="R632" i="6" s="1"/>
  <c r="Q632" i="6"/>
  <c r="Q632" i="6" a="1"/>
  <c r="P632" i="6" a="1"/>
  <c r="P632" i="6" s="1"/>
  <c r="O632" i="6" a="1"/>
  <c r="O632" i="6" s="1"/>
  <c r="N632" i="6" a="1"/>
  <c r="N632" i="6" s="1"/>
  <c r="M632" i="6"/>
  <c r="M632" i="6" a="1"/>
  <c r="L632" i="6" a="1"/>
  <c r="L632" i="6" s="1"/>
  <c r="K632" i="6" a="1"/>
  <c r="K632" i="6" s="1"/>
  <c r="AI631" i="6" a="1"/>
  <c r="AI631" i="6" s="1"/>
  <c r="AH631" i="6" a="1"/>
  <c r="AH631" i="6" s="1"/>
  <c r="AG631" i="6"/>
  <c r="AG631" i="6" a="1"/>
  <c r="AF631" i="6" a="1"/>
  <c r="AF631" i="6" s="1"/>
  <c r="AE631" i="6" a="1"/>
  <c r="AE631" i="6" s="1"/>
  <c r="AD631" i="6" a="1"/>
  <c r="AD631" i="6" s="1"/>
  <c r="AC631" i="6"/>
  <c r="AC631" i="6" a="1"/>
  <c r="AB631" i="6" a="1"/>
  <c r="AB631" i="6" s="1"/>
  <c r="AA631" i="6" a="1"/>
  <c r="AA631" i="6" s="1"/>
  <c r="Z631" i="6" a="1"/>
  <c r="Z631" i="6" s="1"/>
  <c r="Y631" i="6"/>
  <c r="Y631" i="6" a="1"/>
  <c r="X631" i="6" a="1"/>
  <c r="X631" i="6" s="1"/>
  <c r="W631" i="6" a="1"/>
  <c r="W631" i="6" s="1"/>
  <c r="V631" i="6" a="1"/>
  <c r="V631" i="6" s="1"/>
  <c r="U631" i="6"/>
  <c r="U631" i="6" a="1"/>
  <c r="T631" i="6" a="1"/>
  <c r="T631" i="6" s="1"/>
  <c r="S631" i="6" a="1"/>
  <c r="S631" i="6" s="1"/>
  <c r="R631" i="6" a="1"/>
  <c r="R631" i="6" s="1"/>
  <c r="Q631" i="6" a="1"/>
  <c r="Q631" i="6" s="1"/>
  <c r="P631" i="6" a="1"/>
  <c r="P631" i="6" s="1"/>
  <c r="O631" i="6" a="1"/>
  <c r="O631" i="6" s="1"/>
  <c r="N631" i="6" a="1"/>
  <c r="N631" i="6" s="1"/>
  <c r="M631" i="6"/>
  <c r="M631" i="6" a="1"/>
  <c r="L631" i="6" a="1"/>
  <c r="L631" i="6" s="1"/>
  <c r="K631" i="6" a="1"/>
  <c r="K631" i="6" s="1"/>
  <c r="AI630" i="6" a="1"/>
  <c r="AI630" i="6" s="1"/>
  <c r="AH630" i="6" a="1"/>
  <c r="AH630" i="6" s="1"/>
  <c r="AG630" i="6"/>
  <c r="AG630" i="6" a="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c r="Q630" i="6" a="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c r="AC629" i="6" a="1"/>
  <c r="AB629" i="6" a="1"/>
  <c r="AB629" i="6" s="1"/>
  <c r="AA629" i="6" a="1"/>
  <c r="AA629" i="6" s="1"/>
  <c r="Z629" i="6" a="1"/>
  <c r="Z629" i="6" s="1"/>
  <c r="Y629" i="6" a="1"/>
  <c r="Y629" i="6" s="1"/>
  <c r="X629" i="6" a="1"/>
  <c r="X629" i="6" s="1"/>
  <c r="W629" i="6" a="1"/>
  <c r="W629" i="6" s="1"/>
  <c r="V629" i="6" a="1"/>
  <c r="V629" i="6" s="1"/>
  <c r="U629" i="6"/>
  <c r="U629" i="6" a="1"/>
  <c r="T629" i="6" a="1"/>
  <c r="T629" i="6" s="1"/>
  <c r="S629" i="6" a="1"/>
  <c r="S629" i="6" s="1"/>
  <c r="R629" i="6" a="1"/>
  <c r="R629" i="6" s="1"/>
  <c r="Q629" i="6" a="1"/>
  <c r="Q629" i="6" s="1"/>
  <c r="P629" i="6" a="1"/>
  <c r="P629" i="6" s="1"/>
  <c r="O629" i="6" a="1"/>
  <c r="O629" i="6" s="1"/>
  <c r="N629" i="6" a="1"/>
  <c r="N629" i="6" s="1"/>
  <c r="M629" i="6"/>
  <c r="M629" i="6" a="1"/>
  <c r="L629" i="6" a="1"/>
  <c r="L629" i="6" s="1"/>
  <c r="K629" i="6" a="1"/>
  <c r="K629" i="6" s="1"/>
  <c r="AI628" i="6" a="1"/>
  <c r="AI628" i="6" s="1"/>
  <c r="AH628" i="6" a="1"/>
  <c r="AH628" i="6" s="1"/>
  <c r="AG628" i="6"/>
  <c r="AG628" i="6" a="1"/>
  <c r="AF628" i="6" a="1"/>
  <c r="AF628" i="6" s="1"/>
  <c r="AE628" i="6" a="1"/>
  <c r="AE628" i="6" s="1"/>
  <c r="AD628" i="6" a="1"/>
  <c r="AD628" i="6" s="1"/>
  <c r="AC628" i="6" a="1"/>
  <c r="AC628" i="6" s="1"/>
  <c r="AB628" i="6" a="1"/>
  <c r="AB628" i="6" s="1"/>
  <c r="AA628" i="6" a="1"/>
  <c r="AA628" i="6" s="1"/>
  <c r="Z628" i="6" a="1"/>
  <c r="Z628" i="6" s="1"/>
  <c r="Y628" i="6"/>
  <c r="Y628" i="6" a="1"/>
  <c r="X628" i="6" a="1"/>
  <c r="X628" i="6" s="1"/>
  <c r="W628" i="6" a="1"/>
  <c r="W628" i="6" s="1"/>
  <c r="V628" i="6" a="1"/>
  <c r="V628" i="6" s="1"/>
  <c r="U628" i="6" a="1"/>
  <c r="U628" i="6" s="1"/>
  <c r="T628" i="6" a="1"/>
  <c r="T628" i="6" s="1"/>
  <c r="S628" i="6" a="1"/>
  <c r="S628" i="6" s="1"/>
  <c r="R628" i="6" a="1"/>
  <c r="R628" i="6" s="1"/>
  <c r="Q628" i="6"/>
  <c r="Q628" i="6" a="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c r="AC627" i="6" a="1"/>
  <c r="AB627" i="6" a="1"/>
  <c r="AB627" i="6" s="1"/>
  <c r="AA627" i="6" a="1"/>
  <c r="AA627" i="6" s="1"/>
  <c r="Z627" i="6" a="1"/>
  <c r="Z627" i="6" s="1"/>
  <c r="Y627" i="6" a="1"/>
  <c r="Y627" i="6" s="1"/>
  <c r="X627" i="6" a="1"/>
  <c r="X627" i="6" s="1"/>
  <c r="W627" i="6" a="1"/>
  <c r="W627" i="6" s="1"/>
  <c r="V627" i="6" a="1"/>
  <c r="V627" i="6" s="1"/>
  <c r="U627" i="6"/>
  <c r="U627" i="6" a="1"/>
  <c r="T627" i="6" a="1"/>
  <c r="T627" i="6" s="1"/>
  <c r="S627" i="6" a="1"/>
  <c r="S627" i="6" s="1"/>
  <c r="R627" i="6" a="1"/>
  <c r="R627" i="6" s="1"/>
  <c r="Q627" i="6" a="1"/>
  <c r="Q627" i="6" s="1"/>
  <c r="P627" i="6" a="1"/>
  <c r="P627" i="6" s="1"/>
  <c r="O627" i="6" a="1"/>
  <c r="O627" i="6" s="1"/>
  <c r="N627" i="6" a="1"/>
  <c r="N627" i="6" s="1"/>
  <c r="M627" i="6"/>
  <c r="M627" i="6" a="1"/>
  <c r="L627" i="6" a="1"/>
  <c r="L627" i="6" s="1"/>
  <c r="K627" i="6" a="1"/>
  <c r="K627" i="6" s="1"/>
  <c r="AI626" i="6" a="1"/>
  <c r="AI626" i="6" s="1"/>
  <c r="AH626" i="6" a="1"/>
  <c r="AH626" i="6" s="1"/>
  <c r="AG626" i="6"/>
  <c r="AG626" i="6" a="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c r="Q626" i="6" a="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c r="AC625" i="6" a="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c r="M625" i="6" a="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c r="Y624" i="6" a="1"/>
  <c r="X624" i="6" a="1"/>
  <c r="X624" i="6" s="1"/>
  <c r="W624" i="6" a="1"/>
  <c r="W624" i="6" s="1"/>
  <c r="V624" i="6" a="1"/>
  <c r="V624" i="6" s="1"/>
  <c r="U624" i="6"/>
  <c r="U624" i="6" a="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c r="AG623" i="6" a="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c r="U623" i="6" a="1"/>
  <c r="T623" i="6" a="1"/>
  <c r="T623" i="6" s="1"/>
  <c r="S623" i="6" a="1"/>
  <c r="S623" i="6" s="1"/>
  <c r="R623" i="6" a="1"/>
  <c r="R623" i="6" s="1"/>
  <c r="Q623" i="6"/>
  <c r="Q623" i="6" a="1"/>
  <c r="P623" i="6" a="1"/>
  <c r="P623" i="6" s="1"/>
  <c r="O623" i="6" a="1"/>
  <c r="O623" i="6" s="1"/>
  <c r="N623" i="6" a="1"/>
  <c r="N623" i="6" s="1"/>
  <c r="M623" i="6" a="1"/>
  <c r="M623" i="6" s="1"/>
  <c r="L623" i="6" a="1"/>
  <c r="L623" i="6" s="1"/>
  <c r="K623" i="6" a="1"/>
  <c r="K623" i="6" s="1"/>
  <c r="AI622" i="6" a="1"/>
  <c r="AI622" i="6" s="1"/>
  <c r="AH622" i="6" a="1"/>
  <c r="AH622" i="6" s="1"/>
  <c r="AG622" i="6"/>
  <c r="AG622" i="6" a="1"/>
  <c r="AF622" i="6" a="1"/>
  <c r="AF622" i="6" s="1"/>
  <c r="AE622" i="6" a="1"/>
  <c r="AE622" i="6" s="1"/>
  <c r="AD622" i="6" a="1"/>
  <c r="AD622" i="6" s="1"/>
  <c r="AC622" i="6"/>
  <c r="AC622" i="6" a="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c r="Q622" i="6" a="1"/>
  <c r="P622" i="6" a="1"/>
  <c r="P622" i="6" s="1"/>
  <c r="O622" i="6" a="1"/>
  <c r="O622" i="6" s="1"/>
  <c r="N622" i="6" a="1"/>
  <c r="N622" i="6" s="1"/>
  <c r="M622" i="6"/>
  <c r="M622" i="6" a="1"/>
  <c r="L622" i="6" a="1"/>
  <c r="L622" i="6" s="1"/>
  <c r="K622" i="6" a="1"/>
  <c r="K622" i="6" s="1"/>
  <c r="AI621" i="6" a="1"/>
  <c r="AI621" i="6" s="1"/>
  <c r="AH621" i="6" a="1"/>
  <c r="AH621" i="6" s="1"/>
  <c r="AG621" i="6" a="1"/>
  <c r="AG621" i="6" s="1"/>
  <c r="AF621" i="6" a="1"/>
  <c r="AF621" i="6" s="1"/>
  <c r="AE621" i="6" a="1"/>
  <c r="AE621" i="6" s="1"/>
  <c r="AD621" i="6" a="1"/>
  <c r="AD621" i="6" s="1"/>
  <c r="AC621" i="6"/>
  <c r="AC621" i="6" a="1"/>
  <c r="AB621" i="6" a="1"/>
  <c r="AB621" i="6" s="1"/>
  <c r="AA621" i="6" a="1"/>
  <c r="AA621" i="6" s="1"/>
  <c r="Z621" i="6" a="1"/>
  <c r="Z621" i="6" s="1"/>
  <c r="Y621" i="6"/>
  <c r="Y621" i="6" a="1"/>
  <c r="X621" i="6" a="1"/>
  <c r="X621" i="6" s="1"/>
  <c r="W621" i="6" a="1"/>
  <c r="W621" i="6" s="1"/>
  <c r="V621" i="6" a="1"/>
  <c r="V621" i="6" s="1"/>
  <c r="U621" i="6"/>
  <c r="U621" i="6" a="1"/>
  <c r="T621" i="6" a="1"/>
  <c r="T621" i="6" s="1"/>
  <c r="S621" i="6" a="1"/>
  <c r="S621" i="6" s="1"/>
  <c r="R621" i="6" a="1"/>
  <c r="R621" i="6" s="1"/>
  <c r="Q621" i="6" a="1"/>
  <c r="Q621" i="6" s="1"/>
  <c r="P621" i="6" a="1"/>
  <c r="P621" i="6" s="1"/>
  <c r="O621" i="6" a="1"/>
  <c r="O621" i="6" s="1"/>
  <c r="N621" i="6" a="1"/>
  <c r="N621" i="6" s="1"/>
  <c r="M621" i="6"/>
  <c r="M621" i="6" a="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c r="Y620" i="6" a="1"/>
  <c r="X620" i="6" a="1"/>
  <c r="X620" i="6" s="1"/>
  <c r="W620" i="6" a="1"/>
  <c r="W620" i="6" s="1"/>
  <c r="V620" i="6" a="1"/>
  <c r="V620" i="6" s="1"/>
  <c r="U620" i="6"/>
  <c r="U620" i="6" a="1"/>
  <c r="T620" i="6" a="1"/>
  <c r="T620" i="6" s="1"/>
  <c r="S620" i="6" a="1"/>
  <c r="S620" i="6" s="1"/>
  <c r="R620" i="6" a="1"/>
  <c r="R620" i="6" s="1"/>
  <c r="Q620" i="6"/>
  <c r="Q620" i="6" a="1"/>
  <c r="P620" i="6" a="1"/>
  <c r="P620" i="6" s="1"/>
  <c r="O620" i="6" a="1"/>
  <c r="O620" i="6" s="1"/>
  <c r="N620" i="6" a="1"/>
  <c r="N620" i="6" s="1"/>
  <c r="M620" i="6" a="1"/>
  <c r="M620" i="6" s="1"/>
  <c r="L620" i="6" a="1"/>
  <c r="L620" i="6" s="1"/>
  <c r="K620" i="6" a="1"/>
  <c r="K620" i="6" s="1"/>
  <c r="AI619" i="6" a="1"/>
  <c r="AI619" i="6" s="1"/>
  <c r="AH619" i="6" a="1"/>
  <c r="AH619" i="6" s="1"/>
  <c r="AG619" i="6"/>
  <c r="AG619" i="6" a="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c r="U619" i="6" a="1"/>
  <c r="T619" i="6" a="1"/>
  <c r="T619" i="6" s="1"/>
  <c r="S619" i="6" a="1"/>
  <c r="S619" i="6" s="1"/>
  <c r="R619" i="6" a="1"/>
  <c r="R619" i="6" s="1"/>
  <c r="Q619" i="6"/>
  <c r="Q619" i="6" a="1"/>
  <c r="P619" i="6" a="1"/>
  <c r="P619" i="6" s="1"/>
  <c r="O619" i="6" a="1"/>
  <c r="O619" i="6" s="1"/>
  <c r="N619" i="6" a="1"/>
  <c r="N619" i="6" s="1"/>
  <c r="M619" i="6" a="1"/>
  <c r="M619" i="6" s="1"/>
  <c r="L619" i="6" a="1"/>
  <c r="L619" i="6" s="1"/>
  <c r="K619" i="6" a="1"/>
  <c r="K619" i="6" s="1"/>
  <c r="AI618" i="6" a="1"/>
  <c r="AI618" i="6" s="1"/>
  <c r="AH618" i="6" a="1"/>
  <c r="AH618" i="6" s="1"/>
  <c r="AG618" i="6"/>
  <c r="AG618" i="6" a="1"/>
  <c r="AF618" i="6" a="1"/>
  <c r="AF618" i="6" s="1"/>
  <c r="AE618" i="6" a="1"/>
  <c r="AE618" i="6" s="1"/>
  <c r="AD618" i="6" a="1"/>
  <c r="AD618" i="6" s="1"/>
  <c r="AC618" i="6"/>
  <c r="AC618" i="6" a="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c r="Q618" i="6" a="1"/>
  <c r="P618" i="6" a="1"/>
  <c r="P618" i="6" s="1"/>
  <c r="O618" i="6" a="1"/>
  <c r="O618" i="6" s="1"/>
  <c r="N618" i="6" a="1"/>
  <c r="N618" i="6" s="1"/>
  <c r="M618" i="6"/>
  <c r="M618" i="6" a="1"/>
  <c r="L618" i="6" a="1"/>
  <c r="L618" i="6" s="1"/>
  <c r="K618" i="6" a="1"/>
  <c r="K618" i="6" s="1"/>
  <c r="AI617" i="6" a="1"/>
  <c r="AI617" i="6" s="1"/>
  <c r="AH617" i="6" a="1"/>
  <c r="AH617" i="6" s="1"/>
  <c r="AG617" i="6" a="1"/>
  <c r="AG617" i="6" s="1"/>
  <c r="AF617" i="6" a="1"/>
  <c r="AF617" i="6" s="1"/>
  <c r="AE617" i="6" a="1"/>
  <c r="AE617" i="6" s="1"/>
  <c r="AD617" i="6" a="1"/>
  <c r="AD617" i="6" s="1"/>
  <c r="AC617" i="6"/>
  <c r="AC617" i="6" a="1"/>
  <c r="AB617" i="6" a="1"/>
  <c r="AB617" i="6" s="1"/>
  <c r="AA617" i="6" a="1"/>
  <c r="AA617" i="6" s="1"/>
  <c r="Z617" i="6" a="1"/>
  <c r="Z617" i="6" s="1"/>
  <c r="Y617" i="6"/>
  <c r="Y617" i="6" a="1"/>
  <c r="X617" i="6" a="1"/>
  <c r="X617" i="6" s="1"/>
  <c r="W617" i="6" a="1"/>
  <c r="W617" i="6" s="1"/>
  <c r="V617" i="6" a="1"/>
  <c r="V617" i="6" s="1"/>
  <c r="U617" i="6"/>
  <c r="U617" i="6" a="1"/>
  <c r="T617" i="6" a="1"/>
  <c r="T617" i="6" s="1"/>
  <c r="S617" i="6" a="1"/>
  <c r="S617" i="6" s="1"/>
  <c r="R617" i="6" a="1"/>
  <c r="R617" i="6" s="1"/>
  <c r="Q617" i="6" a="1"/>
  <c r="Q617" i="6" s="1"/>
  <c r="P617" i="6" a="1"/>
  <c r="P617" i="6" s="1"/>
  <c r="O617" i="6" a="1"/>
  <c r="O617" i="6" s="1"/>
  <c r="N617" i="6" a="1"/>
  <c r="N617" i="6" s="1"/>
  <c r="M617" i="6"/>
  <c r="M617" i="6" a="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c r="Y616" i="6" a="1"/>
  <c r="X616" i="6" a="1"/>
  <c r="X616" i="6" s="1"/>
  <c r="W616" i="6" a="1"/>
  <c r="W616" i="6" s="1"/>
  <c r="V616" i="6" a="1"/>
  <c r="V616" i="6" s="1"/>
  <c r="U616" i="6"/>
  <c r="U616" i="6" a="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c r="AG615" i="6" a="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c r="U615" i="6" a="1"/>
  <c r="T615" i="6" a="1"/>
  <c r="T615" i="6" s="1"/>
  <c r="S615" i="6" a="1"/>
  <c r="S615" i="6" s="1"/>
  <c r="R615" i="6" a="1"/>
  <c r="R615" i="6" s="1"/>
  <c r="Q615" i="6"/>
  <c r="Q615" i="6" a="1"/>
  <c r="P615" i="6" a="1"/>
  <c r="P615" i="6" s="1"/>
  <c r="O615" i="6" a="1"/>
  <c r="O615" i="6" s="1"/>
  <c r="N615" i="6" a="1"/>
  <c r="N615" i="6" s="1"/>
  <c r="M615" i="6"/>
  <c r="M615" i="6" a="1"/>
  <c r="L615" i="6" a="1"/>
  <c r="L615" i="6" s="1"/>
  <c r="K615" i="6" a="1"/>
  <c r="K615" i="6" s="1"/>
  <c r="AI614" i="6" a="1"/>
  <c r="AI614" i="6" s="1"/>
  <c r="AH614" i="6" a="1"/>
  <c r="AH614" i="6" s="1"/>
  <c r="AG614" i="6"/>
  <c r="AG614" i="6" a="1"/>
  <c r="AF614" i="6" a="1"/>
  <c r="AF614" i="6" s="1"/>
  <c r="AE614" i="6" a="1"/>
  <c r="AE614" i="6" s="1"/>
  <c r="AD614" i="6" a="1"/>
  <c r="AD614" i="6" s="1"/>
  <c r="AC614" i="6"/>
  <c r="AC614" i="6" a="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c r="Q614" i="6" a="1"/>
  <c r="P614" i="6" a="1"/>
  <c r="P614" i="6" s="1"/>
  <c r="O614" i="6" a="1"/>
  <c r="O614" i="6" s="1"/>
  <c r="N614" i="6" a="1"/>
  <c r="N614" i="6" s="1"/>
  <c r="M614" i="6"/>
  <c r="M614" i="6" a="1"/>
  <c r="L614" i="6" a="1"/>
  <c r="L614" i="6" s="1"/>
  <c r="K614" i="6" a="1"/>
  <c r="K614" i="6" s="1"/>
  <c r="AI613" i="6" a="1"/>
  <c r="AI613" i="6" s="1"/>
  <c r="AH613" i="6" a="1"/>
  <c r="AH613" i="6" s="1"/>
  <c r="AG613" i="6" a="1"/>
  <c r="AG613" i="6" s="1"/>
  <c r="AF613" i="6" a="1"/>
  <c r="AF613" i="6" s="1"/>
  <c r="AE613" i="6" a="1"/>
  <c r="AE613" i="6" s="1"/>
  <c r="AD613" i="6" a="1"/>
  <c r="AD613" i="6" s="1"/>
  <c r="AC613" i="6"/>
  <c r="AC613" i="6" a="1"/>
  <c r="AB613" i="6" a="1"/>
  <c r="AB613" i="6" s="1"/>
  <c r="AA613" i="6" a="1"/>
  <c r="AA613" i="6" s="1"/>
  <c r="Z613" i="6" a="1"/>
  <c r="Z613" i="6" s="1"/>
  <c r="Y613" i="6"/>
  <c r="Y613" i="6" a="1"/>
  <c r="X613" i="6" a="1"/>
  <c r="X613" i="6" s="1"/>
  <c r="W613" i="6" a="1"/>
  <c r="W613" i="6" s="1"/>
  <c r="V613" i="6" a="1"/>
  <c r="V613" i="6" s="1"/>
  <c r="U613" i="6"/>
  <c r="U613" i="6" a="1"/>
  <c r="T613" i="6" a="1"/>
  <c r="T613" i="6" s="1"/>
  <c r="S613" i="6" a="1"/>
  <c r="S613" i="6" s="1"/>
  <c r="R613" i="6" a="1"/>
  <c r="R613" i="6" s="1"/>
  <c r="Q613" i="6" a="1"/>
  <c r="Q613" i="6" s="1"/>
  <c r="P613" i="6" a="1"/>
  <c r="P613" i="6" s="1"/>
  <c r="O613" i="6" a="1"/>
  <c r="O613" i="6" s="1"/>
  <c r="N613" i="6" a="1"/>
  <c r="N613" i="6" s="1"/>
  <c r="M613" i="6"/>
  <c r="M613" i="6" a="1"/>
  <c r="L613" i="6" a="1"/>
  <c r="L613" i="6" s="1"/>
  <c r="K613" i="6" a="1"/>
  <c r="K613" i="6" s="1"/>
  <c r="AI612" i="6" a="1"/>
  <c r="AI612" i="6" s="1"/>
  <c r="AH612" i="6" a="1"/>
  <c r="AH612" i="6" s="1"/>
  <c r="AG612" i="6"/>
  <c r="AG612" i="6" a="1"/>
  <c r="AF612" i="6" a="1"/>
  <c r="AF612" i="6" s="1"/>
  <c r="AE612" i="6" a="1"/>
  <c r="AE612" i="6" s="1"/>
  <c r="AD612" i="6" a="1"/>
  <c r="AD612" i="6" s="1"/>
  <c r="AC612" i="6" a="1"/>
  <c r="AC612" i="6" s="1"/>
  <c r="AB612" i="6" a="1"/>
  <c r="AB612" i="6" s="1"/>
  <c r="AA612" i="6" a="1"/>
  <c r="AA612" i="6" s="1"/>
  <c r="Z612" i="6" a="1"/>
  <c r="Z612" i="6" s="1"/>
  <c r="Y612" i="6"/>
  <c r="Y612" i="6" a="1"/>
  <c r="X612" i="6" a="1"/>
  <c r="X612" i="6" s="1"/>
  <c r="W612" i="6" a="1"/>
  <c r="W612" i="6" s="1"/>
  <c r="V612" i="6" a="1"/>
  <c r="V612" i="6" s="1"/>
  <c r="U612" i="6"/>
  <c r="U612" i="6" a="1"/>
  <c r="T612" i="6" a="1"/>
  <c r="T612" i="6" s="1"/>
  <c r="S612" i="6" a="1"/>
  <c r="S612" i="6" s="1"/>
  <c r="R612" i="6" a="1"/>
  <c r="R612" i="6" s="1"/>
  <c r="Q612" i="6"/>
  <c r="Q612" i="6" a="1"/>
  <c r="P612" i="6" a="1"/>
  <c r="P612" i="6" s="1"/>
  <c r="O612" i="6" a="1"/>
  <c r="O612" i="6" s="1"/>
  <c r="N612" i="6" a="1"/>
  <c r="N612" i="6" s="1"/>
  <c r="M612" i="6" a="1"/>
  <c r="M612" i="6" s="1"/>
  <c r="L612" i="6" a="1"/>
  <c r="L612" i="6" s="1"/>
  <c r="K612" i="6" a="1"/>
  <c r="K612" i="6" s="1"/>
  <c r="AI611" i="6" a="1"/>
  <c r="AI611" i="6" s="1"/>
  <c r="AH611" i="6" a="1"/>
  <c r="AH611" i="6" s="1"/>
  <c r="AG611" i="6"/>
  <c r="AG611" i="6" a="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c r="U611" i="6" a="1"/>
  <c r="T611" i="6" a="1"/>
  <c r="T611" i="6" s="1"/>
  <c r="S611" i="6" a="1"/>
  <c r="S611" i="6" s="1"/>
  <c r="R611" i="6" a="1"/>
  <c r="R611" i="6" s="1"/>
  <c r="Q611" i="6"/>
  <c r="Q611" i="6" a="1"/>
  <c r="P611" i="6" a="1"/>
  <c r="P611" i="6" s="1"/>
  <c r="O611" i="6" a="1"/>
  <c r="O611" i="6" s="1"/>
  <c r="N611" i="6" a="1"/>
  <c r="N611" i="6" s="1"/>
  <c r="M611" i="6"/>
  <c r="M611" i="6" a="1"/>
  <c r="L611" i="6" a="1"/>
  <c r="L611" i="6" s="1"/>
  <c r="K611" i="6" a="1"/>
  <c r="K611" i="6" s="1"/>
  <c r="AI610" i="6" a="1"/>
  <c r="AI610" i="6" s="1"/>
  <c r="AH610" i="6" a="1"/>
  <c r="AH610" i="6" s="1"/>
  <c r="AG610" i="6"/>
  <c r="AG610" i="6" a="1"/>
  <c r="AF610" i="6" a="1"/>
  <c r="AF610" i="6" s="1"/>
  <c r="AE610" i="6" a="1"/>
  <c r="AE610" i="6" s="1"/>
  <c r="AD610" i="6" a="1"/>
  <c r="AD610" i="6" s="1"/>
  <c r="AC610" i="6"/>
  <c r="AC610" i="6" a="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c r="Q610" i="6" a="1"/>
  <c r="P610" i="6" a="1"/>
  <c r="P610" i="6" s="1"/>
  <c r="O610" i="6" a="1"/>
  <c r="O610" i="6" s="1"/>
  <c r="N610" i="6" a="1"/>
  <c r="N610" i="6" s="1"/>
  <c r="M610" i="6"/>
  <c r="M610" i="6" a="1"/>
  <c r="L610" i="6" a="1"/>
  <c r="L610" i="6" s="1"/>
  <c r="K610" i="6" a="1"/>
  <c r="K610" i="6" s="1"/>
  <c r="AI609" i="6" a="1"/>
  <c r="AI609" i="6" s="1"/>
  <c r="AH609" i="6" a="1"/>
  <c r="AH609" i="6" s="1"/>
  <c r="AG609" i="6" a="1"/>
  <c r="AG609" i="6" s="1"/>
  <c r="AF609" i="6" a="1"/>
  <c r="AF609" i="6" s="1"/>
  <c r="AE609" i="6" a="1"/>
  <c r="AE609" i="6" s="1"/>
  <c r="AD609" i="6" a="1"/>
  <c r="AD609" i="6" s="1"/>
  <c r="AC609" i="6"/>
  <c r="AC609" i="6" a="1"/>
  <c r="AB609" i="6" a="1"/>
  <c r="AB609" i="6" s="1"/>
  <c r="AA609" i="6" a="1"/>
  <c r="AA609" i="6" s="1"/>
  <c r="Z609" i="6" a="1"/>
  <c r="Z609" i="6" s="1"/>
  <c r="Y609" i="6" a="1"/>
  <c r="Y609" i="6" s="1"/>
  <c r="X609" i="6" a="1"/>
  <c r="X609" i="6" s="1"/>
  <c r="W609" i="6" a="1"/>
  <c r="W609" i="6" s="1"/>
  <c r="V609" i="6" a="1"/>
  <c r="V609" i="6" s="1"/>
  <c r="U609" i="6"/>
  <c r="U609" i="6" a="1"/>
  <c r="T609" i="6" a="1"/>
  <c r="T609" i="6" s="1"/>
  <c r="S609" i="6" a="1"/>
  <c r="S609" i="6" s="1"/>
  <c r="R609" i="6" a="1"/>
  <c r="R609" i="6" s="1"/>
  <c r="Q609" i="6" a="1"/>
  <c r="Q609" i="6" s="1"/>
  <c r="P609" i="6" a="1"/>
  <c r="P609" i="6" s="1"/>
  <c r="O609" i="6" a="1"/>
  <c r="O609" i="6" s="1"/>
  <c r="N609" i="6" a="1"/>
  <c r="N609" i="6" s="1"/>
  <c r="M609" i="6"/>
  <c r="M609" i="6" a="1"/>
  <c r="L609" i="6" a="1"/>
  <c r="L609" i="6" s="1"/>
  <c r="K609" i="6" a="1"/>
  <c r="K609" i="6" s="1"/>
  <c r="AI608" i="6" a="1"/>
  <c r="AI608" i="6" s="1"/>
  <c r="AH608" i="6" a="1"/>
  <c r="AH608" i="6" s="1"/>
  <c r="AG608" i="6"/>
  <c r="AG608" i="6" a="1"/>
  <c r="AF608" i="6" a="1"/>
  <c r="AF608" i="6" s="1"/>
  <c r="AE608" i="6" a="1"/>
  <c r="AE608" i="6" s="1"/>
  <c r="AD608" i="6" a="1"/>
  <c r="AD608" i="6" s="1"/>
  <c r="AC608" i="6" a="1"/>
  <c r="AC608" i="6" s="1"/>
  <c r="AB608" i="6" a="1"/>
  <c r="AB608" i="6" s="1"/>
  <c r="AA608" i="6" a="1"/>
  <c r="AA608" i="6" s="1"/>
  <c r="Z608" i="6" a="1"/>
  <c r="Z608" i="6" s="1"/>
  <c r="Y608" i="6"/>
  <c r="Y608" i="6" a="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c r="AC607" i="6" a="1"/>
  <c r="AB607" i="6" a="1"/>
  <c r="AB607" i="6" s="1"/>
  <c r="AA607" i="6" a="1"/>
  <c r="AA607" i="6" s="1"/>
  <c r="Z607" i="6" a="1"/>
  <c r="Z607" i="6" s="1"/>
  <c r="Y607" i="6" a="1"/>
  <c r="Y607" i="6" s="1"/>
  <c r="X607" i="6" a="1"/>
  <c r="X607" i="6" s="1"/>
  <c r="W607" i="6" a="1"/>
  <c r="W607" i="6" s="1"/>
  <c r="V607" i="6" a="1"/>
  <c r="V607" i="6" s="1"/>
  <c r="U607" i="6"/>
  <c r="U607" i="6" a="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c r="AG606" i="6" a="1"/>
  <c r="AF606" i="6" a="1"/>
  <c r="AF606" i="6" s="1"/>
  <c r="AE606" i="6" a="1"/>
  <c r="AE606" i="6" s="1"/>
  <c r="AD606" i="6" a="1"/>
  <c r="AD606" i="6" s="1"/>
  <c r="AC606" i="6" a="1"/>
  <c r="AC606" i="6" s="1"/>
  <c r="AB606" i="6" a="1"/>
  <c r="AB606" i="6" s="1"/>
  <c r="AA606" i="6" a="1"/>
  <c r="AA606" i="6" s="1"/>
  <c r="Z606" i="6" a="1"/>
  <c r="Z606" i="6" s="1"/>
  <c r="Y606" i="6"/>
  <c r="Y606" i="6" a="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c r="AC605" i="6" a="1"/>
  <c r="AB605" i="6" a="1"/>
  <c r="AB605" i="6" s="1"/>
  <c r="AA605" i="6" a="1"/>
  <c r="AA605" i="6" s="1"/>
  <c r="Z605" i="6" a="1"/>
  <c r="Z605" i="6" s="1"/>
  <c r="Y605" i="6" a="1"/>
  <c r="Y605" i="6" s="1"/>
  <c r="X605" i="6" a="1"/>
  <c r="X605" i="6" s="1"/>
  <c r="W605" i="6" a="1"/>
  <c r="W605" i="6" s="1"/>
  <c r="V605" i="6" a="1"/>
  <c r="V605" i="6" s="1"/>
  <c r="U605" i="6"/>
  <c r="U605" i="6" a="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c r="AG604" i="6" a="1"/>
  <c r="AF604" i="6" a="1"/>
  <c r="AF604" i="6" s="1"/>
  <c r="AE604" i="6" a="1"/>
  <c r="AE604" i="6" s="1"/>
  <c r="AD604" i="6" a="1"/>
  <c r="AD604" i="6" s="1"/>
  <c r="AC604" i="6" a="1"/>
  <c r="AC604" i="6" s="1"/>
  <c r="AB604" i="6" a="1"/>
  <c r="AB604" i="6" s="1"/>
  <c r="AA604" i="6" a="1"/>
  <c r="AA604" i="6" s="1"/>
  <c r="Z604" i="6" a="1"/>
  <c r="Z604" i="6" s="1"/>
  <c r="Y604" i="6"/>
  <c r="Y604" i="6" a="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c r="AC603" i="6" a="1"/>
  <c r="AB603" i="6" a="1"/>
  <c r="AB603" i="6" s="1"/>
  <c r="AA603" i="6" a="1"/>
  <c r="AA603" i="6" s="1"/>
  <c r="Z603" i="6" a="1"/>
  <c r="Z603" i="6" s="1"/>
  <c r="Y603" i="6" a="1"/>
  <c r="Y603" i="6" s="1"/>
  <c r="X603" i="6" a="1"/>
  <c r="X603" i="6" s="1"/>
  <c r="W603" i="6" a="1"/>
  <c r="W603" i="6" s="1"/>
  <c r="V603" i="6" a="1"/>
  <c r="V603" i="6" s="1"/>
  <c r="U603" i="6"/>
  <c r="U603" i="6" a="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c r="AG602" i="6" a="1"/>
  <c r="AF602" i="6" a="1"/>
  <c r="AF602" i="6" s="1"/>
  <c r="AE602" i="6" a="1"/>
  <c r="AE602" i="6" s="1"/>
  <c r="AD602" i="6" a="1"/>
  <c r="AD602" i="6" s="1"/>
  <c r="AC602" i="6" a="1"/>
  <c r="AC602" i="6" s="1"/>
  <c r="AB602" i="6" a="1"/>
  <c r="AB602" i="6" s="1"/>
  <c r="AA602" i="6" a="1"/>
  <c r="AA602" i="6" s="1"/>
  <c r="Z602" i="6" a="1"/>
  <c r="Z602" i="6" s="1"/>
  <c r="Y602" i="6"/>
  <c r="Y602" i="6" a="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c r="AC601" i="6" a="1"/>
  <c r="AB601" i="6" a="1"/>
  <c r="AB601" i="6" s="1"/>
  <c r="AA601" i="6" a="1"/>
  <c r="AA601" i="6" s="1"/>
  <c r="Z601" i="6" a="1"/>
  <c r="Z601" i="6" s="1"/>
  <c r="Y601" i="6" a="1"/>
  <c r="Y601" i="6" s="1"/>
  <c r="X601" i="6" a="1"/>
  <c r="X601" i="6" s="1"/>
  <c r="W601" i="6" a="1"/>
  <c r="W601" i="6" s="1"/>
  <c r="V601" i="6" a="1"/>
  <c r="V601" i="6" s="1"/>
  <c r="U601" i="6"/>
  <c r="U601" i="6" a="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c r="AG600" i="6" a="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c r="AC599" i="6" a="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c r="AG598" i="6" a="1"/>
  <c r="AF598" i="6" a="1"/>
  <c r="AF598" i="6" s="1"/>
  <c r="AE598" i="6" a="1"/>
  <c r="AE598" i="6" s="1"/>
  <c r="AD598" i="6" a="1"/>
  <c r="AD598" i="6" s="1"/>
  <c r="AC598" i="6" a="1"/>
  <c r="AC598" i="6" s="1"/>
  <c r="AB598" i="6" a="1"/>
  <c r="AB598" i="6" s="1"/>
  <c r="AA598" i="6" a="1"/>
  <c r="AA598" i="6" s="1"/>
  <c r="Z598" i="6" a="1"/>
  <c r="Z598" i="6" s="1"/>
  <c r="Y598" i="6"/>
  <c r="Y598" i="6" a="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c r="AC597" i="6" a="1"/>
  <c r="AB597" i="6" a="1"/>
  <c r="AB597" i="6" s="1"/>
  <c r="AA597" i="6" a="1"/>
  <c r="AA597" i="6" s="1"/>
  <c r="Z597" i="6" a="1"/>
  <c r="Z597" i="6" s="1"/>
  <c r="Y597" i="6" a="1"/>
  <c r="Y597" i="6" s="1"/>
  <c r="X597" i="6" a="1"/>
  <c r="X597" i="6" s="1"/>
  <c r="W597" i="6" a="1"/>
  <c r="W597" i="6" s="1"/>
  <c r="V597" i="6" a="1"/>
  <c r="V597" i="6" s="1"/>
  <c r="U597" i="6"/>
  <c r="U597" i="6" a="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c r="AG596" i="6" a="1"/>
  <c r="AF596" i="6" a="1"/>
  <c r="AF596" i="6" s="1"/>
  <c r="AE596" i="6" a="1"/>
  <c r="AE596" i="6" s="1"/>
  <c r="AD596" i="6" a="1"/>
  <c r="AD596" i="6" s="1"/>
  <c r="AC596" i="6" a="1"/>
  <c r="AC596" i="6" s="1"/>
  <c r="AB596" i="6" a="1"/>
  <c r="AB596" i="6" s="1"/>
  <c r="AA596" i="6" a="1"/>
  <c r="AA596" i="6" s="1"/>
  <c r="Z596" i="6" a="1"/>
  <c r="Z596" i="6" s="1"/>
  <c r="Y596" i="6"/>
  <c r="Y596" i="6" a="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c r="AC595" i="6" a="1"/>
  <c r="AB595" i="6" a="1"/>
  <c r="AB595" i="6" s="1"/>
  <c r="AA595" i="6" a="1"/>
  <c r="AA595" i="6" s="1"/>
  <c r="Z595" i="6" a="1"/>
  <c r="Z595" i="6" s="1"/>
  <c r="Y595" i="6" a="1"/>
  <c r="Y595" i="6" s="1"/>
  <c r="X595" i="6" a="1"/>
  <c r="X595" i="6" s="1"/>
  <c r="W595" i="6" a="1"/>
  <c r="W595" i="6" s="1"/>
  <c r="V595" i="6" a="1"/>
  <c r="V595" i="6" s="1"/>
  <c r="U595" i="6"/>
  <c r="U595" i="6" a="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c r="AG594" i="6" a="1"/>
  <c r="AF594" i="6" a="1"/>
  <c r="AF594" i="6" s="1"/>
  <c r="AE594" i="6" a="1"/>
  <c r="AE594" i="6" s="1"/>
  <c r="AD594" i="6" a="1"/>
  <c r="AD594" i="6" s="1"/>
  <c r="AC594" i="6" a="1"/>
  <c r="AC594" i="6" s="1"/>
  <c r="AB594" i="6" a="1"/>
  <c r="AB594" i="6" s="1"/>
  <c r="AA594" i="6" a="1"/>
  <c r="AA594" i="6" s="1"/>
  <c r="Z594" i="6" a="1"/>
  <c r="Z594" i="6" s="1"/>
  <c r="Y594" i="6"/>
  <c r="Y594" i="6" a="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c r="AC593" i="6" a="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c r="AG592" i="6" a="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c r="AC591" i="6" a="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c r="AG590" i="6" a="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c r="AC589" i="6" a="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c r="AG588" i="6" a="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c r="AC587" i="6" a="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c r="AG586" i="6" a="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c r="AC585" i="6" a="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c r="AG584" i="6" a="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c r="AC583" i="6" a="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c r="AG582" i="6" a="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c r="AC581" i="6" a="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c r="AG580" i="6" a="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c r="AC579" i="6" a="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c r="AG578" i="6" a="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c r="AC577" i="6" a="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c r="AG576" i="6" a="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c r="AC575" i="6" a="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c r="AG574" i="6" a="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c r="AC573" i="6" a="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c r="AG572" i="6" a="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c r="AC571" i="6" a="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c r="AG570" i="6" a="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c r="AC569" i="6" a="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c r="AG568" i="6" a="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c r="AC567" i="6" a="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c r="AG566" i="6" a="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c r="AC565" i="6" a="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c r="AE562" i="6" a="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c r="Q562" i="6" a="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c r="AC561" i="6" a="1"/>
  <c r="AB561" i="6" a="1"/>
  <c r="AB561" i="6" s="1"/>
  <c r="AA561" i="6" a="1"/>
  <c r="AA561" i="6" s="1"/>
  <c r="Z561" i="6" a="1"/>
  <c r="Z561" i="6" s="1"/>
  <c r="Y561" i="6" a="1"/>
  <c r="Y561" i="6" s="1"/>
  <c r="X561" i="6" a="1"/>
  <c r="X561" i="6" s="1"/>
  <c r="W561" i="6" a="1"/>
  <c r="W561" i="6" s="1"/>
  <c r="V561" i="6" a="1"/>
  <c r="V561" i="6" s="1"/>
  <c r="U561" i="6" a="1"/>
  <c r="U561" i="6" s="1"/>
  <c r="T561" i="6" a="1"/>
  <c r="T561" i="6" s="1"/>
  <c r="S561" i="6"/>
  <c r="S561" i="6" a="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c r="Q558" i="6" a="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c r="U557" i="6" a="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c r="AG556" i="6" a="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c r="AC555" i="6" a="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c r="AG554" i="6" a="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c r="AC553" i="6" a="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c r="AG552" i="6" a="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c r="AC551" i="6" a="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c r="AG550" i="6" a="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c r="AC549" i="6" a="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c r="AG548" i="6" a="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c r="AC547" i="6" a="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c r="AC533" i="6" a="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c r="M533" i="6" a="1"/>
  <c r="L533" i="6" a="1"/>
  <c r="L533" i="6" s="1"/>
  <c r="K533" i="6" a="1"/>
  <c r="K533" i="6" s="1"/>
  <c r="AI532" i="6" a="1"/>
  <c r="AI532" i="6" s="1"/>
  <c r="AH532" i="6" a="1"/>
  <c r="AH532" i="6" s="1"/>
  <c r="AG532" i="6" a="1"/>
  <c r="AG532" i="6" s="1"/>
  <c r="AF532" i="6" a="1"/>
  <c r="AF532" i="6" s="1"/>
  <c r="AE532" i="6" a="1"/>
  <c r="AE532" i="6" s="1"/>
  <c r="AD532" i="6" a="1"/>
  <c r="AD532" i="6" s="1"/>
  <c r="AC532" i="6"/>
  <c r="AC532" i="6" a="1"/>
  <c r="AB532" i="6" a="1"/>
  <c r="AB532" i="6" s="1"/>
  <c r="AA532" i="6" a="1"/>
  <c r="AA532" i="6" s="1"/>
  <c r="Z532" i="6" a="1"/>
  <c r="Z532" i="6" s="1"/>
  <c r="Y532" i="6"/>
  <c r="Y532" i="6" a="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c r="M532" i="6" a="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c r="U531" i="6" a="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c r="AG530" i="6" a="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c r="U530" i="6" a="1"/>
  <c r="T530" i="6" a="1"/>
  <c r="T530" i="6" s="1"/>
  <c r="S530" i="6" a="1"/>
  <c r="S530" i="6" s="1"/>
  <c r="R530" i="6" a="1"/>
  <c r="R530" i="6" s="1"/>
  <c r="Q530" i="6"/>
  <c r="Q530" i="6" a="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c r="AC529" i="6" a="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c r="M529" i="6" a="1"/>
  <c r="L529" i="6" a="1"/>
  <c r="L529" i="6" s="1"/>
  <c r="K529" i="6" a="1"/>
  <c r="K529" i="6" s="1"/>
  <c r="AI528" i="6" a="1"/>
  <c r="AI528" i="6" s="1"/>
  <c r="AH528" i="6" a="1"/>
  <c r="AH528" i="6" s="1"/>
  <c r="AG528" i="6" a="1"/>
  <c r="AG528" i="6" s="1"/>
  <c r="AF528" i="6" a="1"/>
  <c r="AF528" i="6" s="1"/>
  <c r="AE528" i="6" a="1"/>
  <c r="AE528" i="6" s="1"/>
  <c r="AD528" i="6" a="1"/>
  <c r="AD528" i="6" s="1"/>
  <c r="AC528" i="6"/>
  <c r="AC528" i="6" a="1"/>
  <c r="AB528" i="6" a="1"/>
  <c r="AB528" i="6" s="1"/>
  <c r="AA528" i="6" a="1"/>
  <c r="AA528" i="6" s="1"/>
  <c r="Z528" i="6" a="1"/>
  <c r="Z528" i="6" s="1"/>
  <c r="Y528" i="6"/>
  <c r="Y528" i="6" a="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c r="M528" i="6" a="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c r="U527" i="6" a="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c r="AG526" i="6" a="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c r="U526" i="6" a="1"/>
  <c r="T526" i="6" a="1"/>
  <c r="T526" i="6" s="1"/>
  <c r="S526" i="6" a="1"/>
  <c r="S526" i="6" s="1"/>
  <c r="R526" i="6" a="1"/>
  <c r="R526" i="6" s="1"/>
  <c r="Q526" i="6"/>
  <c r="Q526" i="6" a="1"/>
  <c r="P526" i="6" a="1"/>
  <c r="P526" i="6" s="1"/>
  <c r="O526" i="6" a="1"/>
  <c r="O526" i="6" s="1"/>
  <c r="N526" i="6" a="1"/>
  <c r="N526" i="6" s="1"/>
  <c r="M526" i="6" a="1"/>
  <c r="M526" i="6" s="1"/>
  <c r="L526" i="6" a="1"/>
  <c r="L526" i="6" s="1"/>
  <c r="K526" i="6" a="1"/>
  <c r="K526" i="6" s="1"/>
  <c r="AI525" i="6" a="1"/>
  <c r="AI525" i="6" s="1"/>
  <c r="AH525" i="6" a="1"/>
  <c r="AH525" i="6" s="1"/>
  <c r="AG525" i="6"/>
  <c r="AG525" i="6" a="1"/>
  <c r="AF525" i="6" a="1"/>
  <c r="AF525" i="6" s="1"/>
  <c r="AE525" i="6" a="1"/>
  <c r="AE525" i="6" s="1"/>
  <c r="AD525" i="6" a="1"/>
  <c r="AD525" i="6" s="1"/>
  <c r="AC525" i="6"/>
  <c r="AC525" i="6" a="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c r="M525" i="6" a="1"/>
  <c r="L525" i="6" a="1"/>
  <c r="L525" i="6" s="1"/>
  <c r="K525" i="6" a="1"/>
  <c r="K525" i="6" s="1"/>
  <c r="AI524" i="6" a="1"/>
  <c r="AI524" i="6" s="1"/>
  <c r="AH524" i="6" a="1"/>
  <c r="AH524" i="6" s="1"/>
  <c r="AG524" i="6" a="1"/>
  <c r="AG524" i="6" s="1"/>
  <c r="AF524" i="6" a="1"/>
  <c r="AF524" i="6" s="1"/>
  <c r="AE524" i="6" a="1"/>
  <c r="AE524" i="6" s="1"/>
  <c r="AD524" i="6" a="1"/>
  <c r="AD524" i="6" s="1"/>
  <c r="AC524" i="6"/>
  <c r="AC524" i="6" a="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c r="U523" i="6" a="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c r="AG522" i="6" a="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c r="U522" i="6" a="1"/>
  <c r="T522" i="6" a="1"/>
  <c r="T522" i="6" s="1"/>
  <c r="S522" i="6" a="1"/>
  <c r="S522" i="6" s="1"/>
  <c r="R522" i="6" a="1"/>
  <c r="R522" i="6" s="1"/>
  <c r="Q522" i="6"/>
  <c r="Q522" i="6" a="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c r="AC521" i="6" a="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c r="Q521" i="6" a="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c r="AC520" i="6" a="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c r="M520" i="6" a="1"/>
  <c r="L520" i="6" a="1"/>
  <c r="L520" i="6" s="1"/>
  <c r="K520" i="6" a="1"/>
  <c r="K520" i="6" s="1"/>
  <c r="AI519" i="6" a="1"/>
  <c r="AI519" i="6" s="1"/>
  <c r="AH519" i="6" a="1"/>
  <c r="AH519" i="6" s="1"/>
  <c r="AG519" i="6"/>
  <c r="AG519" i="6" a="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c r="M518" i="6" a="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c r="Q517" i="6" a="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c r="AC516" i="6" a="1"/>
  <c r="AB516" i="6" a="1"/>
  <c r="AB516" i="6" s="1"/>
  <c r="AA516" i="6" a="1"/>
  <c r="AA516" i="6" s="1"/>
  <c r="Z516" i="6" a="1"/>
  <c r="Z516" i="6" s="1"/>
  <c r="Y516" i="6" a="1"/>
  <c r="Y516" i="6" s="1"/>
  <c r="X516" i="6" a="1"/>
  <c r="X516" i="6" s="1"/>
  <c r="W516" i="6" a="1"/>
  <c r="W516" i="6" s="1"/>
  <c r="V516" i="6" a="1"/>
  <c r="V516" i="6" s="1"/>
  <c r="U516" i="6"/>
  <c r="U516" i="6" a="1"/>
  <c r="T516" i="6" a="1"/>
  <c r="T516" i="6" s="1"/>
  <c r="S516" i="6" a="1"/>
  <c r="S516" i="6" s="1"/>
  <c r="R516" i="6" a="1"/>
  <c r="R516" i="6" s="1"/>
  <c r="Q516" i="6" a="1"/>
  <c r="Q516" i="6" s="1"/>
  <c r="P516" i="6" a="1"/>
  <c r="P516" i="6" s="1"/>
  <c r="O516" i="6" a="1"/>
  <c r="O516" i="6" s="1"/>
  <c r="N516" i="6" a="1"/>
  <c r="N516" i="6" s="1"/>
  <c r="M516" i="6"/>
  <c r="M516" i="6" a="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c r="U514" i="6" a="1"/>
  <c r="T514" i="6" a="1"/>
  <c r="T514" i="6" s="1"/>
  <c r="S514" i="6" a="1"/>
  <c r="S514" i="6" s="1"/>
  <c r="R514" i="6" a="1"/>
  <c r="R514" i="6" s="1"/>
  <c r="Q514" i="6" a="1"/>
  <c r="Q514" i="6" s="1"/>
  <c r="P514" i="6" a="1"/>
  <c r="P514" i="6" s="1"/>
  <c r="O514" i="6" a="1"/>
  <c r="O514" i="6" s="1"/>
  <c r="N514" i="6" a="1"/>
  <c r="N514" i="6" s="1"/>
  <c r="M514" i="6"/>
  <c r="M514" i="6" a="1"/>
  <c r="L514" i="6" a="1"/>
  <c r="L514" i="6" s="1"/>
  <c r="K514" i="6" a="1"/>
  <c r="K514" i="6" s="1"/>
  <c r="AI513" i="6" a="1"/>
  <c r="AI513" i="6" s="1"/>
  <c r="AH513" i="6" a="1"/>
  <c r="AH513" i="6" s="1"/>
  <c r="AG513" i="6"/>
  <c r="AG513" i="6" a="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c r="Q513" i="6" a="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c r="Y512" i="6" a="1"/>
  <c r="X512" i="6" a="1"/>
  <c r="X512" i="6" s="1"/>
  <c r="W512" i="6" a="1"/>
  <c r="W512" i="6" s="1"/>
  <c r="V512" i="6" a="1"/>
  <c r="V512" i="6" s="1"/>
  <c r="U512" i="6" a="1"/>
  <c r="U512" i="6" s="1"/>
  <c r="T512" i="6" a="1"/>
  <c r="T512" i="6" s="1"/>
  <c r="S512" i="6" a="1"/>
  <c r="S512" i="6" s="1"/>
  <c r="R512" i="6" a="1"/>
  <c r="R512" i="6" s="1"/>
  <c r="Q512" i="6"/>
  <c r="Q512" i="6" a="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c r="AC511" i="6" a="1"/>
  <c r="AB511" i="6" a="1"/>
  <c r="AB511" i="6" s="1"/>
  <c r="AA511" i="6" a="1"/>
  <c r="AA511" i="6" s="1"/>
  <c r="Z511" i="6" a="1"/>
  <c r="Z511" i="6" s="1"/>
  <c r="Y511" i="6" a="1"/>
  <c r="Y511" i="6" s="1"/>
  <c r="X511" i="6" a="1"/>
  <c r="X511" i="6" s="1"/>
  <c r="W511" i="6" a="1"/>
  <c r="W511" i="6" s="1"/>
  <c r="V511" i="6" a="1"/>
  <c r="V511" i="6" s="1"/>
  <c r="U511" i="6"/>
  <c r="U511" i="6" a="1"/>
  <c r="T511" i="6" a="1"/>
  <c r="T511" i="6" s="1"/>
  <c r="S511" i="6" a="1"/>
  <c r="S511" i="6" s="1"/>
  <c r="R511" i="6" a="1"/>
  <c r="R511" i="6" s="1"/>
  <c r="Q511" i="6" a="1"/>
  <c r="Q511" i="6" s="1"/>
  <c r="P511" i="6" a="1"/>
  <c r="P511" i="6" s="1"/>
  <c r="O511" i="6" a="1"/>
  <c r="O511" i="6" s="1"/>
  <c r="N511" i="6" a="1"/>
  <c r="N511" i="6" s="1"/>
  <c r="M511" i="6"/>
  <c r="M511" i="6" a="1"/>
  <c r="L511" i="6" a="1"/>
  <c r="L511" i="6" s="1"/>
  <c r="K511" i="6" a="1"/>
  <c r="K511" i="6" s="1"/>
  <c r="AI510" i="6" a="1"/>
  <c r="AI510" i="6" s="1"/>
  <c r="AH510" i="6" a="1"/>
  <c r="AH510" i="6" s="1"/>
  <c r="AG510" i="6"/>
  <c r="AG510" i="6" a="1"/>
  <c r="AF510" i="6" a="1"/>
  <c r="AF510" i="6" s="1"/>
  <c r="AE510" i="6" a="1"/>
  <c r="AE510" i="6" s="1"/>
  <c r="AD510" i="6" a="1"/>
  <c r="AD510" i="6" s="1"/>
  <c r="AC510" i="6" a="1"/>
  <c r="AC510" i="6" s="1"/>
  <c r="AB510" i="6" a="1"/>
  <c r="AB510" i="6" s="1"/>
  <c r="AA510" i="6" a="1"/>
  <c r="AA510" i="6" s="1"/>
  <c r="Z510" i="6" a="1"/>
  <c r="Z510" i="6" s="1"/>
  <c r="Y510" i="6"/>
  <c r="Y510" i="6" a="1"/>
  <c r="X510" i="6" a="1"/>
  <c r="X510" i="6" s="1"/>
  <c r="W510" i="6" a="1"/>
  <c r="W510" i="6" s="1"/>
  <c r="V510" i="6" a="1"/>
  <c r="V510" i="6" s="1"/>
  <c r="U510" i="6" a="1"/>
  <c r="U510" i="6" s="1"/>
  <c r="T510" i="6" a="1"/>
  <c r="T510" i="6" s="1"/>
  <c r="S510" i="6" a="1"/>
  <c r="S510" i="6" s="1"/>
  <c r="R510" i="6" a="1"/>
  <c r="R510" i="6" s="1"/>
  <c r="Q510" i="6"/>
  <c r="Q510" i="6" a="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c r="AC509" i="6" a="1"/>
  <c r="AB509" i="6" a="1"/>
  <c r="AB509" i="6" s="1"/>
  <c r="AA509" i="6" a="1"/>
  <c r="AA509" i="6" s="1"/>
  <c r="Z509" i="6" a="1"/>
  <c r="Z509" i="6" s="1"/>
  <c r="Y509" i="6" a="1"/>
  <c r="Y509" i="6" s="1"/>
  <c r="X509" i="6" a="1"/>
  <c r="X509" i="6" s="1"/>
  <c r="W509" i="6" a="1"/>
  <c r="W509" i="6" s="1"/>
  <c r="V509" i="6" a="1"/>
  <c r="V509" i="6" s="1"/>
  <c r="U509" i="6"/>
  <c r="U509" i="6" a="1"/>
  <c r="T509" i="6" a="1"/>
  <c r="T509" i="6" s="1"/>
  <c r="S509" i="6" a="1"/>
  <c r="S509" i="6" s="1"/>
  <c r="R509" i="6" a="1"/>
  <c r="R509" i="6" s="1"/>
  <c r="Q509" i="6" a="1"/>
  <c r="Q509" i="6" s="1"/>
  <c r="P509" i="6" a="1"/>
  <c r="P509" i="6" s="1"/>
  <c r="O509" i="6" a="1"/>
  <c r="O509" i="6" s="1"/>
  <c r="N509" i="6" a="1"/>
  <c r="N509" i="6" s="1"/>
  <c r="M509" i="6"/>
  <c r="M509" i="6" a="1"/>
  <c r="L509" i="6" a="1"/>
  <c r="L509" i="6" s="1"/>
  <c r="K509" i="6" a="1"/>
  <c r="K509" i="6" s="1"/>
  <c r="AI508" i="6" a="1"/>
  <c r="AI508" i="6" s="1"/>
  <c r="AH508" i="6" a="1"/>
  <c r="AH508" i="6" s="1"/>
  <c r="AG508" i="6"/>
  <c r="AG508" i="6" a="1"/>
  <c r="AF508" i="6" a="1"/>
  <c r="AF508" i="6" s="1"/>
  <c r="AE508" i="6" a="1"/>
  <c r="AE508" i="6" s="1"/>
  <c r="AD508" i="6" a="1"/>
  <c r="AD508" i="6" s="1"/>
  <c r="AC508" i="6" a="1"/>
  <c r="AC508" i="6" s="1"/>
  <c r="AB508" i="6" a="1"/>
  <c r="AB508" i="6" s="1"/>
  <c r="AA508" i="6" a="1"/>
  <c r="AA508" i="6" s="1"/>
  <c r="Z508" i="6" a="1"/>
  <c r="Z508" i="6" s="1"/>
  <c r="Y508" i="6"/>
  <c r="Y508" i="6" a="1"/>
  <c r="X508" i="6" a="1"/>
  <c r="X508" i="6" s="1"/>
  <c r="W508" i="6" a="1"/>
  <c r="W508" i="6" s="1"/>
  <c r="V508" i="6" a="1"/>
  <c r="V508" i="6" s="1"/>
  <c r="U508" i="6" a="1"/>
  <c r="U508" i="6" s="1"/>
  <c r="T508" i="6" a="1"/>
  <c r="T508" i="6" s="1"/>
  <c r="S508" i="6" a="1"/>
  <c r="S508" i="6" s="1"/>
  <c r="R508" i="6" a="1"/>
  <c r="R508" i="6" s="1"/>
  <c r="Q508" i="6"/>
  <c r="Q508" i="6" a="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c r="AC507" i="6" a="1"/>
  <c r="AB507" i="6" a="1"/>
  <c r="AB507" i="6" s="1"/>
  <c r="AA507" i="6" a="1"/>
  <c r="AA507" i="6" s="1"/>
  <c r="Z507" i="6" a="1"/>
  <c r="Z507" i="6" s="1"/>
  <c r="Y507" i="6" a="1"/>
  <c r="Y507" i="6" s="1"/>
  <c r="X507" i="6" a="1"/>
  <c r="X507" i="6" s="1"/>
  <c r="W507" i="6" a="1"/>
  <c r="W507" i="6" s="1"/>
  <c r="V507" i="6" a="1"/>
  <c r="V507" i="6" s="1"/>
  <c r="U507" i="6"/>
  <c r="U507" i="6" a="1"/>
  <c r="T507" i="6" a="1"/>
  <c r="T507" i="6" s="1"/>
  <c r="S507" i="6" a="1"/>
  <c r="S507" i="6" s="1"/>
  <c r="R507" i="6" a="1"/>
  <c r="R507" i="6" s="1"/>
  <c r="Q507" i="6" a="1"/>
  <c r="Q507" i="6" s="1"/>
  <c r="P507" i="6" a="1"/>
  <c r="P507" i="6" s="1"/>
  <c r="O507" i="6" a="1"/>
  <c r="O507" i="6" s="1"/>
  <c r="N507" i="6" a="1"/>
  <c r="N507" i="6" s="1"/>
  <c r="M507" i="6"/>
  <c r="M507" i="6" a="1"/>
  <c r="L507" i="6" a="1"/>
  <c r="L507" i="6" s="1"/>
  <c r="K507" i="6" a="1"/>
  <c r="K507" i="6" s="1"/>
  <c r="AI506" i="6" a="1"/>
  <c r="AI506" i="6" s="1"/>
  <c r="AH506" i="6" a="1"/>
  <c r="AH506" i="6" s="1"/>
  <c r="AG506" i="6"/>
  <c r="AG506" i="6" a="1"/>
  <c r="AF506" i="6" a="1"/>
  <c r="AF506" i="6" s="1"/>
  <c r="AE506" i="6" a="1"/>
  <c r="AE506" i="6" s="1"/>
  <c r="AD506" i="6" a="1"/>
  <c r="AD506" i="6" s="1"/>
  <c r="AC506" i="6" a="1"/>
  <c r="AC506" i="6" s="1"/>
  <c r="AB506" i="6" a="1"/>
  <c r="AB506" i="6" s="1"/>
  <c r="AA506" i="6" a="1"/>
  <c r="AA506" i="6" s="1"/>
  <c r="Z506" i="6" a="1"/>
  <c r="Z506" i="6" s="1"/>
  <c r="Y506" i="6"/>
  <c r="Y506" i="6" a="1"/>
  <c r="X506" i="6" a="1"/>
  <c r="X506" i="6" s="1"/>
  <c r="W506" i="6" a="1"/>
  <c r="W506" i="6" s="1"/>
  <c r="V506" i="6" a="1"/>
  <c r="V506" i="6" s="1"/>
  <c r="U506" i="6" a="1"/>
  <c r="U506" i="6" s="1"/>
  <c r="T506" i="6" a="1"/>
  <c r="T506" i="6" s="1"/>
  <c r="S506" i="6" a="1"/>
  <c r="S506" i="6" s="1"/>
  <c r="R506" i="6" a="1"/>
  <c r="R506" i="6" s="1"/>
  <c r="Q506" i="6"/>
  <c r="Q506" i="6" a="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c r="AC505" i="6" a="1"/>
  <c r="AB505" i="6" a="1"/>
  <c r="AB505" i="6" s="1"/>
  <c r="AA505" i="6" a="1"/>
  <c r="AA505" i="6" s="1"/>
  <c r="Z505" i="6" a="1"/>
  <c r="Z505" i="6" s="1"/>
  <c r="Y505" i="6" a="1"/>
  <c r="Y505" i="6" s="1"/>
  <c r="X505" i="6" a="1"/>
  <c r="X505" i="6" s="1"/>
  <c r="W505" i="6" a="1"/>
  <c r="W505" i="6" s="1"/>
  <c r="V505" i="6" a="1"/>
  <c r="V505" i="6" s="1"/>
  <c r="U505" i="6"/>
  <c r="U505" i="6" a="1"/>
  <c r="T505" i="6" a="1"/>
  <c r="T505" i="6" s="1"/>
  <c r="S505" i="6" a="1"/>
  <c r="S505" i="6" s="1"/>
  <c r="R505" i="6" a="1"/>
  <c r="R505" i="6" s="1"/>
  <c r="Q505" i="6" a="1"/>
  <c r="Q505" i="6" s="1"/>
  <c r="P505" i="6" a="1"/>
  <c r="P505" i="6" s="1"/>
  <c r="O505" i="6" a="1"/>
  <c r="O505" i="6" s="1"/>
  <c r="N505" i="6" a="1"/>
  <c r="N505" i="6" s="1"/>
  <c r="M505" i="6"/>
  <c r="M505" i="6" a="1"/>
  <c r="L505" i="6" a="1"/>
  <c r="L505" i="6" s="1"/>
  <c r="K505" i="6" a="1"/>
  <c r="K505" i="6" s="1"/>
  <c r="AI504" i="6" a="1"/>
  <c r="AI504" i="6" s="1"/>
  <c r="AH504" i="6" a="1"/>
  <c r="AH504" i="6" s="1"/>
  <c r="AG504" i="6"/>
  <c r="AG504" i="6" a="1"/>
  <c r="AF504" i="6" a="1"/>
  <c r="AF504" i="6" s="1"/>
  <c r="AE504" i="6" a="1"/>
  <c r="AE504" i="6" s="1"/>
  <c r="AD504" i="6" a="1"/>
  <c r="AD504" i="6" s="1"/>
  <c r="AC504" i="6" a="1"/>
  <c r="AC504" i="6" s="1"/>
  <c r="AB504" i="6" a="1"/>
  <c r="AB504" i="6" s="1"/>
  <c r="AA504" i="6" a="1"/>
  <c r="AA504" i="6" s="1"/>
  <c r="Z504" i="6" a="1"/>
  <c r="Z504" i="6" s="1"/>
  <c r="Y504" i="6"/>
  <c r="Y504" i="6" a="1"/>
  <c r="X504" i="6" a="1"/>
  <c r="X504" i="6" s="1"/>
  <c r="W504" i="6" a="1"/>
  <c r="W504" i="6" s="1"/>
  <c r="V504" i="6" a="1"/>
  <c r="V504" i="6" s="1"/>
  <c r="U504" i="6" a="1"/>
  <c r="U504" i="6" s="1"/>
  <c r="T504" i="6" a="1"/>
  <c r="T504" i="6" s="1"/>
  <c r="S504" i="6" a="1"/>
  <c r="S504" i="6" s="1"/>
  <c r="R504" i="6" a="1"/>
  <c r="R504" i="6" s="1"/>
  <c r="Q504" i="6"/>
  <c r="Q504" i="6" a="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c r="AC503" i="6" a="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c r="P495" i="6" a="1"/>
  <c r="O495" i="6" a="1"/>
  <c r="O495" i="6" s="1"/>
  <c r="N495" i="6" a="1"/>
  <c r="N495" i="6" s="1"/>
  <c r="M495" i="6" a="1"/>
  <c r="M495" i="6" s="1"/>
  <c r="L495" i="6"/>
  <c r="L495" i="6" a="1"/>
  <c r="K495" i="6" a="1"/>
  <c r="K495" i="6" s="1"/>
  <c r="AI494" i="6" a="1"/>
  <c r="AI494" i="6" s="1"/>
  <c r="AH494" i="6"/>
  <c r="AH494" i="6" a="1"/>
  <c r="AG494" i="6" a="1"/>
  <c r="AG494" i="6" s="1"/>
  <c r="AF494" i="6" a="1"/>
  <c r="AF494" i="6" s="1"/>
  <c r="AE494" i="6" a="1"/>
  <c r="AE494" i="6" s="1"/>
  <c r="AD494" i="6"/>
  <c r="AD494" i="6" a="1"/>
  <c r="AC494" i="6" a="1"/>
  <c r="AC494" i="6" s="1"/>
  <c r="AB494" i="6" a="1"/>
  <c r="AB494" i="6" s="1"/>
  <c r="AA494" i="6" a="1"/>
  <c r="AA494" i="6" s="1"/>
  <c r="Z494" i="6"/>
  <c r="Z494" i="6" a="1"/>
  <c r="Y494" i="6" a="1"/>
  <c r="Y494" i="6" s="1"/>
  <c r="X494" i="6" a="1"/>
  <c r="X494" i="6" s="1"/>
  <c r="W494" i="6" a="1"/>
  <c r="W494" i="6" s="1"/>
  <c r="V494" i="6"/>
  <c r="V494" i="6" a="1"/>
  <c r="U494" i="6" a="1"/>
  <c r="U494" i="6" s="1"/>
  <c r="T494" i="6" a="1"/>
  <c r="T494" i="6" s="1"/>
  <c r="S494" i="6" a="1"/>
  <c r="S494" i="6" s="1"/>
  <c r="R494" i="6"/>
  <c r="R494" i="6" a="1"/>
  <c r="Q494" i="6" a="1"/>
  <c r="Q494" i="6" s="1"/>
  <c r="P494" i="6" a="1"/>
  <c r="P494" i="6" s="1"/>
  <c r="O494" i="6" a="1"/>
  <c r="O494" i="6" s="1"/>
  <c r="N494" i="6"/>
  <c r="N494" i="6" a="1"/>
  <c r="M494" i="6" a="1"/>
  <c r="M494" i="6" s="1"/>
  <c r="L494" i="6" a="1"/>
  <c r="L494" i="6" s="1"/>
  <c r="K494" i="6" a="1"/>
  <c r="K494" i="6" s="1"/>
  <c r="AI493" i="6" a="1"/>
  <c r="AI493" i="6" s="1"/>
  <c r="AH493" i="6" a="1"/>
  <c r="AH493" i="6" s="1"/>
  <c r="AG493" i="6" a="1"/>
  <c r="AG493" i="6" s="1"/>
  <c r="AF493" i="6"/>
  <c r="AF493" i="6" a="1"/>
  <c r="AE493" i="6" a="1"/>
  <c r="AE493" i="6" s="1"/>
  <c r="AD493" i="6" a="1"/>
  <c r="AD493" i="6" s="1"/>
  <c r="AC493" i="6" a="1"/>
  <c r="AC493" i="6" s="1"/>
  <c r="AB493" i="6"/>
  <c r="AB493" i="6" a="1"/>
  <c r="AA493" i="6" a="1"/>
  <c r="AA493" i="6" s="1"/>
  <c r="Z493" i="6" a="1"/>
  <c r="Z493" i="6" s="1"/>
  <c r="Y493" i="6" a="1"/>
  <c r="Y493" i="6" s="1"/>
  <c r="X493" i="6"/>
  <c r="X493" i="6" a="1"/>
  <c r="W493" i="6" a="1"/>
  <c r="W493" i="6" s="1"/>
  <c r="V493" i="6" a="1"/>
  <c r="V493" i="6" s="1"/>
  <c r="U493" i="6" a="1"/>
  <c r="U493" i="6" s="1"/>
  <c r="T493" i="6"/>
  <c r="T493" i="6" a="1"/>
  <c r="S493" i="6" a="1"/>
  <c r="S493" i="6" s="1"/>
  <c r="R493" i="6" a="1"/>
  <c r="R493" i="6" s="1"/>
  <c r="Q493" i="6" a="1"/>
  <c r="Q493" i="6" s="1"/>
  <c r="P493" i="6"/>
  <c r="P493" i="6" a="1"/>
  <c r="O493" i="6" a="1"/>
  <c r="O493" i="6" s="1"/>
  <c r="N493" i="6" a="1"/>
  <c r="N493" i="6" s="1"/>
  <c r="M493" i="6" a="1"/>
  <c r="M493" i="6" s="1"/>
  <c r="L493" i="6"/>
  <c r="L493" i="6" a="1"/>
  <c r="K493" i="6" a="1"/>
  <c r="K493" i="6" s="1"/>
  <c r="AI492" i="6" a="1"/>
  <c r="AI492" i="6" s="1"/>
  <c r="AH492" i="6"/>
  <c r="AH492" i="6" a="1"/>
  <c r="AG492" i="6" a="1"/>
  <c r="AG492" i="6" s="1"/>
  <c r="AF492" i="6" a="1"/>
  <c r="AF492" i="6" s="1"/>
  <c r="AE492" i="6" a="1"/>
  <c r="AE492" i="6" s="1"/>
  <c r="AD492" i="6"/>
  <c r="AD492" i="6" a="1"/>
  <c r="AC492" i="6" a="1"/>
  <c r="AC492" i="6" s="1"/>
  <c r="AB492" i="6" a="1"/>
  <c r="AB492" i="6" s="1"/>
  <c r="AA492" i="6" a="1"/>
  <c r="AA492" i="6" s="1"/>
  <c r="Z492" i="6"/>
  <c r="Z492" i="6" a="1"/>
  <c r="Y492" i="6" a="1"/>
  <c r="Y492" i="6" s="1"/>
  <c r="X492" i="6" a="1"/>
  <c r="X492" i="6" s="1"/>
  <c r="W492" i="6" a="1"/>
  <c r="W492" i="6" s="1"/>
  <c r="V492" i="6"/>
  <c r="V492" i="6" a="1"/>
  <c r="U492" i="6" a="1"/>
  <c r="U492" i="6" s="1"/>
  <c r="T492" i="6" a="1"/>
  <c r="T492" i="6" s="1"/>
  <c r="S492" i="6" a="1"/>
  <c r="S492" i="6" s="1"/>
  <c r="R492" i="6"/>
  <c r="R492" i="6" a="1"/>
  <c r="Q492" i="6" a="1"/>
  <c r="Q492" i="6" s="1"/>
  <c r="P492" i="6" a="1"/>
  <c r="P492" i="6" s="1"/>
  <c r="O492" i="6" a="1"/>
  <c r="O492" i="6" s="1"/>
  <c r="N492" i="6"/>
  <c r="N492" i="6" a="1"/>
  <c r="M492" i="6" a="1"/>
  <c r="M492" i="6" s="1"/>
  <c r="L492" i="6" a="1"/>
  <c r="L492" i="6" s="1"/>
  <c r="K492" i="6" a="1"/>
  <c r="K492" i="6" s="1"/>
  <c r="AI491" i="6" a="1"/>
  <c r="AI491" i="6" s="1"/>
  <c r="AH491" i="6" a="1"/>
  <c r="AH491" i="6" s="1"/>
  <c r="AG491" i="6" a="1"/>
  <c r="AG491" i="6" s="1"/>
  <c r="AF491" i="6"/>
  <c r="AF491" i="6" a="1"/>
  <c r="AE491" i="6" a="1"/>
  <c r="AE491" i="6" s="1"/>
  <c r="AD491" i="6" a="1"/>
  <c r="AD491" i="6" s="1"/>
  <c r="AC491" i="6" a="1"/>
  <c r="AC491" i="6" s="1"/>
  <c r="AB491" i="6"/>
  <c r="AB491" i="6" a="1"/>
  <c r="AA491" i="6" a="1"/>
  <c r="AA491" i="6" s="1"/>
  <c r="Z491" i="6" a="1"/>
  <c r="Z491" i="6" s="1"/>
  <c r="Y491" i="6" a="1"/>
  <c r="Y491" i="6" s="1"/>
  <c r="X491" i="6"/>
  <c r="X491" i="6" a="1"/>
  <c r="W491" i="6" a="1"/>
  <c r="W491" i="6" s="1"/>
  <c r="V491" i="6" a="1"/>
  <c r="V491" i="6" s="1"/>
  <c r="U491" i="6" a="1"/>
  <c r="U491" i="6" s="1"/>
  <c r="T491" i="6"/>
  <c r="T491" i="6" a="1"/>
  <c r="S491" i="6" a="1"/>
  <c r="S491" i="6" s="1"/>
  <c r="R491" i="6" a="1"/>
  <c r="R491" i="6" s="1"/>
  <c r="Q491" i="6" a="1"/>
  <c r="Q491" i="6" s="1"/>
  <c r="P491" i="6"/>
  <c r="P491" i="6" a="1"/>
  <c r="O491" i="6" a="1"/>
  <c r="O491" i="6" s="1"/>
  <c r="N491" i="6" a="1"/>
  <c r="N491" i="6" s="1"/>
  <c r="M491" i="6" a="1"/>
  <c r="M491" i="6" s="1"/>
  <c r="L491" i="6"/>
  <c r="L491" i="6" a="1"/>
  <c r="K491" i="6" a="1"/>
  <c r="K491" i="6" s="1"/>
  <c r="AI490" i="6" a="1"/>
  <c r="AI490" i="6" s="1"/>
  <c r="AH490" i="6"/>
  <c r="AH490" i="6" a="1"/>
  <c r="AG490" i="6" a="1"/>
  <c r="AG490" i="6" s="1"/>
  <c r="AF490" i="6" a="1"/>
  <c r="AF490" i="6" s="1"/>
  <c r="AE490" i="6" a="1"/>
  <c r="AE490" i="6" s="1"/>
  <c r="AD490" i="6"/>
  <c r="AD490" i="6" a="1"/>
  <c r="AC490" i="6" a="1"/>
  <c r="AC490" i="6" s="1"/>
  <c r="AB490" i="6" a="1"/>
  <c r="AB490" i="6" s="1"/>
  <c r="AA490" i="6" a="1"/>
  <c r="AA490" i="6" s="1"/>
  <c r="Z490" i="6"/>
  <c r="Z490" i="6" a="1"/>
  <c r="Y490" i="6" a="1"/>
  <c r="Y490" i="6" s="1"/>
  <c r="X490" i="6" a="1"/>
  <c r="X490" i="6" s="1"/>
  <c r="W490" i="6" a="1"/>
  <c r="W490" i="6" s="1"/>
  <c r="V490" i="6"/>
  <c r="V490" i="6" a="1"/>
  <c r="U490" i="6" a="1"/>
  <c r="U490" i="6" s="1"/>
  <c r="T490" i="6" a="1"/>
  <c r="T490" i="6" s="1"/>
  <c r="S490" i="6" a="1"/>
  <c r="S490" i="6" s="1"/>
  <c r="R490" i="6"/>
  <c r="R490" i="6" a="1"/>
  <c r="Q490" i="6" a="1"/>
  <c r="Q490" i="6" s="1"/>
  <c r="P490" i="6" a="1"/>
  <c r="P490" i="6" s="1"/>
  <c r="O490" i="6" a="1"/>
  <c r="O490" i="6" s="1"/>
  <c r="N490" i="6"/>
  <c r="N490" i="6" a="1"/>
  <c r="M490" i="6" a="1"/>
  <c r="M490" i="6" s="1"/>
  <c r="L490" i="6" a="1"/>
  <c r="L490" i="6" s="1"/>
  <c r="K490" i="6" a="1"/>
  <c r="K490" i="6" s="1"/>
  <c r="AI489" i="6" a="1"/>
  <c r="AI489" i="6" s="1"/>
  <c r="AH489" i="6" a="1"/>
  <c r="AH489" i="6" s="1"/>
  <c r="AG489" i="6" a="1"/>
  <c r="AG489" i="6" s="1"/>
  <c r="AF489" i="6"/>
  <c r="AF489" i="6" a="1"/>
  <c r="AE489" i="6" a="1"/>
  <c r="AE489" i="6" s="1"/>
  <c r="AD489" i="6" a="1"/>
  <c r="AD489" i="6" s="1"/>
  <c r="AC489" i="6" a="1"/>
  <c r="AC489" i="6" s="1"/>
  <c r="AB489" i="6"/>
  <c r="AB489" i="6" a="1"/>
  <c r="AA489" i="6" a="1"/>
  <c r="AA489" i="6" s="1"/>
  <c r="Z489" i="6" a="1"/>
  <c r="Z489" i="6" s="1"/>
  <c r="Y489" i="6" a="1"/>
  <c r="Y489" i="6" s="1"/>
  <c r="X489" i="6"/>
  <c r="X489" i="6" a="1"/>
  <c r="W489" i="6" a="1"/>
  <c r="W489" i="6" s="1"/>
  <c r="V489" i="6" a="1"/>
  <c r="V489" i="6" s="1"/>
  <c r="U489" i="6" a="1"/>
  <c r="U489" i="6" s="1"/>
  <c r="T489" i="6"/>
  <c r="T489" i="6" a="1"/>
  <c r="S489" i="6" a="1"/>
  <c r="S489" i="6" s="1"/>
  <c r="R489" i="6" a="1"/>
  <c r="R489" i="6" s="1"/>
  <c r="Q489" i="6" a="1"/>
  <c r="Q489" i="6" s="1"/>
  <c r="P489" i="6"/>
  <c r="P489" i="6" a="1"/>
  <c r="O489" i="6" a="1"/>
  <c r="O489" i="6" s="1"/>
  <c r="N489" i="6" a="1"/>
  <c r="N489" i="6" s="1"/>
  <c r="M489" i="6" a="1"/>
  <c r="M489" i="6" s="1"/>
  <c r="L489" i="6"/>
  <c r="L489" i="6" a="1"/>
  <c r="K489" i="6" a="1"/>
  <c r="K489" i="6" s="1"/>
  <c r="AI488" i="6" a="1"/>
  <c r="AI488" i="6" s="1"/>
  <c r="AH488" i="6"/>
  <c r="AH488" i="6" a="1"/>
  <c r="AG488" i="6" a="1"/>
  <c r="AG488" i="6" s="1"/>
  <c r="AF488" i="6" a="1"/>
  <c r="AF488" i="6" s="1"/>
  <c r="AE488" i="6" a="1"/>
  <c r="AE488" i="6" s="1"/>
  <c r="AD488" i="6"/>
  <c r="AD488" i="6" a="1"/>
  <c r="AC488" i="6" a="1"/>
  <c r="AC488" i="6" s="1"/>
  <c r="AB488" i="6" a="1"/>
  <c r="AB488" i="6" s="1"/>
  <c r="AA488" i="6" a="1"/>
  <c r="AA488" i="6" s="1"/>
  <c r="Z488" i="6"/>
  <c r="Z488" i="6" a="1"/>
  <c r="Y488" i="6" a="1"/>
  <c r="Y488" i="6" s="1"/>
  <c r="X488" i="6" a="1"/>
  <c r="X488" i="6" s="1"/>
  <c r="W488" i="6" a="1"/>
  <c r="W488" i="6" s="1"/>
  <c r="V488" i="6"/>
  <c r="V488" i="6" a="1"/>
  <c r="U488" i="6" a="1"/>
  <c r="U488" i="6" s="1"/>
  <c r="T488" i="6" a="1"/>
  <c r="T488" i="6" s="1"/>
  <c r="S488" i="6" a="1"/>
  <c r="S488" i="6" s="1"/>
  <c r="R488" i="6"/>
  <c r="R488" i="6" a="1"/>
  <c r="Q488" i="6" a="1"/>
  <c r="Q488" i="6" s="1"/>
  <c r="P488" i="6" a="1"/>
  <c r="P488" i="6" s="1"/>
  <c r="O488" i="6" a="1"/>
  <c r="O488" i="6" s="1"/>
  <c r="N488" i="6"/>
  <c r="N488" i="6" a="1"/>
  <c r="M488" i="6" a="1"/>
  <c r="M488" i="6" s="1"/>
  <c r="L488" i="6" a="1"/>
  <c r="L488" i="6" s="1"/>
  <c r="K488" i="6" a="1"/>
  <c r="K488" i="6" s="1"/>
  <c r="AI487" i="6" a="1"/>
  <c r="AI487" i="6" s="1"/>
  <c r="AH487" i="6" a="1"/>
  <c r="AH487" i="6" s="1"/>
  <c r="AG487" i="6" a="1"/>
  <c r="AG487" i="6" s="1"/>
  <c r="AF487" i="6"/>
  <c r="AF487" i="6" a="1"/>
  <c r="AE487" i="6" a="1"/>
  <c r="AE487" i="6" s="1"/>
  <c r="AD487" i="6" a="1"/>
  <c r="AD487" i="6" s="1"/>
  <c r="AC487" i="6" a="1"/>
  <c r="AC487" i="6" s="1"/>
  <c r="AB487" i="6"/>
  <c r="AB487" i="6" a="1"/>
  <c r="AA487" i="6" a="1"/>
  <c r="AA487" i="6" s="1"/>
  <c r="Z487" i="6" a="1"/>
  <c r="Z487" i="6" s="1"/>
  <c r="Y487" i="6" a="1"/>
  <c r="Y487" i="6" s="1"/>
  <c r="X487" i="6"/>
  <c r="X487" i="6" a="1"/>
  <c r="W487" i="6" a="1"/>
  <c r="W487" i="6" s="1"/>
  <c r="V487" i="6" a="1"/>
  <c r="V487" i="6" s="1"/>
  <c r="U487" i="6" a="1"/>
  <c r="U487" i="6" s="1"/>
  <c r="T487" i="6"/>
  <c r="T487" i="6" a="1"/>
  <c r="S487" i="6" a="1"/>
  <c r="S487" i="6" s="1"/>
  <c r="R487" i="6" a="1"/>
  <c r="R487" i="6" s="1"/>
  <c r="Q487" i="6" a="1"/>
  <c r="Q487" i="6" s="1"/>
  <c r="P487" i="6"/>
  <c r="P487" i="6" a="1"/>
  <c r="O487" i="6" a="1"/>
  <c r="O487" i="6" s="1"/>
  <c r="N487" i="6" a="1"/>
  <c r="N487" i="6" s="1"/>
  <c r="M487" i="6" a="1"/>
  <c r="M487" i="6" s="1"/>
  <c r="L487" i="6"/>
  <c r="L487" i="6" a="1"/>
  <c r="K487" i="6" a="1"/>
  <c r="K487" i="6" s="1"/>
  <c r="AI486" i="6" a="1"/>
  <c r="AI486" i="6" s="1"/>
  <c r="AH486" i="6"/>
  <c r="AH486" i="6" a="1"/>
  <c r="AG486" i="6" a="1"/>
  <c r="AG486" i="6" s="1"/>
  <c r="AF486" i="6" a="1"/>
  <c r="AF486" i="6" s="1"/>
  <c r="AE486" i="6" a="1"/>
  <c r="AE486" i="6" s="1"/>
  <c r="AD486" i="6"/>
  <c r="AD486" i="6" a="1"/>
  <c r="AC486" i="6" a="1"/>
  <c r="AC486" i="6" s="1"/>
  <c r="AB486" i="6" a="1"/>
  <c r="AB486" i="6" s="1"/>
  <c r="AA486" i="6" a="1"/>
  <c r="AA486" i="6" s="1"/>
  <c r="Z486" i="6"/>
  <c r="Z486" i="6" a="1"/>
  <c r="Y486" i="6" a="1"/>
  <c r="Y486" i="6" s="1"/>
  <c r="X486" i="6" a="1"/>
  <c r="X486" i="6" s="1"/>
  <c r="W486" i="6" a="1"/>
  <c r="W486" i="6" s="1"/>
  <c r="V486" i="6"/>
  <c r="V486" i="6" a="1"/>
  <c r="U486" i="6" a="1"/>
  <c r="U486" i="6" s="1"/>
  <c r="T486" i="6" a="1"/>
  <c r="T486" i="6" s="1"/>
  <c r="S486" i="6" a="1"/>
  <c r="S486" i="6" s="1"/>
  <c r="R486" i="6"/>
  <c r="R486" i="6" a="1"/>
  <c r="Q486" i="6" a="1"/>
  <c r="Q486" i="6" s="1"/>
  <c r="P486" i="6" a="1"/>
  <c r="P486" i="6" s="1"/>
  <c r="O486" i="6" a="1"/>
  <c r="O486" i="6" s="1"/>
  <c r="N486" i="6"/>
  <c r="N486" i="6" a="1"/>
  <c r="M486" i="6" a="1"/>
  <c r="M486" i="6" s="1"/>
  <c r="L486" i="6" a="1"/>
  <c r="L486" i="6" s="1"/>
  <c r="K486" i="6" a="1"/>
  <c r="K486" i="6" s="1"/>
  <c r="AI485" i="6" a="1"/>
  <c r="AI485" i="6" s="1"/>
  <c r="AH485" i="6" a="1"/>
  <c r="AH485" i="6" s="1"/>
  <c r="AG485" i="6" a="1"/>
  <c r="AG485" i="6" s="1"/>
  <c r="AF485" i="6"/>
  <c r="AF485" i="6" a="1"/>
  <c r="AE485" i="6" a="1"/>
  <c r="AE485" i="6" s="1"/>
  <c r="AD485" i="6" a="1"/>
  <c r="AD485" i="6" s="1"/>
  <c r="AC485" i="6" a="1"/>
  <c r="AC485" i="6" s="1"/>
  <c r="AB485" i="6"/>
  <c r="AB485" i="6" a="1"/>
  <c r="AA485" i="6" a="1"/>
  <c r="AA485" i="6" s="1"/>
  <c r="Z485" i="6" a="1"/>
  <c r="Z485" i="6" s="1"/>
  <c r="Y485" i="6" a="1"/>
  <c r="Y485" i="6" s="1"/>
  <c r="X485" i="6"/>
  <c r="X485" i="6" a="1"/>
  <c r="W485" i="6" a="1"/>
  <c r="W485" i="6" s="1"/>
  <c r="V485" i="6" a="1"/>
  <c r="V485" i="6" s="1"/>
  <c r="U485" i="6" a="1"/>
  <c r="U485" i="6" s="1"/>
  <c r="T485" i="6"/>
  <c r="T485" i="6" a="1"/>
  <c r="S485" i="6" a="1"/>
  <c r="S485" i="6" s="1"/>
  <c r="R485" i="6" a="1"/>
  <c r="R485" i="6" s="1"/>
  <c r="Q485" i="6" a="1"/>
  <c r="Q485" i="6" s="1"/>
  <c r="P485" i="6"/>
  <c r="P485" i="6" a="1"/>
  <c r="O485" i="6" a="1"/>
  <c r="O485" i="6" s="1"/>
  <c r="N485" i="6" a="1"/>
  <c r="N485" i="6" s="1"/>
  <c r="M485" i="6" a="1"/>
  <c r="M485" i="6" s="1"/>
  <c r="L485" i="6"/>
  <c r="L485" i="6" a="1"/>
  <c r="K485" i="6" a="1"/>
  <c r="K485" i="6" s="1"/>
  <c r="AI484" i="6" a="1"/>
  <c r="AI484" i="6" s="1"/>
  <c r="AH484" i="6"/>
  <c r="AH484" i="6" a="1"/>
  <c r="AG484" i="6" a="1"/>
  <c r="AG484" i="6" s="1"/>
  <c r="AF484" i="6" a="1"/>
  <c r="AF484" i="6" s="1"/>
  <c r="AE484" i="6" a="1"/>
  <c r="AE484" i="6" s="1"/>
  <c r="AD484" i="6"/>
  <c r="AD484" i="6" a="1"/>
  <c r="AC484" i="6" a="1"/>
  <c r="AC484" i="6" s="1"/>
  <c r="AB484" i="6" a="1"/>
  <c r="AB484" i="6" s="1"/>
  <c r="AA484" i="6" a="1"/>
  <c r="AA484" i="6" s="1"/>
  <c r="Z484" i="6"/>
  <c r="Z484" i="6" a="1"/>
  <c r="Y484" i="6" a="1"/>
  <c r="Y484" i="6" s="1"/>
  <c r="X484" i="6" a="1"/>
  <c r="X484" i="6" s="1"/>
  <c r="W484" i="6" a="1"/>
  <c r="W484" i="6" s="1"/>
  <c r="V484" i="6"/>
  <c r="V484" i="6" a="1"/>
  <c r="U484" i="6" a="1"/>
  <c r="U484" i="6" s="1"/>
  <c r="T484" i="6" a="1"/>
  <c r="T484" i="6" s="1"/>
  <c r="S484" i="6" a="1"/>
  <c r="S484" i="6" s="1"/>
  <c r="R484" i="6"/>
  <c r="R484" i="6" a="1"/>
  <c r="Q484" i="6" a="1"/>
  <c r="Q484" i="6" s="1"/>
  <c r="P484" i="6" a="1"/>
  <c r="P484" i="6" s="1"/>
  <c r="O484" i="6" a="1"/>
  <c r="O484" i="6" s="1"/>
  <c r="N484" i="6"/>
  <c r="N484" i="6" a="1"/>
  <c r="M484" i="6" a="1"/>
  <c r="M484" i="6" s="1"/>
  <c r="L484" i="6" a="1"/>
  <c r="L484" i="6" s="1"/>
  <c r="K484" i="6" a="1"/>
  <c r="K484" i="6" s="1"/>
  <c r="AI483" i="6" a="1"/>
  <c r="AI483" i="6" s="1"/>
  <c r="AH483" i="6" a="1"/>
  <c r="AH483" i="6" s="1"/>
  <c r="AG483" i="6" a="1"/>
  <c r="AG483" i="6" s="1"/>
  <c r="AF483" i="6"/>
  <c r="AF483" i="6" a="1"/>
  <c r="AE483" i="6" a="1"/>
  <c r="AE483" i="6" s="1"/>
  <c r="AD483" i="6" a="1"/>
  <c r="AD483" i="6" s="1"/>
  <c r="AC483" i="6" a="1"/>
  <c r="AC483" i="6" s="1"/>
  <c r="AB483" i="6"/>
  <c r="AB483" i="6" a="1"/>
  <c r="AA483" i="6" a="1"/>
  <c r="AA483" i="6" s="1"/>
  <c r="Z483" i="6" a="1"/>
  <c r="Z483" i="6" s="1"/>
  <c r="Y483" i="6" a="1"/>
  <c r="Y483" i="6" s="1"/>
  <c r="X483" i="6"/>
  <c r="X483" i="6" a="1"/>
  <c r="W483" i="6" a="1"/>
  <c r="W483" i="6" s="1"/>
  <c r="V483" i="6" a="1"/>
  <c r="V483" i="6" s="1"/>
  <c r="U483" i="6" a="1"/>
  <c r="U483" i="6" s="1"/>
  <c r="T483" i="6"/>
  <c r="T483" i="6" a="1"/>
  <c r="S483" i="6" a="1"/>
  <c r="S483" i="6" s="1"/>
  <c r="R483" i="6" a="1"/>
  <c r="R483" i="6" s="1"/>
  <c r="Q483" i="6" a="1"/>
  <c r="Q483" i="6" s="1"/>
  <c r="P483" i="6"/>
  <c r="P483" i="6" a="1"/>
  <c r="O483" i="6" a="1"/>
  <c r="O483" i="6" s="1"/>
  <c r="N483" i="6" a="1"/>
  <c r="N483" i="6" s="1"/>
  <c r="M483" i="6" a="1"/>
  <c r="M483" i="6" s="1"/>
  <c r="L483" i="6"/>
  <c r="L483" i="6" a="1"/>
  <c r="K483" i="6" a="1"/>
  <c r="K483" i="6" s="1"/>
  <c r="AI482" i="6" a="1"/>
  <c r="AI482" i="6" s="1"/>
  <c r="AH482" i="6"/>
  <c r="AH482" i="6" a="1"/>
  <c r="AG482" i="6" a="1"/>
  <c r="AG482" i="6" s="1"/>
  <c r="AF482" i="6" a="1"/>
  <c r="AF482" i="6" s="1"/>
  <c r="AE482" i="6" a="1"/>
  <c r="AE482" i="6" s="1"/>
  <c r="AD482" i="6"/>
  <c r="AD482" i="6" a="1"/>
  <c r="AC482" i="6" a="1"/>
  <c r="AC482" i="6" s="1"/>
  <c r="AB482" i="6" a="1"/>
  <c r="AB482" i="6" s="1"/>
  <c r="AA482" i="6" a="1"/>
  <c r="AA482" i="6" s="1"/>
  <c r="Z482" i="6"/>
  <c r="Z482" i="6" a="1"/>
  <c r="Y482" i="6" a="1"/>
  <c r="Y482" i="6" s="1"/>
  <c r="X482" i="6" a="1"/>
  <c r="X482" i="6" s="1"/>
  <c r="W482" i="6" a="1"/>
  <c r="W482" i="6" s="1"/>
  <c r="V482" i="6"/>
  <c r="V482" i="6" a="1"/>
  <c r="U482" i="6" a="1"/>
  <c r="U482" i="6" s="1"/>
  <c r="T482" i="6" a="1"/>
  <c r="T482" i="6" s="1"/>
  <c r="S482" i="6" a="1"/>
  <c r="S482" i="6" s="1"/>
  <c r="R482" i="6"/>
  <c r="R482" i="6" a="1"/>
  <c r="Q482" i="6" a="1"/>
  <c r="Q482" i="6" s="1"/>
  <c r="P482" i="6" a="1"/>
  <c r="P482" i="6" s="1"/>
  <c r="O482" i="6" a="1"/>
  <c r="O482" i="6" s="1"/>
  <c r="N482" i="6"/>
  <c r="N482" i="6" a="1"/>
  <c r="M482" i="6" a="1"/>
  <c r="M482" i="6" s="1"/>
  <c r="L482" i="6" a="1"/>
  <c r="L482" i="6" s="1"/>
  <c r="K482" i="6" a="1"/>
  <c r="K482" i="6" s="1"/>
  <c r="AI481" i="6" a="1"/>
  <c r="AI481" i="6" s="1"/>
  <c r="AH481" i="6" a="1"/>
  <c r="AH481" i="6" s="1"/>
  <c r="AG481" i="6" a="1"/>
  <c r="AG481" i="6" s="1"/>
  <c r="AF481" i="6"/>
  <c r="AF481" i="6" a="1"/>
  <c r="AE481" i="6" a="1"/>
  <c r="AE481" i="6" s="1"/>
  <c r="AD481" i="6" a="1"/>
  <c r="AD481" i="6" s="1"/>
  <c r="AC481" i="6" a="1"/>
  <c r="AC481" i="6" s="1"/>
  <c r="AB481" i="6"/>
  <c r="AB481" i="6" a="1"/>
  <c r="AA481" i="6" a="1"/>
  <c r="AA481" i="6" s="1"/>
  <c r="Z481" i="6" a="1"/>
  <c r="Z481" i="6" s="1"/>
  <c r="Y481" i="6" a="1"/>
  <c r="Y481" i="6" s="1"/>
  <c r="X481" i="6"/>
  <c r="X481" i="6" a="1"/>
  <c r="W481" i="6" a="1"/>
  <c r="W481" i="6" s="1"/>
  <c r="V481" i="6" a="1"/>
  <c r="V481" i="6" s="1"/>
  <c r="U481" i="6" a="1"/>
  <c r="U481" i="6" s="1"/>
  <c r="T481" i="6"/>
  <c r="T481" i="6" a="1"/>
  <c r="S481" i="6" a="1"/>
  <c r="S481" i="6" s="1"/>
  <c r="R481" i="6" a="1"/>
  <c r="R481" i="6" s="1"/>
  <c r="Q481" i="6" a="1"/>
  <c r="Q481" i="6" s="1"/>
  <c r="P481" i="6"/>
  <c r="P481" i="6" a="1"/>
  <c r="O481" i="6" a="1"/>
  <c r="O481" i="6" s="1"/>
  <c r="N481" i="6" a="1"/>
  <c r="N481" i="6" s="1"/>
  <c r="M481" i="6" a="1"/>
  <c r="M481" i="6" s="1"/>
  <c r="L481" i="6"/>
  <c r="L481" i="6" a="1"/>
  <c r="K481" i="6" a="1"/>
  <c r="K481" i="6" s="1"/>
  <c r="AI480" i="6" a="1"/>
  <c r="AI480" i="6" s="1"/>
  <c r="AH480" i="6"/>
  <c r="AH480" i="6" a="1"/>
  <c r="AG480" i="6" a="1"/>
  <c r="AG480" i="6" s="1"/>
  <c r="AF480" i="6" a="1"/>
  <c r="AF480" i="6" s="1"/>
  <c r="AE480" i="6" a="1"/>
  <c r="AE480" i="6" s="1"/>
  <c r="AD480" i="6"/>
  <c r="AD480" i="6" a="1"/>
  <c r="AC480" i="6" a="1"/>
  <c r="AC480" i="6" s="1"/>
  <c r="AB480" i="6" a="1"/>
  <c r="AB480" i="6" s="1"/>
  <c r="AA480" i="6" a="1"/>
  <c r="AA480" i="6" s="1"/>
  <c r="Z480" i="6"/>
  <c r="Z480" i="6" a="1"/>
  <c r="Y480" i="6" a="1"/>
  <c r="Y480" i="6" s="1"/>
  <c r="X480" i="6" a="1"/>
  <c r="X480" i="6" s="1"/>
  <c r="W480" i="6" a="1"/>
  <c r="W480" i="6" s="1"/>
  <c r="V480" i="6"/>
  <c r="V480" i="6" a="1"/>
  <c r="U480" i="6" a="1"/>
  <c r="U480" i="6" s="1"/>
  <c r="T480" i="6" a="1"/>
  <c r="T480" i="6" s="1"/>
  <c r="S480" i="6" a="1"/>
  <c r="S480" i="6" s="1"/>
  <c r="R480" i="6"/>
  <c r="R480" i="6" a="1"/>
  <c r="Q480" i="6" a="1"/>
  <c r="Q480" i="6" s="1"/>
  <c r="P480" i="6" a="1"/>
  <c r="P480" i="6" s="1"/>
  <c r="O480" i="6" a="1"/>
  <c r="O480" i="6" s="1"/>
  <c r="N480" i="6"/>
  <c r="N480" i="6" a="1"/>
  <c r="M480" i="6" a="1"/>
  <c r="M480" i="6" s="1"/>
  <c r="L480" i="6" a="1"/>
  <c r="L480" i="6" s="1"/>
  <c r="K480" i="6" a="1"/>
  <c r="K480" i="6" s="1"/>
  <c r="AI479" i="6" a="1"/>
  <c r="AI479" i="6" s="1"/>
  <c r="AH479" i="6" a="1"/>
  <c r="AH479" i="6" s="1"/>
  <c r="AG479" i="6" a="1"/>
  <c r="AG479" i="6" s="1"/>
  <c r="AF479" i="6"/>
  <c r="AF479" i="6" a="1"/>
  <c r="AE479" i="6" a="1"/>
  <c r="AE479" i="6" s="1"/>
  <c r="AD479" i="6" a="1"/>
  <c r="AD479" i="6" s="1"/>
  <c r="AC479" i="6" a="1"/>
  <c r="AC479" i="6" s="1"/>
  <c r="AB479" i="6"/>
  <c r="AB479" i="6" a="1"/>
  <c r="AA479" i="6" a="1"/>
  <c r="AA479" i="6" s="1"/>
  <c r="Z479" i="6" a="1"/>
  <c r="Z479" i="6" s="1"/>
  <c r="Y479" i="6" a="1"/>
  <c r="Y479" i="6" s="1"/>
  <c r="X479" i="6"/>
  <c r="X479" i="6" a="1"/>
  <c r="W479" i="6" a="1"/>
  <c r="W479" i="6" s="1"/>
  <c r="V479" i="6" a="1"/>
  <c r="V479" i="6" s="1"/>
  <c r="U479" i="6" a="1"/>
  <c r="U479" i="6" s="1"/>
  <c r="T479" i="6"/>
  <c r="T479" i="6" a="1"/>
  <c r="S479" i="6" a="1"/>
  <c r="S479" i="6" s="1"/>
  <c r="R479" i="6" a="1"/>
  <c r="R479" i="6" s="1"/>
  <c r="Q479" i="6" a="1"/>
  <c r="Q479" i="6" s="1"/>
  <c r="P479" i="6"/>
  <c r="P479" i="6" a="1"/>
  <c r="O479" i="6" a="1"/>
  <c r="O479" i="6" s="1"/>
  <c r="N479" i="6" a="1"/>
  <c r="N479" i="6" s="1"/>
  <c r="M479" i="6" a="1"/>
  <c r="M479" i="6" s="1"/>
  <c r="L479" i="6"/>
  <c r="L479" i="6" a="1"/>
  <c r="K479" i="6" a="1"/>
  <c r="K479" i="6" s="1"/>
  <c r="AI478" i="6" a="1"/>
  <c r="AI478" i="6" s="1"/>
  <c r="AH478" i="6"/>
  <c r="AH478" i="6" a="1"/>
  <c r="AG478" i="6" a="1"/>
  <c r="AG478" i="6" s="1"/>
  <c r="AF478" i="6" a="1"/>
  <c r="AF478" i="6" s="1"/>
  <c r="AE478" i="6" a="1"/>
  <c r="AE478" i="6" s="1"/>
  <c r="AD478" i="6"/>
  <c r="AD478" i="6" a="1"/>
  <c r="AC478" i="6" a="1"/>
  <c r="AC478" i="6" s="1"/>
  <c r="AB478" i="6" a="1"/>
  <c r="AB478" i="6" s="1"/>
  <c r="AA478" i="6" a="1"/>
  <c r="AA478" i="6" s="1"/>
  <c r="Z478" i="6"/>
  <c r="Z478" i="6" a="1"/>
  <c r="Y478" i="6" a="1"/>
  <c r="Y478" i="6" s="1"/>
  <c r="X478" i="6" a="1"/>
  <c r="X478" i="6" s="1"/>
  <c r="W478" i="6" a="1"/>
  <c r="W478" i="6" s="1"/>
  <c r="V478" i="6"/>
  <c r="V478" i="6" a="1"/>
  <c r="U478" i="6" a="1"/>
  <c r="U478" i="6" s="1"/>
  <c r="T478" i="6" a="1"/>
  <c r="T478" i="6" s="1"/>
  <c r="S478" i="6" a="1"/>
  <c r="S478" i="6" s="1"/>
  <c r="R478" i="6"/>
  <c r="R478" i="6" a="1"/>
  <c r="Q478" i="6" a="1"/>
  <c r="Q478" i="6" s="1"/>
  <c r="P478" i="6" a="1"/>
  <c r="P478" i="6" s="1"/>
  <c r="O478" i="6" a="1"/>
  <c r="O478" i="6" s="1"/>
  <c r="N478" i="6"/>
  <c r="N478" i="6" a="1"/>
  <c r="M478" i="6" a="1"/>
  <c r="M478" i="6" s="1"/>
  <c r="L478" i="6" a="1"/>
  <c r="L478" i="6" s="1"/>
  <c r="K478" i="6" a="1"/>
  <c r="K478" i="6" s="1"/>
  <c r="AI477" i="6" a="1"/>
  <c r="AI477" i="6" s="1"/>
  <c r="AH477" i="6" a="1"/>
  <c r="AH477" i="6" s="1"/>
  <c r="AG477" i="6" a="1"/>
  <c r="AG477" i="6" s="1"/>
  <c r="AF477" i="6" a="1"/>
  <c r="AF477" i="6" s="1"/>
  <c r="AE477" i="6" a="1"/>
  <c r="AE477" i="6" s="1"/>
  <c r="AD477" i="6"/>
  <c r="AD477" i="6" a="1"/>
  <c r="AC477" i="6" a="1"/>
  <c r="AC477" i="6" s="1"/>
  <c r="AB477" i="6" a="1"/>
  <c r="AB477" i="6" s="1"/>
  <c r="AA477" i="6" a="1"/>
  <c r="AA477" i="6" s="1"/>
  <c r="Z477" i="6"/>
  <c r="Z477" i="6" a="1"/>
  <c r="Y477" i="6" a="1"/>
  <c r="Y477" i="6" s="1"/>
  <c r="X477" i="6" a="1"/>
  <c r="X477" i="6" s="1"/>
  <c r="W477" i="6" a="1"/>
  <c r="W477" i="6" s="1"/>
  <c r="V477" i="6"/>
  <c r="V477" i="6" a="1"/>
  <c r="U477" i="6" a="1"/>
  <c r="U477" i="6" s="1"/>
  <c r="T477" i="6" a="1"/>
  <c r="T477" i="6" s="1"/>
  <c r="S477" i="6" a="1"/>
  <c r="S477" i="6" s="1"/>
  <c r="R477" i="6"/>
  <c r="R477" i="6" a="1"/>
  <c r="Q477" i="6" a="1"/>
  <c r="Q477" i="6" s="1"/>
  <c r="P477" i="6" a="1"/>
  <c r="P477" i="6" s="1"/>
  <c r="O477" i="6" a="1"/>
  <c r="O477" i="6" s="1"/>
  <c r="N477" i="6"/>
  <c r="N477" i="6" a="1"/>
  <c r="M477" i="6" a="1"/>
  <c r="M477" i="6" s="1"/>
  <c r="L477" i="6" a="1"/>
  <c r="L477" i="6" s="1"/>
  <c r="K477" i="6" a="1"/>
  <c r="K477" i="6" s="1"/>
  <c r="AI476" i="6" a="1"/>
  <c r="AI476" i="6" s="1"/>
  <c r="AH476" i="6" a="1"/>
  <c r="AH476" i="6" s="1"/>
  <c r="AG476" i="6" a="1"/>
  <c r="AG476" i="6" s="1"/>
  <c r="AF476" i="6"/>
  <c r="AF476" i="6" a="1"/>
  <c r="AE476" i="6" a="1"/>
  <c r="AE476" i="6" s="1"/>
  <c r="AD476" i="6" a="1"/>
  <c r="AD476" i="6" s="1"/>
  <c r="AC476" i="6" a="1"/>
  <c r="AC476" i="6" s="1"/>
  <c r="AB476" i="6"/>
  <c r="AB476" i="6" a="1"/>
  <c r="AA476" i="6" a="1"/>
  <c r="AA476" i="6" s="1"/>
  <c r="Z476" i="6" a="1"/>
  <c r="Z476" i="6" s="1"/>
  <c r="Y476" i="6" a="1"/>
  <c r="Y476" i="6" s="1"/>
  <c r="X476" i="6"/>
  <c r="X476" i="6" a="1"/>
  <c r="W476" i="6" a="1"/>
  <c r="W476" i="6" s="1"/>
  <c r="V476" i="6" a="1"/>
  <c r="V476" i="6" s="1"/>
  <c r="U476" i="6" a="1"/>
  <c r="U476" i="6" s="1"/>
  <c r="T476" i="6"/>
  <c r="T476" i="6" a="1"/>
  <c r="S476" i="6" a="1"/>
  <c r="S476" i="6" s="1"/>
  <c r="R476" i="6" a="1"/>
  <c r="R476" i="6" s="1"/>
  <c r="Q476" i="6" a="1"/>
  <c r="Q476" i="6" s="1"/>
  <c r="P476" i="6"/>
  <c r="P476" i="6" a="1"/>
  <c r="O476" i="6" a="1"/>
  <c r="O476" i="6" s="1"/>
  <c r="N476" i="6" a="1"/>
  <c r="N476" i="6" s="1"/>
  <c r="M476" i="6" a="1"/>
  <c r="M476" i="6" s="1"/>
  <c r="L476" i="6"/>
  <c r="L476" i="6" a="1"/>
  <c r="K476" i="6" a="1"/>
  <c r="K476" i="6" s="1"/>
  <c r="AI475" i="6" a="1"/>
  <c r="AI475" i="6" s="1"/>
  <c r="AH475" i="6"/>
  <c r="AH475" i="6" a="1"/>
  <c r="AG475" i="6" a="1"/>
  <c r="AG475" i="6" s="1"/>
  <c r="AF475" i="6" a="1"/>
  <c r="AF475" i="6" s="1"/>
  <c r="AE475" i="6" a="1"/>
  <c r="AE475" i="6" s="1"/>
  <c r="AD475" i="6"/>
  <c r="AD475" i="6" a="1"/>
  <c r="AC475" i="6" a="1"/>
  <c r="AC475" i="6" s="1"/>
  <c r="AB475" i="6" a="1"/>
  <c r="AB475" i="6" s="1"/>
  <c r="AA475" i="6" a="1"/>
  <c r="AA475" i="6" s="1"/>
  <c r="Z475" i="6"/>
  <c r="Z475" i="6" a="1"/>
  <c r="Y475" i="6" a="1"/>
  <c r="Y475" i="6" s="1"/>
  <c r="X475" i="6" a="1"/>
  <c r="X475" i="6" s="1"/>
  <c r="W475" i="6" a="1"/>
  <c r="W475" i="6" s="1"/>
  <c r="V475" i="6"/>
  <c r="V475" i="6" a="1"/>
  <c r="U475" i="6" a="1"/>
  <c r="U475" i="6" s="1"/>
  <c r="T475" i="6" a="1"/>
  <c r="T475" i="6" s="1"/>
  <c r="S475" i="6" a="1"/>
  <c r="S475" i="6" s="1"/>
  <c r="R475" i="6"/>
  <c r="R475" i="6" a="1"/>
  <c r="Q475" i="6" a="1"/>
  <c r="Q475" i="6" s="1"/>
  <c r="P475" i="6" a="1"/>
  <c r="P475" i="6" s="1"/>
  <c r="O475" i="6" a="1"/>
  <c r="O475" i="6" s="1"/>
  <c r="N475" i="6"/>
  <c r="N475" i="6" a="1"/>
  <c r="M475" i="6" a="1"/>
  <c r="M475" i="6" s="1"/>
  <c r="L475" i="6" a="1"/>
  <c r="L475" i="6" s="1"/>
  <c r="K475" i="6" a="1"/>
  <c r="K475" i="6" s="1"/>
  <c r="AI474" i="6" a="1"/>
  <c r="AI474" i="6" s="1"/>
  <c r="AH474" i="6" a="1"/>
  <c r="AH474" i="6" s="1"/>
  <c r="AG474" i="6" a="1"/>
  <c r="AG474" i="6" s="1"/>
  <c r="AF474" i="6"/>
  <c r="AF474" i="6" a="1"/>
  <c r="AE474" i="6" a="1"/>
  <c r="AE474" i="6" s="1"/>
  <c r="AD474" i="6" a="1"/>
  <c r="AD474" i="6" s="1"/>
  <c r="AC474" i="6" a="1"/>
  <c r="AC474" i="6" s="1"/>
  <c r="AB474" i="6"/>
  <c r="AB474" i="6" a="1"/>
  <c r="AA474" i="6" a="1"/>
  <c r="AA474" i="6" s="1"/>
  <c r="Z474" i="6" a="1"/>
  <c r="Z474" i="6" s="1"/>
  <c r="Y474" i="6" a="1"/>
  <c r="Y474" i="6" s="1"/>
  <c r="X474" i="6" a="1"/>
  <c r="X474" i="6" s="1"/>
  <c r="W474" i="6" a="1"/>
  <c r="W474" i="6" s="1"/>
  <c r="V474" i="6"/>
  <c r="V474" i="6" a="1"/>
  <c r="U474" i="6" a="1"/>
  <c r="U474" i="6" s="1"/>
  <c r="T474" i="6" a="1"/>
  <c r="T474" i="6" s="1"/>
  <c r="S474" i="6" a="1"/>
  <c r="S474" i="6" s="1"/>
  <c r="R474" i="6" a="1"/>
  <c r="R474" i="6" s="1"/>
  <c r="Q474" i="6" a="1"/>
  <c r="Q474" i="6" s="1"/>
  <c r="P474" i="6" a="1"/>
  <c r="P474" i="6" s="1"/>
  <c r="O474" i="6" a="1"/>
  <c r="O474" i="6" s="1"/>
  <c r="N474" i="6"/>
  <c r="N474" i="6" a="1"/>
  <c r="M474" i="6" a="1"/>
  <c r="M474" i="6" s="1"/>
  <c r="L474" i="6" a="1"/>
  <c r="L474" i="6" s="1"/>
  <c r="K474" i="6" a="1"/>
  <c r="K474" i="6" s="1"/>
  <c r="AI473" i="6" a="1"/>
  <c r="AI473" i="6" s="1"/>
  <c r="AH473" i="6"/>
  <c r="AH473" i="6" a="1"/>
  <c r="AG473" i="6" a="1"/>
  <c r="AG473" i="6" s="1"/>
  <c r="AF473" i="6" a="1"/>
  <c r="AF473" i="6" s="1"/>
  <c r="AE473" i="6" a="1"/>
  <c r="AE473" i="6" s="1"/>
  <c r="AD473" i="6" a="1"/>
  <c r="AD473" i="6" s="1"/>
  <c r="AC473" i="6" a="1"/>
  <c r="AC473" i="6" s="1"/>
  <c r="AB473" i="6" a="1"/>
  <c r="AB473" i="6" s="1"/>
  <c r="AA473" i="6" a="1"/>
  <c r="AA473" i="6" s="1"/>
  <c r="Z473" i="6"/>
  <c r="Z473" i="6" a="1"/>
  <c r="Y473" i="6" a="1"/>
  <c r="Y473" i="6" s="1"/>
  <c r="X473" i="6" a="1"/>
  <c r="X473" i="6" s="1"/>
  <c r="W473" i="6" a="1"/>
  <c r="W473" i="6" s="1"/>
  <c r="V473" i="6" a="1"/>
  <c r="V473" i="6" s="1"/>
  <c r="U473" i="6" a="1"/>
  <c r="U473" i="6" s="1"/>
  <c r="T473" i="6" a="1"/>
  <c r="T473" i="6" s="1"/>
  <c r="S473" i="6" a="1"/>
  <c r="S473" i="6" s="1"/>
  <c r="R473" i="6"/>
  <c r="R473" i="6" a="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c r="AD472" i="6" a="1"/>
  <c r="AC472" i="6" a="1"/>
  <c r="AC472" i="6" s="1"/>
  <c r="AB472" i="6" a="1"/>
  <c r="AB472" i="6" s="1"/>
  <c r="AA472" i="6" a="1"/>
  <c r="AA472" i="6" s="1"/>
  <c r="Z472" i="6" a="1"/>
  <c r="Z472" i="6" s="1"/>
  <c r="Y472" i="6" a="1"/>
  <c r="Y472" i="6" s="1"/>
  <c r="X472" i="6" a="1"/>
  <c r="X472" i="6" s="1"/>
  <c r="W472" i="6" a="1"/>
  <c r="W472" i="6" s="1"/>
  <c r="V472" i="6"/>
  <c r="V472" i="6" a="1"/>
  <c r="U472" i="6" a="1"/>
  <c r="U472" i="6" s="1"/>
  <c r="T472" i="6" a="1"/>
  <c r="T472" i="6" s="1"/>
  <c r="S472" i="6" a="1"/>
  <c r="S472" i="6" s="1"/>
  <c r="R472" i="6" a="1"/>
  <c r="R472" i="6" s="1"/>
  <c r="Q472" i="6" a="1"/>
  <c r="Q472" i="6" s="1"/>
  <c r="P472" i="6" a="1"/>
  <c r="P472" i="6" s="1"/>
  <c r="O472" i="6" a="1"/>
  <c r="O472" i="6" s="1"/>
  <c r="N472" i="6"/>
  <c r="N472" i="6" a="1"/>
  <c r="M472" i="6" a="1"/>
  <c r="M472" i="6" s="1"/>
  <c r="L472" i="6" a="1"/>
  <c r="L472" i="6" s="1"/>
  <c r="K472" i="6" a="1"/>
  <c r="K472" i="6" s="1"/>
  <c r="AI471" i="6" a="1"/>
  <c r="AI471" i="6" s="1"/>
  <c r="AH471" i="6"/>
  <c r="AH471" i="6" a="1"/>
  <c r="AG471" i="6" a="1"/>
  <c r="AG471" i="6" s="1"/>
  <c r="AF471" i="6" a="1"/>
  <c r="AF471" i="6" s="1"/>
  <c r="AE471" i="6" a="1"/>
  <c r="AE471" i="6" s="1"/>
  <c r="AD471" i="6" a="1"/>
  <c r="AD471" i="6" s="1"/>
  <c r="AC471" i="6" a="1"/>
  <c r="AC471" i="6" s="1"/>
  <c r="AB471" i="6" a="1"/>
  <c r="AB471" i="6" s="1"/>
  <c r="AA471" i="6" a="1"/>
  <c r="AA471" i="6" s="1"/>
  <c r="Z471" i="6"/>
  <c r="Z471" i="6" a="1"/>
  <c r="Y471" i="6" a="1"/>
  <c r="Y471" i="6" s="1"/>
  <c r="X471" i="6" a="1"/>
  <c r="X471" i="6" s="1"/>
  <c r="W471" i="6" a="1"/>
  <c r="W471" i="6" s="1"/>
  <c r="V471" i="6" a="1"/>
  <c r="V471" i="6" s="1"/>
  <c r="U471" i="6" a="1"/>
  <c r="U471" i="6" s="1"/>
  <c r="T471" i="6" a="1"/>
  <c r="T471" i="6" s="1"/>
  <c r="S471" i="6" a="1"/>
  <c r="S471" i="6" s="1"/>
  <c r="R471" i="6"/>
  <c r="R471" i="6" a="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c r="AD470" i="6" a="1"/>
  <c r="AC470" i="6" a="1"/>
  <c r="AC470" i="6" s="1"/>
  <c r="AB470" i="6" a="1"/>
  <c r="AB470" i="6" s="1"/>
  <c r="AA470" i="6" a="1"/>
  <c r="AA470" i="6" s="1"/>
  <c r="Z470" i="6" a="1"/>
  <c r="Z470" i="6" s="1"/>
  <c r="Y470" i="6" a="1"/>
  <c r="Y470" i="6" s="1"/>
  <c r="X470" i="6" a="1"/>
  <c r="X470" i="6" s="1"/>
  <c r="W470" i="6" a="1"/>
  <c r="W470" i="6" s="1"/>
  <c r="V470" i="6"/>
  <c r="V470" i="6" a="1"/>
  <c r="U470" i="6" a="1"/>
  <c r="U470" i="6" s="1"/>
  <c r="T470" i="6" a="1"/>
  <c r="T470" i="6" s="1"/>
  <c r="S470" i="6" a="1"/>
  <c r="S470" i="6" s="1"/>
  <c r="R470" i="6" a="1"/>
  <c r="R470" i="6" s="1"/>
  <c r="Q470" i="6" a="1"/>
  <c r="Q470" i="6" s="1"/>
  <c r="P470" i="6" a="1"/>
  <c r="P470" i="6" s="1"/>
  <c r="O470" i="6" a="1"/>
  <c r="O470" i="6" s="1"/>
  <c r="N470" i="6"/>
  <c r="N470" i="6" a="1"/>
  <c r="M470" i="6" a="1"/>
  <c r="M470" i="6" s="1"/>
  <c r="L470" i="6" a="1"/>
  <c r="L470" i="6" s="1"/>
  <c r="K470" i="6" a="1"/>
  <c r="K470" i="6" s="1"/>
  <c r="AI469" i="6" a="1"/>
  <c r="AI469" i="6" s="1"/>
  <c r="AH469" i="6"/>
  <c r="AH469" i="6" a="1"/>
  <c r="AG469" i="6" a="1"/>
  <c r="AG469" i="6" s="1"/>
  <c r="AF469" i="6" a="1"/>
  <c r="AF469" i="6" s="1"/>
  <c r="AE469" i="6" a="1"/>
  <c r="AE469" i="6" s="1"/>
  <c r="AD469" i="6" a="1"/>
  <c r="AD469" i="6" s="1"/>
  <c r="AC469" i="6" a="1"/>
  <c r="AC469" i="6" s="1"/>
  <c r="AB469" i="6" a="1"/>
  <c r="AB469" i="6" s="1"/>
  <c r="AA469" i="6" a="1"/>
  <c r="AA469" i="6" s="1"/>
  <c r="Z469" i="6"/>
  <c r="Z469" i="6" a="1"/>
  <c r="Y469" i="6" a="1"/>
  <c r="Y469" i="6" s="1"/>
  <c r="X469" i="6" a="1"/>
  <c r="X469" i="6" s="1"/>
  <c r="W469" i="6" a="1"/>
  <c r="W469" i="6" s="1"/>
  <c r="V469" i="6" a="1"/>
  <c r="V469" i="6" s="1"/>
  <c r="U469" i="6" a="1"/>
  <c r="U469" i="6" s="1"/>
  <c r="T469" i="6" a="1"/>
  <c r="T469" i="6" s="1"/>
  <c r="S469" i="6" a="1"/>
  <c r="S469" i="6" s="1"/>
  <c r="R469" i="6"/>
  <c r="R469" i="6" a="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c r="AD468" i="6" a="1"/>
  <c r="AC468" i="6" a="1"/>
  <c r="AC468" i="6" s="1"/>
  <c r="AB468" i="6" a="1"/>
  <c r="AB468" i="6" s="1"/>
  <c r="AA468" i="6" a="1"/>
  <c r="AA468" i="6" s="1"/>
  <c r="Z468" i="6" a="1"/>
  <c r="Z468" i="6" s="1"/>
  <c r="Y468" i="6" a="1"/>
  <c r="Y468" i="6" s="1"/>
  <c r="X468" i="6" a="1"/>
  <c r="X468" i="6" s="1"/>
  <c r="W468" i="6" a="1"/>
  <c r="W468" i="6" s="1"/>
  <c r="V468" i="6"/>
  <c r="V468" i="6" a="1"/>
  <c r="U468" i="6" a="1"/>
  <c r="U468" i="6" s="1"/>
  <c r="T468" i="6" a="1"/>
  <c r="T468" i="6" s="1"/>
  <c r="S468" i="6" a="1"/>
  <c r="S468" i="6" s="1"/>
  <c r="R468" i="6" a="1"/>
  <c r="R468" i="6" s="1"/>
  <c r="Q468" i="6" a="1"/>
  <c r="Q468" i="6" s="1"/>
  <c r="P468" i="6" a="1"/>
  <c r="P468" i="6" s="1"/>
  <c r="O468" i="6" a="1"/>
  <c r="O468" i="6" s="1"/>
  <c r="N468" i="6"/>
  <c r="N468" i="6" a="1"/>
  <c r="M468" i="6" a="1"/>
  <c r="M468" i="6" s="1"/>
  <c r="L468" i="6" a="1"/>
  <c r="L468" i="6" s="1"/>
  <c r="K468" i="6" a="1"/>
  <c r="K468" i="6" s="1"/>
  <c r="AI467" i="6" a="1"/>
  <c r="AI467" i="6" s="1"/>
  <c r="AH467" i="6"/>
  <c r="AH467" i="6" a="1"/>
  <c r="AG467" i="6" a="1"/>
  <c r="AG467" i="6" s="1"/>
  <c r="AF467" i="6" a="1"/>
  <c r="AF467" i="6" s="1"/>
  <c r="AE467" i="6" a="1"/>
  <c r="AE467" i="6" s="1"/>
  <c r="AD467" i="6" a="1"/>
  <c r="AD467" i="6" s="1"/>
  <c r="AC467" i="6" a="1"/>
  <c r="AC467" i="6" s="1"/>
  <c r="AB467" i="6" a="1"/>
  <c r="AB467" i="6" s="1"/>
  <c r="AA467" i="6" a="1"/>
  <c r="AA467" i="6" s="1"/>
  <c r="Z467" i="6"/>
  <c r="Z467" i="6" a="1"/>
  <c r="Y467" i="6" a="1"/>
  <c r="Y467" i="6" s="1"/>
  <c r="X467" i="6" a="1"/>
  <c r="X467" i="6" s="1"/>
  <c r="W467" i="6" a="1"/>
  <c r="W467" i="6" s="1"/>
  <c r="V467" i="6" a="1"/>
  <c r="V467" i="6" s="1"/>
  <c r="U467" i="6" a="1"/>
  <c r="U467" i="6" s="1"/>
  <c r="T467" i="6" a="1"/>
  <c r="T467" i="6" s="1"/>
  <c r="S467" i="6" a="1"/>
  <c r="S467" i="6" s="1"/>
  <c r="R467" i="6"/>
  <c r="R467" i="6" a="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c r="AD466" i="6" a="1"/>
  <c r="AC466" i="6" a="1"/>
  <c r="AC466" i="6" s="1"/>
  <c r="AB466" i="6" a="1"/>
  <c r="AB466" i="6" s="1"/>
  <c r="AA466" i="6" a="1"/>
  <c r="AA466" i="6" s="1"/>
  <c r="Z466" i="6" a="1"/>
  <c r="Z466" i="6" s="1"/>
  <c r="Y466" i="6" a="1"/>
  <c r="Y466" i="6" s="1"/>
  <c r="X466" i="6" a="1"/>
  <c r="X466" i="6" s="1"/>
  <c r="W466" i="6" a="1"/>
  <c r="W466" i="6" s="1"/>
  <c r="V466" i="6"/>
  <c r="V466" i="6" a="1"/>
  <c r="U466" i="6" a="1"/>
  <c r="U466" i="6" s="1"/>
  <c r="T466" i="6" a="1"/>
  <c r="T466" i="6" s="1"/>
  <c r="S466" i="6" a="1"/>
  <c r="S466" i="6" s="1"/>
  <c r="R466" i="6" a="1"/>
  <c r="R466" i="6" s="1"/>
  <c r="Q466" i="6" a="1"/>
  <c r="Q466" i="6" s="1"/>
  <c r="P466" i="6" a="1"/>
  <c r="P466" i="6" s="1"/>
  <c r="O466" i="6" a="1"/>
  <c r="O466" i="6" s="1"/>
  <c r="N466" i="6"/>
  <c r="N466" i="6" a="1"/>
  <c r="M466" i="6" a="1"/>
  <c r="M466" i="6" s="1"/>
  <c r="L466" i="6" a="1"/>
  <c r="L466" i="6" s="1"/>
  <c r="K466" i="6" a="1"/>
  <c r="K466" i="6" s="1"/>
  <c r="AI465" i="6" a="1"/>
  <c r="AI465" i="6" s="1"/>
  <c r="AH465" i="6"/>
  <c r="AH465" i="6" a="1"/>
  <c r="AG465" i="6" a="1"/>
  <c r="AG465" i="6" s="1"/>
  <c r="AF465" i="6" a="1"/>
  <c r="AF465" i="6" s="1"/>
  <c r="AE465" i="6" a="1"/>
  <c r="AE465" i="6" s="1"/>
  <c r="AD465" i="6" a="1"/>
  <c r="AD465" i="6" s="1"/>
  <c r="AC465" i="6" a="1"/>
  <c r="AC465" i="6" s="1"/>
  <c r="AB465" i="6" a="1"/>
  <c r="AB465" i="6" s="1"/>
  <c r="AA465" i="6" a="1"/>
  <c r="AA465" i="6" s="1"/>
  <c r="Z465" i="6"/>
  <c r="Z465" i="6" a="1"/>
  <c r="Y465" i="6" a="1"/>
  <c r="Y465" i="6" s="1"/>
  <c r="X465" i="6" a="1"/>
  <c r="X465" i="6" s="1"/>
  <c r="W465" i="6" a="1"/>
  <c r="W465" i="6" s="1"/>
  <c r="V465" i="6" a="1"/>
  <c r="V465" i="6" s="1"/>
  <c r="U465" i="6" a="1"/>
  <c r="U465" i="6" s="1"/>
  <c r="T465" i="6" a="1"/>
  <c r="T465" i="6" s="1"/>
  <c r="S465" i="6" a="1"/>
  <c r="S465" i="6" s="1"/>
  <c r="R465" i="6"/>
  <c r="R465" i="6" a="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c r="AD464" i="6" a="1"/>
  <c r="AC464" i="6" a="1"/>
  <c r="AC464" i="6" s="1"/>
  <c r="AB464" i="6" a="1"/>
  <c r="AB464" i="6" s="1"/>
  <c r="AA464" i="6" a="1"/>
  <c r="AA464" i="6" s="1"/>
  <c r="Z464" i="6" a="1"/>
  <c r="Z464" i="6" s="1"/>
  <c r="Y464" i="6" a="1"/>
  <c r="Y464" i="6" s="1"/>
  <c r="X464" i="6" a="1"/>
  <c r="X464" i="6" s="1"/>
  <c r="W464" i="6" a="1"/>
  <c r="W464" i="6" s="1"/>
  <c r="V464" i="6"/>
  <c r="V464" i="6" a="1"/>
  <c r="U464" i="6" a="1"/>
  <c r="U464" i="6" s="1"/>
  <c r="T464" i="6" a="1"/>
  <c r="T464" i="6" s="1"/>
  <c r="S464" i="6" a="1"/>
  <c r="S464" i="6" s="1"/>
  <c r="R464" i="6" a="1"/>
  <c r="R464" i="6" s="1"/>
  <c r="Q464" i="6" a="1"/>
  <c r="Q464" i="6" s="1"/>
  <c r="P464" i="6" a="1"/>
  <c r="P464" i="6" s="1"/>
  <c r="O464" i="6" a="1"/>
  <c r="O464" i="6" s="1"/>
  <c r="N464" i="6"/>
  <c r="N464" i="6" a="1"/>
  <c r="M464" i="6" a="1"/>
  <c r="M464" i="6" s="1"/>
  <c r="L464" i="6" a="1"/>
  <c r="L464" i="6" s="1"/>
  <c r="K464" i="6" a="1"/>
  <c r="K464" i="6" s="1"/>
  <c r="AI463" i="6" a="1"/>
  <c r="AI463" i="6" s="1"/>
  <c r="AH463" i="6"/>
  <c r="AH463" i="6" a="1"/>
  <c r="AG463" i="6" a="1"/>
  <c r="AG463" i="6" s="1"/>
  <c r="AF463" i="6" a="1"/>
  <c r="AF463" i="6" s="1"/>
  <c r="AE463" i="6" a="1"/>
  <c r="AE463" i="6" s="1"/>
  <c r="AD463" i="6" a="1"/>
  <c r="AD463" i="6" s="1"/>
  <c r="AC463" i="6" a="1"/>
  <c r="AC463" i="6" s="1"/>
  <c r="AB463" i="6" a="1"/>
  <c r="AB463" i="6" s="1"/>
  <c r="AA463" i="6" a="1"/>
  <c r="AA463" i="6" s="1"/>
  <c r="Z463" i="6"/>
  <c r="Z463" i="6" a="1"/>
  <c r="Y463" i="6" a="1"/>
  <c r="Y463" i="6" s="1"/>
  <c r="X463" i="6" a="1"/>
  <c r="X463" i="6" s="1"/>
  <c r="W463" i="6" a="1"/>
  <c r="W463" i="6" s="1"/>
  <c r="V463" i="6" a="1"/>
  <c r="V463" i="6" s="1"/>
  <c r="U463" i="6" a="1"/>
  <c r="U463" i="6" s="1"/>
  <c r="T463" i="6" a="1"/>
  <c r="T463" i="6" s="1"/>
  <c r="S463" i="6" a="1"/>
  <c r="S463" i="6" s="1"/>
  <c r="R463" i="6"/>
  <c r="R463" i="6" a="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c r="AD462" i="6" a="1"/>
  <c r="AC462" i="6" a="1"/>
  <c r="AC462" i="6" s="1"/>
  <c r="AB462" i="6" a="1"/>
  <c r="AB462" i="6" s="1"/>
  <c r="AA462" i="6" a="1"/>
  <c r="AA462" i="6" s="1"/>
  <c r="Z462" i="6" a="1"/>
  <c r="Z462" i="6" s="1"/>
  <c r="Y462" i="6" a="1"/>
  <c r="Y462" i="6" s="1"/>
  <c r="X462" i="6" a="1"/>
  <c r="X462" i="6" s="1"/>
  <c r="W462" i="6" a="1"/>
  <c r="W462" i="6" s="1"/>
  <c r="V462" i="6"/>
  <c r="V462" i="6" a="1"/>
  <c r="U462" i="6" a="1"/>
  <c r="U462" i="6" s="1"/>
  <c r="T462" i="6" a="1"/>
  <c r="T462" i="6" s="1"/>
  <c r="S462" i="6" a="1"/>
  <c r="S462" i="6" s="1"/>
  <c r="R462" i="6" a="1"/>
  <c r="R462" i="6" s="1"/>
  <c r="Q462" i="6" a="1"/>
  <c r="Q462" i="6" s="1"/>
  <c r="P462" i="6" a="1"/>
  <c r="P462" i="6" s="1"/>
  <c r="O462" i="6" a="1"/>
  <c r="O462" i="6" s="1"/>
  <c r="N462" i="6"/>
  <c r="N462" i="6" a="1"/>
  <c r="M462" i="6" a="1"/>
  <c r="M462" i="6" s="1"/>
  <c r="L462" i="6" a="1"/>
  <c r="L462" i="6" s="1"/>
  <c r="K462" i="6" a="1"/>
  <c r="K462" i="6" s="1"/>
  <c r="AI461" i="6" a="1"/>
  <c r="AI461" i="6" s="1"/>
  <c r="AH461" i="6"/>
  <c r="AH461" i="6" a="1"/>
  <c r="AG461" i="6" a="1"/>
  <c r="AG461" i="6" s="1"/>
  <c r="AF461" i="6" a="1"/>
  <c r="AF461" i="6" s="1"/>
  <c r="AE461" i="6" a="1"/>
  <c r="AE461" i="6" s="1"/>
  <c r="AD461" i="6" a="1"/>
  <c r="AD461" i="6" s="1"/>
  <c r="AC461" i="6" a="1"/>
  <c r="AC461" i="6" s="1"/>
  <c r="AB461" i="6" a="1"/>
  <c r="AB461" i="6" s="1"/>
  <c r="AA461" i="6" a="1"/>
  <c r="AA461" i="6" s="1"/>
  <c r="Z461" i="6"/>
  <c r="Z461" i="6" a="1"/>
  <c r="Y461" i="6" a="1"/>
  <c r="Y461" i="6" s="1"/>
  <c r="X461" i="6" a="1"/>
  <c r="X461" i="6" s="1"/>
  <c r="W461" i="6" a="1"/>
  <c r="W461" i="6" s="1"/>
  <c r="V461" i="6" a="1"/>
  <c r="V461" i="6" s="1"/>
  <c r="U461" i="6" a="1"/>
  <c r="U461" i="6" s="1"/>
  <c r="T461" i="6" a="1"/>
  <c r="T461" i="6" s="1"/>
  <c r="S461" i="6" a="1"/>
  <c r="S461" i="6" s="1"/>
  <c r="R461" i="6"/>
  <c r="R461" i="6" a="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c r="AD460" i="6" a="1"/>
  <c r="AC460" i="6" a="1"/>
  <c r="AC460" i="6" s="1"/>
  <c r="AB460" i="6" a="1"/>
  <c r="AB460" i="6" s="1"/>
  <c r="AA460" i="6" a="1"/>
  <c r="AA460" i="6" s="1"/>
  <c r="Z460" i="6" a="1"/>
  <c r="Z460" i="6" s="1"/>
  <c r="Y460" i="6" a="1"/>
  <c r="Y460" i="6" s="1"/>
  <c r="X460" i="6" a="1"/>
  <c r="X460" i="6" s="1"/>
  <c r="W460" i="6" a="1"/>
  <c r="W460" i="6" s="1"/>
  <c r="V460" i="6"/>
  <c r="V460" i="6" a="1"/>
  <c r="U460" i="6" a="1"/>
  <c r="U460" i="6" s="1"/>
  <c r="T460" i="6" a="1"/>
  <c r="T460" i="6" s="1"/>
  <c r="S460" i="6" a="1"/>
  <c r="S460" i="6" s="1"/>
  <c r="R460" i="6" a="1"/>
  <c r="R460" i="6" s="1"/>
  <c r="Q460" i="6" a="1"/>
  <c r="Q460" i="6" s="1"/>
  <c r="P460" i="6" a="1"/>
  <c r="P460" i="6" s="1"/>
  <c r="O460" i="6" a="1"/>
  <c r="O460" i="6" s="1"/>
  <c r="N460" i="6"/>
  <c r="N460" i="6" a="1"/>
  <c r="M460" i="6" a="1"/>
  <c r="M460" i="6" s="1"/>
  <c r="L460" i="6" a="1"/>
  <c r="L460" i="6" s="1"/>
  <c r="K460" i="6" a="1"/>
  <c r="K460" i="6" s="1"/>
  <c r="AI459" i="6" a="1"/>
  <c r="AI459" i="6" s="1"/>
  <c r="AH459" i="6"/>
  <c r="AH459" i="6" a="1"/>
  <c r="AG459" i="6" a="1"/>
  <c r="AG459" i="6" s="1"/>
  <c r="AF459" i="6" a="1"/>
  <c r="AF459" i="6" s="1"/>
  <c r="AE459" i="6" a="1"/>
  <c r="AE459" i="6" s="1"/>
  <c r="AD459" i="6" a="1"/>
  <c r="AD459" i="6" s="1"/>
  <c r="AC459" i="6" a="1"/>
  <c r="AC459" i="6" s="1"/>
  <c r="AB459" i="6" a="1"/>
  <c r="AB459" i="6" s="1"/>
  <c r="AA459" i="6" a="1"/>
  <c r="AA459" i="6" s="1"/>
  <c r="Z459" i="6"/>
  <c r="Z459" i="6" a="1"/>
  <c r="Y459" i="6" a="1"/>
  <c r="Y459" i="6" s="1"/>
  <c r="X459" i="6" a="1"/>
  <c r="X459" i="6" s="1"/>
  <c r="W459" i="6" a="1"/>
  <c r="W459" i="6" s="1"/>
  <c r="V459" i="6" a="1"/>
  <c r="V459" i="6" s="1"/>
  <c r="U459" i="6" a="1"/>
  <c r="U459" i="6" s="1"/>
  <c r="T459" i="6" a="1"/>
  <c r="T459" i="6" s="1"/>
  <c r="S459" i="6" a="1"/>
  <c r="S459" i="6" s="1"/>
  <c r="R459" i="6"/>
  <c r="R459" i="6" a="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c r="AD458" i="6" a="1"/>
  <c r="AC458" i="6" a="1"/>
  <c r="AC458" i="6" s="1"/>
  <c r="AB458" i="6" a="1"/>
  <c r="AB458" i="6" s="1"/>
  <c r="AA458" i="6" a="1"/>
  <c r="AA458" i="6" s="1"/>
  <c r="Z458" i="6" a="1"/>
  <c r="Z458" i="6" s="1"/>
  <c r="Y458" i="6" a="1"/>
  <c r="Y458" i="6" s="1"/>
  <c r="X458" i="6" a="1"/>
  <c r="X458" i="6" s="1"/>
  <c r="W458" i="6" a="1"/>
  <c r="W458" i="6" s="1"/>
  <c r="V458" i="6"/>
  <c r="V458" i="6" a="1"/>
  <c r="U458" i="6" a="1"/>
  <c r="U458" i="6" s="1"/>
  <c r="T458" i="6" a="1"/>
  <c r="T458" i="6" s="1"/>
  <c r="S458" i="6" a="1"/>
  <c r="S458" i="6" s="1"/>
  <c r="R458" i="6" a="1"/>
  <c r="R458" i="6" s="1"/>
  <c r="Q458" i="6" a="1"/>
  <c r="Q458" i="6" s="1"/>
  <c r="P458" i="6" a="1"/>
  <c r="P458" i="6" s="1"/>
  <c r="O458" i="6" a="1"/>
  <c r="O458" i="6" s="1"/>
  <c r="N458" i="6"/>
  <c r="N458" i="6" a="1"/>
  <c r="M458" i="6" a="1"/>
  <c r="M458" i="6" s="1"/>
  <c r="L458" i="6" a="1"/>
  <c r="L458" i="6" s="1"/>
  <c r="K458" i="6" a="1"/>
  <c r="K458" i="6" s="1"/>
  <c r="AI457" i="6" a="1"/>
  <c r="AI457" i="6" s="1"/>
  <c r="AH457" i="6"/>
  <c r="AH457" i="6" a="1"/>
  <c r="AG457" i="6" a="1"/>
  <c r="AG457" i="6" s="1"/>
  <c r="AF457" i="6" a="1"/>
  <c r="AF457" i="6" s="1"/>
  <c r="AE457" i="6" a="1"/>
  <c r="AE457" i="6" s="1"/>
  <c r="AD457" i="6" a="1"/>
  <c r="AD457" i="6" s="1"/>
  <c r="AC457" i="6" a="1"/>
  <c r="AC457" i="6" s="1"/>
  <c r="AB457" i="6" a="1"/>
  <c r="AB457" i="6" s="1"/>
  <c r="AA457" i="6" a="1"/>
  <c r="AA457" i="6" s="1"/>
  <c r="Z457" i="6"/>
  <c r="Z457" i="6" a="1"/>
  <c r="Y457" i="6" a="1"/>
  <c r="Y457" i="6" s="1"/>
  <c r="X457" i="6" a="1"/>
  <c r="X457" i="6" s="1"/>
  <c r="W457" i="6" a="1"/>
  <c r="W457" i="6" s="1"/>
  <c r="V457" i="6" a="1"/>
  <c r="V457" i="6" s="1"/>
  <c r="U457" i="6" a="1"/>
  <c r="U457" i="6" s="1"/>
  <c r="T457" i="6" a="1"/>
  <c r="T457" i="6" s="1"/>
  <c r="S457" i="6" a="1"/>
  <c r="S457" i="6" s="1"/>
  <c r="R457" i="6"/>
  <c r="R457" i="6" a="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c r="AD456" i="6" a="1"/>
  <c r="AC456" i="6" a="1"/>
  <c r="AC456" i="6" s="1"/>
  <c r="AB456" i="6" a="1"/>
  <c r="AB456" i="6" s="1"/>
  <c r="AA456" i="6" a="1"/>
  <c r="AA456" i="6" s="1"/>
  <c r="Z456" i="6" a="1"/>
  <c r="Z456" i="6" s="1"/>
  <c r="Y456" i="6" a="1"/>
  <c r="Y456" i="6" s="1"/>
  <c r="X456" i="6" a="1"/>
  <c r="X456" i="6" s="1"/>
  <c r="W456" i="6" a="1"/>
  <c r="W456" i="6" s="1"/>
  <c r="V456" i="6"/>
  <c r="V456" i="6" a="1"/>
  <c r="U456" i="6" a="1"/>
  <c r="U456" i="6" s="1"/>
  <c r="T456" i="6" a="1"/>
  <c r="T456" i="6" s="1"/>
  <c r="S456" i="6" a="1"/>
  <c r="S456" i="6" s="1"/>
  <c r="R456" i="6" a="1"/>
  <c r="R456" i="6" s="1"/>
  <c r="Q456" i="6" a="1"/>
  <c r="Q456" i="6" s="1"/>
  <c r="P456" i="6" a="1"/>
  <c r="P456" i="6" s="1"/>
  <c r="O456" i="6" a="1"/>
  <c r="O456" i="6" s="1"/>
  <c r="N456" i="6"/>
  <c r="N456" i="6" a="1"/>
  <c r="M456" i="6" a="1"/>
  <c r="M456" i="6" s="1"/>
  <c r="L456" i="6" a="1"/>
  <c r="L456" i="6" s="1"/>
  <c r="K456" i="6" a="1"/>
  <c r="K456" i="6" s="1"/>
  <c r="AI455" i="6" a="1"/>
  <c r="AI455" i="6" s="1"/>
  <c r="AH455" i="6"/>
  <c r="AH455" i="6" a="1"/>
  <c r="AG455" i="6" a="1"/>
  <c r="AG455" i="6" s="1"/>
  <c r="AF455" i="6" a="1"/>
  <c r="AF455" i="6" s="1"/>
  <c r="AE455" i="6" a="1"/>
  <c r="AE455" i="6" s="1"/>
  <c r="AD455" i="6" a="1"/>
  <c r="AD455" i="6" s="1"/>
  <c r="AC455" i="6" a="1"/>
  <c r="AC455" i="6" s="1"/>
  <c r="AB455" i="6" a="1"/>
  <c r="AB455" i="6" s="1"/>
  <c r="AA455" i="6" a="1"/>
  <c r="AA455" i="6" s="1"/>
  <c r="Z455" i="6"/>
  <c r="Z455" i="6" a="1"/>
  <c r="Y455" i="6" a="1"/>
  <c r="Y455" i="6" s="1"/>
  <c r="X455" i="6" a="1"/>
  <c r="X455" i="6" s="1"/>
  <c r="W455" i="6" a="1"/>
  <c r="W455" i="6" s="1"/>
  <c r="V455" i="6" a="1"/>
  <c r="V455" i="6" s="1"/>
  <c r="U455" i="6" a="1"/>
  <c r="U455" i="6" s="1"/>
  <c r="T455" i="6" a="1"/>
  <c r="T455" i="6" s="1"/>
  <c r="S455" i="6" a="1"/>
  <c r="S455" i="6" s="1"/>
  <c r="R455" i="6"/>
  <c r="R455" i="6" a="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c r="AD454" i="6" a="1"/>
  <c r="AC454" i="6" a="1"/>
  <c r="AC454" i="6" s="1"/>
  <c r="AB454" i="6" a="1"/>
  <c r="AB454" i="6" s="1"/>
  <c r="AA454" i="6" a="1"/>
  <c r="AA454" i="6" s="1"/>
  <c r="Z454" i="6" a="1"/>
  <c r="Z454" i="6" s="1"/>
  <c r="Y454" i="6" a="1"/>
  <c r="Y454" i="6" s="1"/>
  <c r="X454" i="6" a="1"/>
  <c r="X454" i="6" s="1"/>
  <c r="W454" i="6" a="1"/>
  <c r="W454" i="6" s="1"/>
  <c r="V454" i="6"/>
  <c r="V454" i="6" a="1"/>
  <c r="U454" i="6" a="1"/>
  <c r="U454" i="6" s="1"/>
  <c r="T454" i="6" a="1"/>
  <c r="T454" i="6" s="1"/>
  <c r="S454" i="6" a="1"/>
  <c r="S454" i="6" s="1"/>
  <c r="R454" i="6" a="1"/>
  <c r="R454" i="6" s="1"/>
  <c r="Q454" i="6" a="1"/>
  <c r="Q454" i="6" s="1"/>
  <c r="P454" i="6" a="1"/>
  <c r="P454" i="6" s="1"/>
  <c r="O454" i="6" a="1"/>
  <c r="O454" i="6" s="1"/>
  <c r="N454" i="6"/>
  <c r="N454" i="6" a="1"/>
  <c r="M454" i="6" a="1"/>
  <c r="M454" i="6" s="1"/>
  <c r="L454" i="6" a="1"/>
  <c r="L454" i="6" s="1"/>
  <c r="K454" i="6" a="1"/>
  <c r="K454" i="6" s="1"/>
  <c r="AI453" i="6" a="1"/>
  <c r="AI453" i="6" s="1"/>
  <c r="AH453" i="6"/>
  <c r="AH453" i="6" a="1"/>
  <c r="AG453" i="6" a="1"/>
  <c r="AG453" i="6" s="1"/>
  <c r="AF453" i="6" a="1"/>
  <c r="AF453" i="6" s="1"/>
  <c r="AE453" i="6" a="1"/>
  <c r="AE453" i="6" s="1"/>
  <c r="AD453" i="6" a="1"/>
  <c r="AD453" i="6" s="1"/>
  <c r="AC453" i="6" a="1"/>
  <c r="AC453" i="6" s="1"/>
  <c r="AB453" i="6" a="1"/>
  <c r="AB453" i="6" s="1"/>
  <c r="AA453" i="6" a="1"/>
  <c r="AA453" i="6" s="1"/>
  <c r="Z453" i="6"/>
  <c r="Z453" i="6" a="1"/>
  <c r="Y453" i="6" a="1"/>
  <c r="Y453" i="6" s="1"/>
  <c r="X453" i="6" a="1"/>
  <c r="X453" i="6" s="1"/>
  <c r="W453" i="6" a="1"/>
  <c r="W453" i="6" s="1"/>
  <c r="V453" i="6" a="1"/>
  <c r="V453" i="6" s="1"/>
  <c r="U453" i="6" a="1"/>
  <c r="U453" i="6" s="1"/>
  <c r="T453" i="6" a="1"/>
  <c r="T453" i="6" s="1"/>
  <c r="S453" i="6" a="1"/>
  <c r="S453" i="6" s="1"/>
  <c r="R453" i="6"/>
  <c r="R453" i="6" a="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c r="AD452" i="6" a="1"/>
  <c r="AC452" i="6" a="1"/>
  <c r="AC452" i="6" s="1"/>
  <c r="AB452" i="6" a="1"/>
  <c r="AB452" i="6" s="1"/>
  <c r="AA452" i="6" a="1"/>
  <c r="AA452" i="6" s="1"/>
  <c r="Z452" i="6" a="1"/>
  <c r="Z452" i="6" s="1"/>
  <c r="Y452" i="6" a="1"/>
  <c r="Y452" i="6" s="1"/>
  <c r="X452" i="6" a="1"/>
  <c r="X452" i="6" s="1"/>
  <c r="W452" i="6" a="1"/>
  <c r="W452" i="6" s="1"/>
  <c r="V452" i="6"/>
  <c r="V452" i="6" a="1"/>
  <c r="U452" i="6" a="1"/>
  <c r="U452" i="6" s="1"/>
  <c r="T452" i="6" a="1"/>
  <c r="T452" i="6" s="1"/>
  <c r="S452" i="6" a="1"/>
  <c r="S452" i="6" s="1"/>
  <c r="R452" i="6" a="1"/>
  <c r="R452" i="6" s="1"/>
  <c r="Q452" i="6" a="1"/>
  <c r="Q452" i="6" s="1"/>
  <c r="P452" i="6" a="1"/>
  <c r="P452" i="6" s="1"/>
  <c r="O452" i="6" a="1"/>
  <c r="O452" i="6" s="1"/>
  <c r="N452" i="6"/>
  <c r="N452" i="6" a="1"/>
  <c r="M452" i="6" a="1"/>
  <c r="M452" i="6" s="1"/>
  <c r="L452" i="6" a="1"/>
  <c r="L452" i="6" s="1"/>
  <c r="K452" i="6" a="1"/>
  <c r="K452" i="6" s="1"/>
  <c r="AI451" i="6" a="1"/>
  <c r="AI451" i="6" s="1"/>
  <c r="AH451" i="6"/>
  <c r="AH451" i="6" a="1"/>
  <c r="AG451" i="6" a="1"/>
  <c r="AG451" i="6" s="1"/>
  <c r="AF451" i="6" a="1"/>
  <c r="AF451" i="6" s="1"/>
  <c r="AE451" i="6" a="1"/>
  <c r="AE451" i="6" s="1"/>
  <c r="AD451" i="6" a="1"/>
  <c r="AD451" i="6" s="1"/>
  <c r="AC451" i="6" a="1"/>
  <c r="AC451" i="6" s="1"/>
  <c r="AB451" i="6" a="1"/>
  <c r="AB451" i="6" s="1"/>
  <c r="AA451" i="6" a="1"/>
  <c r="AA451" i="6" s="1"/>
  <c r="Z451" i="6"/>
  <c r="Z451" i="6" a="1"/>
  <c r="Y451" i="6" a="1"/>
  <c r="Y451" i="6" s="1"/>
  <c r="X451" i="6" a="1"/>
  <c r="X451" i="6" s="1"/>
  <c r="W451" i="6" a="1"/>
  <c r="W451" i="6" s="1"/>
  <c r="V451" i="6" a="1"/>
  <c r="V451" i="6" s="1"/>
  <c r="U451" i="6" a="1"/>
  <c r="U451" i="6" s="1"/>
  <c r="T451" i="6" a="1"/>
  <c r="T451" i="6" s="1"/>
  <c r="S451" i="6" a="1"/>
  <c r="S451" i="6" s="1"/>
  <c r="R451" i="6"/>
  <c r="R451" i="6" a="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c r="AD450" i="6" a="1"/>
  <c r="AC450" i="6" a="1"/>
  <c r="AC450" i="6" s="1"/>
  <c r="AB450" i="6" a="1"/>
  <c r="AB450" i="6" s="1"/>
  <c r="AA450" i="6" a="1"/>
  <c r="AA450" i="6" s="1"/>
  <c r="Z450" i="6" a="1"/>
  <c r="Z450" i="6" s="1"/>
  <c r="Y450" i="6" a="1"/>
  <c r="Y450" i="6" s="1"/>
  <c r="X450" i="6" a="1"/>
  <c r="X450" i="6" s="1"/>
  <c r="W450" i="6" a="1"/>
  <c r="W450" i="6" s="1"/>
  <c r="V450" i="6"/>
  <c r="V450" i="6" a="1"/>
  <c r="U450" i="6" a="1"/>
  <c r="U450" i="6" s="1"/>
  <c r="T450" i="6" a="1"/>
  <c r="T450" i="6" s="1"/>
  <c r="S450" i="6" a="1"/>
  <c r="S450" i="6" s="1"/>
  <c r="R450" i="6" a="1"/>
  <c r="R450" i="6" s="1"/>
  <c r="Q450" i="6" a="1"/>
  <c r="Q450" i="6" s="1"/>
  <c r="P450" i="6" a="1"/>
  <c r="P450" i="6" s="1"/>
  <c r="O450" i="6" a="1"/>
  <c r="O450" i="6" s="1"/>
  <c r="N450" i="6"/>
  <c r="N450" i="6" a="1"/>
  <c r="M450" i="6" a="1"/>
  <c r="M450" i="6" s="1"/>
  <c r="L450" i="6" a="1"/>
  <c r="L450" i="6" s="1"/>
  <c r="K450" i="6" a="1"/>
  <c r="K450" i="6" s="1"/>
  <c r="AI449" i="6" a="1"/>
  <c r="AI449" i="6" s="1"/>
  <c r="AH449" i="6"/>
  <c r="AH449" i="6" a="1"/>
  <c r="AG449" i="6" a="1"/>
  <c r="AG449" i="6" s="1"/>
  <c r="AF449" i="6" a="1"/>
  <c r="AF449" i="6" s="1"/>
  <c r="AE449" i="6" a="1"/>
  <c r="AE449" i="6" s="1"/>
  <c r="AD449" i="6" a="1"/>
  <c r="AD449" i="6" s="1"/>
  <c r="AC449" i="6" a="1"/>
  <c r="AC449" i="6" s="1"/>
  <c r="AB449" i="6" a="1"/>
  <c r="AB449" i="6" s="1"/>
  <c r="AA449" i="6" a="1"/>
  <c r="AA449" i="6" s="1"/>
  <c r="Z449" i="6"/>
  <c r="Z449" i="6" a="1"/>
  <c r="Y449" i="6" a="1"/>
  <c r="Y449" i="6" s="1"/>
  <c r="X449" i="6" a="1"/>
  <c r="X449" i="6" s="1"/>
  <c r="W449" i="6" a="1"/>
  <c r="W449" i="6" s="1"/>
  <c r="V449" i="6" a="1"/>
  <c r="V449" i="6" s="1"/>
  <c r="U449" i="6" a="1"/>
  <c r="U449" i="6" s="1"/>
  <c r="T449" i="6" a="1"/>
  <c r="T449" i="6" s="1"/>
  <c r="S449" i="6" a="1"/>
  <c r="S449" i="6" s="1"/>
  <c r="R449" i="6"/>
  <c r="R449" i="6" a="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c r="AD448" i="6" a="1"/>
  <c r="AC448" i="6" a="1"/>
  <c r="AC448" i="6" s="1"/>
  <c r="AB448" i="6" a="1"/>
  <c r="AB448" i="6" s="1"/>
  <c r="AA448" i="6" a="1"/>
  <c r="AA448" i="6" s="1"/>
  <c r="Z448" i="6" a="1"/>
  <c r="Z448" i="6" s="1"/>
  <c r="Y448" i="6" a="1"/>
  <c r="Y448" i="6" s="1"/>
  <c r="X448" i="6" a="1"/>
  <c r="X448" i="6" s="1"/>
  <c r="W448" i="6" a="1"/>
  <c r="W448" i="6" s="1"/>
  <c r="V448" i="6"/>
  <c r="V448" i="6" a="1"/>
  <c r="U448" i="6" a="1"/>
  <c r="U448" i="6" s="1"/>
  <c r="T448" i="6" a="1"/>
  <c r="T448" i="6" s="1"/>
  <c r="S448" i="6" a="1"/>
  <c r="S448" i="6" s="1"/>
  <c r="R448" i="6" a="1"/>
  <c r="R448" i="6" s="1"/>
  <c r="Q448" i="6" a="1"/>
  <c r="Q448" i="6" s="1"/>
  <c r="P448" i="6" a="1"/>
  <c r="P448" i="6" s="1"/>
  <c r="O448" i="6" a="1"/>
  <c r="O448" i="6" s="1"/>
  <c r="N448" i="6"/>
  <c r="N448" i="6" a="1"/>
  <c r="M448" i="6" a="1"/>
  <c r="M448" i="6" s="1"/>
  <c r="L448" i="6" a="1"/>
  <c r="L448" i="6" s="1"/>
  <c r="K448" i="6" a="1"/>
  <c r="K448" i="6" s="1"/>
  <c r="AI447" i="6" a="1"/>
  <c r="AI447" i="6" s="1"/>
  <c r="AH447" i="6"/>
  <c r="AH447" i="6" a="1"/>
  <c r="AG447" i="6" a="1"/>
  <c r="AG447" i="6" s="1"/>
  <c r="AF447" i="6" a="1"/>
  <c r="AF447" i="6" s="1"/>
  <c r="AE447" i="6" a="1"/>
  <c r="AE447" i="6" s="1"/>
  <c r="AD447" i="6" a="1"/>
  <c r="AD447" i="6" s="1"/>
  <c r="AC447" i="6" a="1"/>
  <c r="AC447" i="6" s="1"/>
  <c r="AB447" i="6" a="1"/>
  <c r="AB447" i="6" s="1"/>
  <c r="AA447" i="6" a="1"/>
  <c r="AA447" i="6" s="1"/>
  <c r="Z447" i="6"/>
  <c r="Z447" i="6" a="1"/>
  <c r="Y447" i="6" a="1"/>
  <c r="Y447" i="6" s="1"/>
  <c r="X447" i="6" a="1"/>
  <c r="X447" i="6" s="1"/>
  <c r="W447" i="6" a="1"/>
  <c r="W447" i="6" s="1"/>
  <c r="V447" i="6" a="1"/>
  <c r="V447" i="6" s="1"/>
  <c r="U447" i="6" a="1"/>
  <c r="U447" i="6" s="1"/>
  <c r="T447" i="6" a="1"/>
  <c r="T447" i="6" s="1"/>
  <c r="S447" i="6" a="1"/>
  <c r="S447" i="6" s="1"/>
  <c r="R447" i="6"/>
  <c r="R447" i="6" a="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c r="AD446" i="6" a="1"/>
  <c r="AC446" i="6" a="1"/>
  <c r="AC446" i="6" s="1"/>
  <c r="AB446" i="6" a="1"/>
  <c r="AB446" i="6" s="1"/>
  <c r="AA446" i="6" a="1"/>
  <c r="AA446" i="6" s="1"/>
  <c r="Z446" i="6" a="1"/>
  <c r="Z446" i="6" s="1"/>
  <c r="Y446" i="6" a="1"/>
  <c r="Y446" i="6" s="1"/>
  <c r="X446" i="6" a="1"/>
  <c r="X446" i="6" s="1"/>
  <c r="W446" i="6" a="1"/>
  <c r="W446" i="6" s="1"/>
  <c r="V446" i="6"/>
  <c r="V446" i="6" a="1"/>
  <c r="U446" i="6" a="1"/>
  <c r="U446" i="6" s="1"/>
  <c r="T446" i="6" a="1"/>
  <c r="T446" i="6" s="1"/>
  <c r="S446" i="6" a="1"/>
  <c r="S446" i="6" s="1"/>
  <c r="R446" i="6" a="1"/>
  <c r="R446" i="6" s="1"/>
  <c r="Q446" i="6" a="1"/>
  <c r="Q446" i="6" s="1"/>
  <c r="P446" i="6" a="1"/>
  <c r="P446" i="6" s="1"/>
  <c r="O446" i="6" a="1"/>
  <c r="O446" i="6" s="1"/>
  <c r="N446" i="6"/>
  <c r="N446" i="6" a="1"/>
  <c r="M446" i="6" a="1"/>
  <c r="M446" i="6" s="1"/>
  <c r="L446" i="6" a="1"/>
  <c r="L446" i="6" s="1"/>
  <c r="K446" i="6" a="1"/>
  <c r="K446" i="6" s="1"/>
  <c r="AI445" i="6" a="1"/>
  <c r="AI445" i="6" s="1"/>
  <c r="AH445" i="6"/>
  <c r="AH445" i="6" a="1"/>
  <c r="AG445" i="6" a="1"/>
  <c r="AG445" i="6" s="1"/>
  <c r="AF445" i="6" a="1"/>
  <c r="AF445" i="6" s="1"/>
  <c r="AE445" i="6" a="1"/>
  <c r="AE445" i="6" s="1"/>
  <c r="AD445" i="6" a="1"/>
  <c r="AD445" i="6" s="1"/>
  <c r="AC445" i="6" a="1"/>
  <c r="AC445" i="6" s="1"/>
  <c r="AB445" i="6" a="1"/>
  <c r="AB445" i="6" s="1"/>
  <c r="AA445" i="6" a="1"/>
  <c r="AA445" i="6" s="1"/>
  <c r="Z445" i="6"/>
  <c r="Z445" i="6" a="1"/>
  <c r="Y445" i="6" a="1"/>
  <c r="Y445" i="6" s="1"/>
  <c r="X445" i="6" a="1"/>
  <c r="X445" i="6" s="1"/>
  <c r="W445" i="6" a="1"/>
  <c r="W445" i="6" s="1"/>
  <c r="V445" i="6" a="1"/>
  <c r="V445" i="6" s="1"/>
  <c r="U445" i="6" a="1"/>
  <c r="U445" i="6" s="1"/>
  <c r="T445" i="6" a="1"/>
  <c r="T445" i="6" s="1"/>
  <c r="S445" i="6" a="1"/>
  <c r="S445" i="6" s="1"/>
  <c r="R445" i="6"/>
  <c r="R445" i="6" a="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c r="AD444" i="6" a="1"/>
  <c r="AC444" i="6" a="1"/>
  <c r="AC444" i="6" s="1"/>
  <c r="AB444" i="6" a="1"/>
  <c r="AB444" i="6" s="1"/>
  <c r="AA444" i="6" a="1"/>
  <c r="AA444" i="6" s="1"/>
  <c r="Z444" i="6" a="1"/>
  <c r="Z444" i="6" s="1"/>
  <c r="Y444" i="6" a="1"/>
  <c r="Y444" i="6" s="1"/>
  <c r="X444" i="6" a="1"/>
  <c r="X444" i="6" s="1"/>
  <c r="W444" i="6" a="1"/>
  <c r="W444" i="6" s="1"/>
  <c r="V444" i="6"/>
  <c r="V444" i="6" a="1"/>
  <c r="U444" i="6" a="1"/>
  <c r="U444" i="6" s="1"/>
  <c r="T444" i="6" a="1"/>
  <c r="T444" i="6" s="1"/>
  <c r="S444" i="6" a="1"/>
  <c r="S444" i="6" s="1"/>
  <c r="R444" i="6" a="1"/>
  <c r="R444" i="6" s="1"/>
  <c r="Q444" i="6" a="1"/>
  <c r="Q444" i="6" s="1"/>
  <c r="P444" i="6" a="1"/>
  <c r="P444" i="6" s="1"/>
  <c r="O444" i="6" a="1"/>
  <c r="O444" i="6" s="1"/>
  <c r="N444" i="6"/>
  <c r="N444" i="6" a="1"/>
  <c r="M444" i="6" a="1"/>
  <c r="M444" i="6" s="1"/>
  <c r="L444" i="6" a="1"/>
  <c r="L444" i="6" s="1"/>
  <c r="K444" i="6" a="1"/>
  <c r="K444" i="6" s="1"/>
  <c r="AI443" i="6" a="1"/>
  <c r="AI443" i="6" s="1"/>
  <c r="AH443" i="6"/>
  <c r="AH443" i="6" a="1"/>
  <c r="AG443" i="6" a="1"/>
  <c r="AG443" i="6" s="1"/>
  <c r="AF443" i="6" a="1"/>
  <c r="AF443" i="6" s="1"/>
  <c r="AE443" i="6" a="1"/>
  <c r="AE443" i="6" s="1"/>
  <c r="AD443" i="6" a="1"/>
  <c r="AD443" i="6" s="1"/>
  <c r="AC443" i="6" a="1"/>
  <c r="AC443" i="6" s="1"/>
  <c r="AB443" i="6" a="1"/>
  <c r="AB443" i="6" s="1"/>
  <c r="AA443" i="6" a="1"/>
  <c r="AA443" i="6" s="1"/>
  <c r="Z443" i="6"/>
  <c r="Z443" i="6" a="1"/>
  <c r="Y443" i="6" a="1"/>
  <c r="Y443" i="6" s="1"/>
  <c r="X443" i="6" a="1"/>
  <c r="X443" i="6" s="1"/>
  <c r="W443" i="6" a="1"/>
  <c r="W443" i="6" s="1"/>
  <c r="V443" i="6" a="1"/>
  <c r="V443" i="6" s="1"/>
  <c r="U443" i="6" a="1"/>
  <c r="U443" i="6" s="1"/>
  <c r="T443" i="6" a="1"/>
  <c r="T443" i="6" s="1"/>
  <c r="S443" i="6" a="1"/>
  <c r="S443" i="6" s="1"/>
  <c r="R443" i="6"/>
  <c r="R443" i="6" a="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c r="AD442" i="6" a="1"/>
  <c r="AC442" i="6" a="1"/>
  <c r="AC442" i="6" s="1"/>
  <c r="AB442" i="6" a="1"/>
  <c r="AB442" i="6" s="1"/>
  <c r="AA442" i="6" a="1"/>
  <c r="AA442" i="6" s="1"/>
  <c r="Z442" i="6" a="1"/>
  <c r="Z442" i="6" s="1"/>
  <c r="Y442" i="6" a="1"/>
  <c r="Y442" i="6" s="1"/>
  <c r="X442" i="6" a="1"/>
  <c r="X442" i="6" s="1"/>
  <c r="W442" i="6" a="1"/>
  <c r="W442" i="6" s="1"/>
  <c r="V442" i="6"/>
  <c r="V442" i="6" a="1"/>
  <c r="U442" i="6" a="1"/>
  <c r="U442" i="6" s="1"/>
  <c r="T442" i="6" a="1"/>
  <c r="T442" i="6" s="1"/>
  <c r="S442" i="6" a="1"/>
  <c r="S442" i="6" s="1"/>
  <c r="R442" i="6" a="1"/>
  <c r="R442" i="6" s="1"/>
  <c r="Q442" i="6" a="1"/>
  <c r="Q442" i="6" s="1"/>
  <c r="P442" i="6" a="1"/>
  <c r="P442" i="6" s="1"/>
  <c r="O442" i="6" a="1"/>
  <c r="O442" i="6" s="1"/>
  <c r="N442" i="6"/>
  <c r="N442" i="6" a="1"/>
  <c r="M442" i="6" a="1"/>
  <c r="M442" i="6" s="1"/>
  <c r="L442" i="6" a="1"/>
  <c r="L442" i="6" s="1"/>
  <c r="K442" i="6" a="1"/>
  <c r="K442" i="6" s="1"/>
  <c r="AI441" i="6" a="1"/>
  <c r="AI441" i="6" s="1"/>
  <c r="AH441" i="6"/>
  <c r="AH441" i="6" a="1"/>
  <c r="AG441" i="6" a="1"/>
  <c r="AG441" i="6" s="1"/>
  <c r="AF441" i="6" a="1"/>
  <c r="AF441" i="6" s="1"/>
  <c r="AE441" i="6" a="1"/>
  <c r="AE441" i="6" s="1"/>
  <c r="AD441" i="6" a="1"/>
  <c r="AD441" i="6" s="1"/>
  <c r="AC441" i="6" a="1"/>
  <c r="AC441" i="6" s="1"/>
  <c r="AB441" i="6" a="1"/>
  <c r="AB441" i="6" s="1"/>
  <c r="AA441" i="6" a="1"/>
  <c r="AA441" i="6" s="1"/>
  <c r="Z441" i="6"/>
  <c r="Z441" i="6" a="1"/>
  <c r="Y441" i="6" a="1"/>
  <c r="Y441" i="6" s="1"/>
  <c r="X441" i="6" a="1"/>
  <c r="X441" i="6" s="1"/>
  <c r="W441" i="6" a="1"/>
  <c r="W441" i="6" s="1"/>
  <c r="V441" i="6" a="1"/>
  <c r="V441" i="6" s="1"/>
  <c r="U441" i="6" a="1"/>
  <c r="U441" i="6" s="1"/>
  <c r="T441" i="6" a="1"/>
  <c r="T441" i="6" s="1"/>
  <c r="S441" i="6" a="1"/>
  <c r="S441" i="6" s="1"/>
  <c r="R441" i="6"/>
  <c r="R441" i="6" a="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c r="AD440" i="6" a="1"/>
  <c r="AC440" i="6" a="1"/>
  <c r="AC440" i="6" s="1"/>
  <c r="AB440" i="6" a="1"/>
  <c r="AB440" i="6" s="1"/>
  <c r="AA440" i="6" a="1"/>
  <c r="AA440" i="6" s="1"/>
  <c r="Z440" i="6" a="1"/>
  <c r="Z440" i="6" s="1"/>
  <c r="Y440" i="6" a="1"/>
  <c r="Y440" i="6" s="1"/>
  <c r="X440" i="6" a="1"/>
  <c r="X440" i="6" s="1"/>
  <c r="W440" i="6" a="1"/>
  <c r="W440" i="6" s="1"/>
  <c r="V440" i="6"/>
  <c r="V440" i="6" a="1"/>
  <c r="U440" i="6" a="1"/>
  <c r="U440" i="6" s="1"/>
  <c r="T440" i="6" a="1"/>
  <c r="T440" i="6" s="1"/>
  <c r="S440" i="6" a="1"/>
  <c r="S440" i="6" s="1"/>
  <c r="R440" i="6" a="1"/>
  <c r="R440" i="6" s="1"/>
  <c r="Q440" i="6" a="1"/>
  <c r="Q440" i="6" s="1"/>
  <c r="P440" i="6" a="1"/>
  <c r="P440" i="6" s="1"/>
  <c r="O440" i="6" a="1"/>
  <c r="O440" i="6" s="1"/>
  <c r="N440" i="6"/>
  <c r="N440" i="6" a="1"/>
  <c r="M440" i="6" a="1"/>
  <c r="M440" i="6" s="1"/>
  <c r="L440" i="6" a="1"/>
  <c r="L440" i="6" s="1"/>
  <c r="K440" i="6" a="1"/>
  <c r="K440" i="6" s="1"/>
  <c r="AI439" i="6" a="1"/>
  <c r="AI439" i="6" s="1"/>
  <c r="AH439" i="6"/>
  <c r="AH439" i="6" a="1"/>
  <c r="AG439" i="6" a="1"/>
  <c r="AG439" i="6" s="1"/>
  <c r="AF439" i="6" a="1"/>
  <c r="AF439" i="6" s="1"/>
  <c r="AE439" i="6" a="1"/>
  <c r="AE439" i="6" s="1"/>
  <c r="AD439" i="6" a="1"/>
  <c r="AD439" i="6" s="1"/>
  <c r="AC439" i="6" a="1"/>
  <c r="AC439" i="6" s="1"/>
  <c r="AB439" i="6" a="1"/>
  <c r="AB439" i="6" s="1"/>
  <c r="AA439" i="6" a="1"/>
  <c r="AA439" i="6" s="1"/>
  <c r="Z439" i="6"/>
  <c r="Z439" i="6" a="1"/>
  <c r="Y439" i="6" a="1"/>
  <c r="Y439" i="6" s="1"/>
  <c r="X439" i="6" a="1"/>
  <c r="X439" i="6" s="1"/>
  <c r="W439" i="6" a="1"/>
  <c r="W439" i="6" s="1"/>
  <c r="V439" i="6" a="1"/>
  <c r="V439" i="6" s="1"/>
  <c r="U439" i="6" a="1"/>
  <c r="U439" i="6" s="1"/>
  <c r="T439" i="6" a="1"/>
  <c r="T439" i="6" s="1"/>
  <c r="S439" i="6" a="1"/>
  <c r="S439" i="6" s="1"/>
  <c r="R439" i="6"/>
  <c r="R439" i="6" a="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c r="AD438" i="6" a="1"/>
  <c r="AC438" i="6" a="1"/>
  <c r="AC438" i="6" s="1"/>
  <c r="AB438" i="6" a="1"/>
  <c r="AB438" i="6" s="1"/>
  <c r="AA438" i="6" a="1"/>
  <c r="AA438" i="6" s="1"/>
  <c r="Z438" i="6" a="1"/>
  <c r="Z438" i="6" s="1"/>
  <c r="Y438" i="6" a="1"/>
  <c r="Y438" i="6" s="1"/>
  <c r="X438" i="6" a="1"/>
  <c r="X438" i="6" s="1"/>
  <c r="W438" i="6" a="1"/>
  <c r="W438" i="6" s="1"/>
  <c r="V438" i="6"/>
  <c r="V438" i="6" a="1"/>
  <c r="U438" i="6" a="1"/>
  <c r="U438" i="6" s="1"/>
  <c r="T438" i="6" a="1"/>
  <c r="T438" i="6" s="1"/>
  <c r="S438" i="6" a="1"/>
  <c r="S438" i="6" s="1"/>
  <c r="R438" i="6" a="1"/>
  <c r="R438" i="6" s="1"/>
  <c r="Q438" i="6" a="1"/>
  <c r="Q438" i="6" s="1"/>
  <c r="P438" i="6" a="1"/>
  <c r="P438" i="6" s="1"/>
  <c r="O438" i="6" a="1"/>
  <c r="O438" i="6" s="1"/>
  <c r="N438" i="6"/>
  <c r="N438" i="6" a="1"/>
  <c r="M438" i="6" a="1"/>
  <c r="M438" i="6" s="1"/>
  <c r="L438" i="6" a="1"/>
  <c r="L438" i="6" s="1"/>
  <c r="K438" i="6" a="1"/>
  <c r="K438" i="6" s="1"/>
  <c r="AI437" i="6" a="1"/>
  <c r="AI437" i="6" s="1"/>
  <c r="AH437" i="6"/>
  <c r="AH437" i="6" a="1"/>
  <c r="AG437" i="6" a="1"/>
  <c r="AG437" i="6" s="1"/>
  <c r="AF437" i="6" a="1"/>
  <c r="AF437" i="6" s="1"/>
  <c r="AE437" i="6" a="1"/>
  <c r="AE437" i="6" s="1"/>
  <c r="AD437" i="6" a="1"/>
  <c r="AD437" i="6" s="1"/>
  <c r="AC437" i="6" a="1"/>
  <c r="AC437" i="6" s="1"/>
  <c r="AB437" i="6" a="1"/>
  <c r="AB437" i="6" s="1"/>
  <c r="AA437" i="6" a="1"/>
  <c r="AA437" i="6" s="1"/>
  <c r="Z437" i="6"/>
  <c r="Z437" i="6" a="1"/>
  <c r="Y437" i="6" a="1"/>
  <c r="Y437" i="6" s="1"/>
  <c r="X437" i="6" a="1"/>
  <c r="X437" i="6" s="1"/>
  <c r="W437" i="6" a="1"/>
  <c r="W437" i="6" s="1"/>
  <c r="V437" i="6" a="1"/>
  <c r="V437" i="6" s="1"/>
  <c r="U437" i="6" a="1"/>
  <c r="U437" i="6" s="1"/>
  <c r="T437" i="6" a="1"/>
  <c r="T437" i="6" s="1"/>
  <c r="S437" i="6" a="1"/>
  <c r="S437" i="6" s="1"/>
  <c r="R437" i="6"/>
  <c r="R437" i="6" a="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c r="AD436" i="6" a="1"/>
  <c r="AC436" i="6" a="1"/>
  <c r="AC436" i="6" s="1"/>
  <c r="AB436" i="6" a="1"/>
  <c r="AB436" i="6" s="1"/>
  <c r="AA436" i="6" a="1"/>
  <c r="AA436" i="6" s="1"/>
  <c r="Z436" i="6" a="1"/>
  <c r="Z436" i="6" s="1"/>
  <c r="Y436" i="6" a="1"/>
  <c r="Y436" i="6" s="1"/>
  <c r="X436" i="6" a="1"/>
  <c r="X436" i="6" s="1"/>
  <c r="W436" i="6" a="1"/>
  <c r="W436" i="6" s="1"/>
  <c r="V436" i="6"/>
  <c r="V436" i="6" a="1"/>
  <c r="U436" i="6" a="1"/>
  <c r="U436" i="6" s="1"/>
  <c r="T436" i="6" a="1"/>
  <c r="T436" i="6" s="1"/>
  <c r="S436" i="6" a="1"/>
  <c r="S436" i="6" s="1"/>
  <c r="R436" i="6" a="1"/>
  <c r="R436" i="6" s="1"/>
  <c r="Q436" i="6" a="1"/>
  <c r="Q436" i="6" s="1"/>
  <c r="P436" i="6" a="1"/>
  <c r="P436" i="6" s="1"/>
  <c r="O436" i="6" a="1"/>
  <c r="O436" i="6" s="1"/>
  <c r="N436" i="6"/>
  <c r="N436" i="6" a="1"/>
  <c r="M436" i="6" a="1"/>
  <c r="M436" i="6" s="1"/>
  <c r="L436" i="6" a="1"/>
  <c r="L436" i="6" s="1"/>
  <c r="K436" i="6" a="1"/>
  <c r="K436" i="6" s="1"/>
  <c r="AI435" i="6" a="1"/>
  <c r="AI435" i="6" s="1"/>
  <c r="AH435" i="6"/>
  <c r="AH435" i="6" a="1"/>
  <c r="AG435" i="6" a="1"/>
  <c r="AG435" i="6" s="1"/>
  <c r="AF435" i="6" a="1"/>
  <c r="AF435" i="6" s="1"/>
  <c r="AE435" i="6" a="1"/>
  <c r="AE435" i="6" s="1"/>
  <c r="AD435" i="6" a="1"/>
  <c r="AD435" i="6" s="1"/>
  <c r="AC435" i="6" a="1"/>
  <c r="AC435" i="6" s="1"/>
  <c r="AB435" i="6" a="1"/>
  <c r="AB435" i="6" s="1"/>
  <c r="AA435" i="6" a="1"/>
  <c r="AA435" i="6" s="1"/>
  <c r="Z435" i="6"/>
  <c r="Z435" i="6" a="1"/>
  <c r="Y435" i="6" a="1"/>
  <c r="Y435" i="6" s="1"/>
  <c r="X435" i="6" a="1"/>
  <c r="X435" i="6" s="1"/>
  <c r="W435" i="6" a="1"/>
  <c r="W435" i="6" s="1"/>
  <c r="V435" i="6" a="1"/>
  <c r="V435" i="6" s="1"/>
  <c r="U435" i="6" a="1"/>
  <c r="U435" i="6" s="1"/>
  <c r="T435" i="6" a="1"/>
  <c r="T435" i="6" s="1"/>
  <c r="S435" i="6" a="1"/>
  <c r="S435" i="6" s="1"/>
  <c r="R435" i="6"/>
  <c r="R435" i="6" a="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c r="AD434" i="6" a="1"/>
  <c r="AC434" i="6" a="1"/>
  <c r="AC434" i="6" s="1"/>
  <c r="AB434" i="6" a="1"/>
  <c r="AB434" i="6" s="1"/>
  <c r="AA434" i="6" a="1"/>
  <c r="AA434" i="6" s="1"/>
  <c r="Z434" i="6" a="1"/>
  <c r="Z434" i="6" s="1"/>
  <c r="Y434" i="6" a="1"/>
  <c r="Y434" i="6" s="1"/>
  <c r="X434" i="6" a="1"/>
  <c r="X434" i="6" s="1"/>
  <c r="W434" i="6" a="1"/>
  <c r="W434" i="6" s="1"/>
  <c r="V434" i="6"/>
  <c r="V434" i="6" a="1"/>
  <c r="U434" i="6" a="1"/>
  <c r="U434" i="6" s="1"/>
  <c r="T434" i="6" a="1"/>
  <c r="T434" i="6" s="1"/>
  <c r="S434" i="6" a="1"/>
  <c r="S434" i="6" s="1"/>
  <c r="R434" i="6" a="1"/>
  <c r="R434" i="6" s="1"/>
  <c r="Q434" i="6" a="1"/>
  <c r="Q434" i="6" s="1"/>
  <c r="P434" i="6" a="1"/>
  <c r="P434" i="6" s="1"/>
  <c r="O434" i="6" a="1"/>
  <c r="O434" i="6" s="1"/>
  <c r="N434" i="6"/>
  <c r="N434" i="6" a="1"/>
  <c r="M434" i="6" a="1"/>
  <c r="M434" i="6" s="1"/>
  <c r="L434" i="6" a="1"/>
  <c r="L434" i="6" s="1"/>
  <c r="K434" i="6" a="1"/>
  <c r="K434" i="6" s="1"/>
  <c r="AI433" i="6" a="1"/>
  <c r="AI433" i="6" s="1"/>
  <c r="AH433" i="6"/>
  <c r="AH433" i="6" a="1"/>
  <c r="AG433" i="6" a="1"/>
  <c r="AG433" i="6" s="1"/>
  <c r="AF433" i="6" a="1"/>
  <c r="AF433" i="6" s="1"/>
  <c r="AE433" i="6" a="1"/>
  <c r="AE433" i="6" s="1"/>
  <c r="AD433" i="6" a="1"/>
  <c r="AD433" i="6" s="1"/>
  <c r="AC433" i="6" a="1"/>
  <c r="AC433" i="6" s="1"/>
  <c r="AB433" i="6" a="1"/>
  <c r="AB433" i="6" s="1"/>
  <c r="AA433" i="6" a="1"/>
  <c r="AA433" i="6" s="1"/>
  <c r="Z433" i="6"/>
  <c r="Z433" i="6" a="1"/>
  <c r="Y433" i="6" a="1"/>
  <c r="Y433" i="6" s="1"/>
  <c r="X433" i="6" a="1"/>
  <c r="X433" i="6" s="1"/>
  <c r="W433" i="6" a="1"/>
  <c r="W433" i="6" s="1"/>
  <c r="V433" i="6" a="1"/>
  <c r="V433" i="6" s="1"/>
  <c r="U433" i="6" a="1"/>
  <c r="U433" i="6" s="1"/>
  <c r="T433" i="6" a="1"/>
  <c r="T433" i="6" s="1"/>
  <c r="S433" i="6" a="1"/>
  <c r="S433" i="6" s="1"/>
  <c r="R433" i="6"/>
  <c r="R433" i="6" a="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c r="AD432" i="6" a="1"/>
  <c r="AC432" i="6" a="1"/>
  <c r="AC432" i="6" s="1"/>
  <c r="AB432" i="6" a="1"/>
  <c r="AB432" i="6" s="1"/>
  <c r="AA432" i="6" a="1"/>
  <c r="AA432" i="6" s="1"/>
  <c r="Z432" i="6" a="1"/>
  <c r="Z432" i="6" s="1"/>
  <c r="Y432" i="6" a="1"/>
  <c r="Y432" i="6" s="1"/>
  <c r="X432" i="6" a="1"/>
  <c r="X432" i="6" s="1"/>
  <c r="W432" i="6" a="1"/>
  <c r="W432" i="6" s="1"/>
  <c r="V432" i="6"/>
  <c r="V432" i="6" a="1"/>
  <c r="U432" i="6" a="1"/>
  <c r="U432" i="6" s="1"/>
  <c r="T432" i="6" a="1"/>
  <c r="T432" i="6" s="1"/>
  <c r="S432" i="6" a="1"/>
  <c r="S432" i="6" s="1"/>
  <c r="R432" i="6" a="1"/>
  <c r="R432" i="6" s="1"/>
  <c r="Q432" i="6" a="1"/>
  <c r="Q432" i="6" s="1"/>
  <c r="P432" i="6" a="1"/>
  <c r="P432" i="6" s="1"/>
  <c r="O432" i="6" a="1"/>
  <c r="O432" i="6" s="1"/>
  <c r="N432" i="6"/>
  <c r="N432" i="6" a="1"/>
  <c r="M432" i="6" a="1"/>
  <c r="M432" i="6" s="1"/>
  <c r="L432" i="6" a="1"/>
  <c r="L432" i="6" s="1"/>
  <c r="K432" i="6" a="1"/>
  <c r="K432" i="6" s="1"/>
  <c r="AI431" i="6" a="1"/>
  <c r="AI431" i="6" s="1"/>
  <c r="AH431" i="6"/>
  <c r="AH431" i="6" a="1"/>
  <c r="AG431" i="6" a="1"/>
  <c r="AG431" i="6" s="1"/>
  <c r="AF431" i="6" a="1"/>
  <c r="AF431" i="6" s="1"/>
  <c r="AE431" i="6" a="1"/>
  <c r="AE431" i="6" s="1"/>
  <c r="AD431" i="6" a="1"/>
  <c r="AD431" i="6" s="1"/>
  <c r="AC431" i="6" a="1"/>
  <c r="AC431" i="6" s="1"/>
  <c r="AB431" i="6" a="1"/>
  <c r="AB431" i="6" s="1"/>
  <c r="AA431" i="6" a="1"/>
  <c r="AA431" i="6" s="1"/>
  <c r="Z431" i="6"/>
  <c r="Z431" i="6" a="1"/>
  <c r="Y431" i="6" a="1"/>
  <c r="Y431" i="6" s="1"/>
  <c r="X431" i="6" a="1"/>
  <c r="X431" i="6" s="1"/>
  <c r="W431" i="6" a="1"/>
  <c r="W431" i="6" s="1"/>
  <c r="V431" i="6" a="1"/>
  <c r="V431" i="6" s="1"/>
  <c r="U431" i="6" a="1"/>
  <c r="U431" i="6" s="1"/>
  <c r="T431" i="6" a="1"/>
  <c r="T431" i="6" s="1"/>
  <c r="S431" i="6" a="1"/>
  <c r="S431" i="6" s="1"/>
  <c r="R431" i="6"/>
  <c r="R431" i="6" a="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c r="AD430" i="6" a="1"/>
  <c r="AC430" i="6" a="1"/>
  <c r="AC430" i="6" s="1"/>
  <c r="AB430" i="6" a="1"/>
  <c r="AB430" i="6" s="1"/>
  <c r="AA430" i="6" a="1"/>
  <c r="AA430" i="6" s="1"/>
  <c r="Z430" i="6" a="1"/>
  <c r="Z430" i="6" s="1"/>
  <c r="Y430" i="6" a="1"/>
  <c r="Y430" i="6" s="1"/>
  <c r="X430" i="6" a="1"/>
  <c r="X430" i="6" s="1"/>
  <c r="W430" i="6" a="1"/>
  <c r="W430" i="6" s="1"/>
  <c r="V430" i="6"/>
  <c r="V430" i="6" a="1"/>
  <c r="U430" i="6" a="1"/>
  <c r="U430" i="6" s="1"/>
  <c r="T430" i="6" a="1"/>
  <c r="T430" i="6" s="1"/>
  <c r="S430" i="6" a="1"/>
  <c r="S430" i="6" s="1"/>
  <c r="R430" i="6" a="1"/>
  <c r="R430" i="6" s="1"/>
  <c r="Q430" i="6" a="1"/>
  <c r="Q430" i="6" s="1"/>
  <c r="P430" i="6" a="1"/>
  <c r="P430" i="6" s="1"/>
  <c r="O430" i="6" a="1"/>
  <c r="O430" i="6" s="1"/>
  <c r="N430" i="6"/>
  <c r="N430" i="6" a="1"/>
  <c r="M430" i="6" a="1"/>
  <c r="M430" i="6" s="1"/>
  <c r="L430" i="6" a="1"/>
  <c r="L430" i="6" s="1"/>
  <c r="K430" i="6" a="1"/>
  <c r="K430" i="6" s="1"/>
  <c r="AI429" i="6" a="1"/>
  <c r="AI429" i="6" s="1"/>
  <c r="AH429" i="6"/>
  <c r="AH429" i="6" a="1"/>
  <c r="AG429" i="6" a="1"/>
  <c r="AG429" i="6" s="1"/>
  <c r="AF429" i="6" a="1"/>
  <c r="AF429" i="6" s="1"/>
  <c r="AE429" i="6" a="1"/>
  <c r="AE429" i="6" s="1"/>
  <c r="AD429" i="6" a="1"/>
  <c r="AD429" i="6" s="1"/>
  <c r="AC429" i="6" a="1"/>
  <c r="AC429" i="6" s="1"/>
  <c r="AB429" i="6" a="1"/>
  <c r="AB429" i="6" s="1"/>
  <c r="AA429" i="6" a="1"/>
  <c r="AA429" i="6" s="1"/>
  <c r="Z429" i="6"/>
  <c r="Z429" i="6" a="1"/>
  <c r="Y429" i="6" a="1"/>
  <c r="Y429" i="6" s="1"/>
  <c r="X429" i="6" a="1"/>
  <c r="X429" i="6" s="1"/>
  <c r="W429" i="6" a="1"/>
  <c r="W429" i="6" s="1"/>
  <c r="V429" i="6" a="1"/>
  <c r="V429" i="6" s="1"/>
  <c r="U429" i="6" a="1"/>
  <c r="U429" i="6" s="1"/>
  <c r="T429" i="6" a="1"/>
  <c r="T429" i="6" s="1"/>
  <c r="S429" i="6" a="1"/>
  <c r="S429" i="6" s="1"/>
  <c r="R429" i="6"/>
  <c r="R429" i="6" a="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c r="AD428" i="6" a="1"/>
  <c r="AC428" i="6" a="1"/>
  <c r="AC428" i="6" s="1"/>
  <c r="AB428" i="6" a="1"/>
  <c r="AB428" i="6" s="1"/>
  <c r="AA428" i="6" a="1"/>
  <c r="AA428" i="6" s="1"/>
  <c r="Z428" i="6" a="1"/>
  <c r="Z428" i="6" s="1"/>
  <c r="Y428" i="6" a="1"/>
  <c r="Y428" i="6" s="1"/>
  <c r="X428" i="6" a="1"/>
  <c r="X428" i="6" s="1"/>
  <c r="W428" i="6" a="1"/>
  <c r="W428" i="6" s="1"/>
  <c r="V428" i="6"/>
  <c r="V428" i="6" a="1"/>
  <c r="U428" i="6" a="1"/>
  <c r="U428" i="6" s="1"/>
  <c r="T428" i="6" a="1"/>
  <c r="T428" i="6" s="1"/>
  <c r="S428" i="6" a="1"/>
  <c r="S428" i="6" s="1"/>
  <c r="R428" i="6" a="1"/>
  <c r="R428" i="6" s="1"/>
  <c r="Q428" i="6" a="1"/>
  <c r="Q428" i="6" s="1"/>
  <c r="P428" i="6" a="1"/>
  <c r="P428" i="6" s="1"/>
  <c r="O428" i="6" a="1"/>
  <c r="O428" i="6" s="1"/>
  <c r="N428" i="6"/>
  <c r="N428" i="6" a="1"/>
  <c r="M428" i="6" a="1"/>
  <c r="M428" i="6" s="1"/>
  <c r="L428" i="6" a="1"/>
  <c r="L428" i="6" s="1"/>
  <c r="K428" i="6" a="1"/>
  <c r="K428" i="6" s="1"/>
  <c r="AI427" i="6" a="1"/>
  <c r="AI427" i="6" s="1"/>
  <c r="AH427" i="6"/>
  <c r="AH427" i="6" a="1"/>
  <c r="AG427" i="6" a="1"/>
  <c r="AG427" i="6" s="1"/>
  <c r="AF427" i="6" a="1"/>
  <c r="AF427" i="6" s="1"/>
  <c r="AE427" i="6" a="1"/>
  <c r="AE427" i="6" s="1"/>
  <c r="AD427" i="6" a="1"/>
  <c r="AD427" i="6" s="1"/>
  <c r="AC427" i="6" a="1"/>
  <c r="AC427" i="6" s="1"/>
  <c r="AB427" i="6" a="1"/>
  <c r="AB427" i="6" s="1"/>
  <c r="AA427" i="6" a="1"/>
  <c r="AA427" i="6" s="1"/>
  <c r="Z427" i="6"/>
  <c r="Z427" i="6" a="1"/>
  <c r="Y427" i="6" a="1"/>
  <c r="Y427" i="6" s="1"/>
  <c r="X427" i="6" a="1"/>
  <c r="X427" i="6" s="1"/>
  <c r="W427" i="6" a="1"/>
  <c r="W427" i="6" s="1"/>
  <c r="V427" i="6" a="1"/>
  <c r="V427" i="6" s="1"/>
  <c r="U427" i="6" a="1"/>
  <c r="U427" i="6" s="1"/>
  <c r="T427" i="6" a="1"/>
  <c r="T427" i="6" s="1"/>
  <c r="S427" i="6" a="1"/>
  <c r="S427" i="6" s="1"/>
  <c r="R427" i="6"/>
  <c r="R427" i="6" a="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c r="AD426" i="6" a="1"/>
  <c r="AC426" i="6" a="1"/>
  <c r="AC426" i="6" s="1"/>
  <c r="AB426" i="6" a="1"/>
  <c r="AB426" i="6" s="1"/>
  <c r="AA426" i="6" a="1"/>
  <c r="AA426" i="6" s="1"/>
  <c r="Z426" i="6" a="1"/>
  <c r="Z426" i="6" s="1"/>
  <c r="Y426" i="6" a="1"/>
  <c r="Y426" i="6" s="1"/>
  <c r="X426" i="6" a="1"/>
  <c r="X426" i="6" s="1"/>
  <c r="W426" i="6" a="1"/>
  <c r="W426" i="6" s="1"/>
  <c r="V426" i="6"/>
  <c r="V426" i="6" a="1"/>
  <c r="U426" i="6" a="1"/>
  <c r="U426" i="6" s="1"/>
  <c r="T426" i="6" a="1"/>
  <c r="T426" i="6" s="1"/>
  <c r="S426" i="6" a="1"/>
  <c r="S426" i="6" s="1"/>
  <c r="R426" i="6" a="1"/>
  <c r="R426" i="6" s="1"/>
  <c r="Q426" i="6" a="1"/>
  <c r="Q426" i="6" s="1"/>
  <c r="P426" i="6" a="1"/>
  <c r="P426" i="6" s="1"/>
  <c r="O426" i="6" a="1"/>
  <c r="O426" i="6" s="1"/>
  <c r="N426" i="6"/>
  <c r="N426" i="6" a="1"/>
  <c r="M426" i="6" a="1"/>
  <c r="M426" i="6" s="1"/>
  <c r="L426" i="6" a="1"/>
  <c r="L426" i="6" s="1"/>
  <c r="K426" i="6" a="1"/>
  <c r="K426" i="6" s="1"/>
  <c r="AI425" i="6" a="1"/>
  <c r="AI425" i="6" s="1"/>
  <c r="AH425" i="6"/>
  <c r="AH425" i="6" a="1"/>
  <c r="AG425" i="6" a="1"/>
  <c r="AG425" i="6" s="1"/>
  <c r="AF425" i="6" a="1"/>
  <c r="AF425" i="6" s="1"/>
  <c r="AE425" i="6" a="1"/>
  <c r="AE425" i="6" s="1"/>
  <c r="AD425" i="6" a="1"/>
  <c r="AD425" i="6" s="1"/>
  <c r="AC425" i="6" a="1"/>
  <c r="AC425" i="6" s="1"/>
  <c r="AB425" i="6" a="1"/>
  <c r="AB425" i="6" s="1"/>
  <c r="AA425" i="6" a="1"/>
  <c r="AA425" i="6" s="1"/>
  <c r="Z425" i="6"/>
  <c r="Z425" i="6" a="1"/>
  <c r="Y425" i="6" a="1"/>
  <c r="Y425" i="6" s="1"/>
  <c r="X425" i="6" a="1"/>
  <c r="X425" i="6" s="1"/>
  <c r="W425" i="6" a="1"/>
  <c r="W425" i="6" s="1"/>
  <c r="V425" i="6" a="1"/>
  <c r="V425" i="6" s="1"/>
  <c r="U425" i="6" a="1"/>
  <c r="U425" i="6" s="1"/>
  <c r="T425" i="6" a="1"/>
  <c r="T425" i="6" s="1"/>
  <c r="S425" i="6" a="1"/>
  <c r="S425" i="6" s="1"/>
  <c r="R425" i="6"/>
  <c r="R425" i="6" a="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c r="AD424" i="6" a="1"/>
  <c r="AC424" i="6" a="1"/>
  <c r="AC424" i="6" s="1"/>
  <c r="AB424" i="6" a="1"/>
  <c r="AB424" i="6" s="1"/>
  <c r="AA424" i="6" a="1"/>
  <c r="AA424" i="6" s="1"/>
  <c r="Z424" i="6" a="1"/>
  <c r="Z424" i="6" s="1"/>
  <c r="Y424" i="6" a="1"/>
  <c r="Y424" i="6" s="1"/>
  <c r="X424" i="6" a="1"/>
  <c r="X424" i="6" s="1"/>
  <c r="W424" i="6" a="1"/>
  <c r="W424" i="6" s="1"/>
  <c r="V424" i="6"/>
  <c r="V424" i="6" a="1"/>
  <c r="U424" i="6" a="1"/>
  <c r="U424" i="6" s="1"/>
  <c r="T424" i="6" a="1"/>
  <c r="T424" i="6" s="1"/>
  <c r="S424" i="6" a="1"/>
  <c r="S424" i="6" s="1"/>
  <c r="R424" i="6" a="1"/>
  <c r="R424" i="6" s="1"/>
  <c r="Q424" i="6" a="1"/>
  <c r="Q424" i="6" s="1"/>
  <c r="P424" i="6" a="1"/>
  <c r="P424" i="6" s="1"/>
  <c r="O424" i="6" a="1"/>
  <c r="O424" i="6" s="1"/>
  <c r="N424" i="6"/>
  <c r="N424" i="6" a="1"/>
  <c r="M424" i="6" a="1"/>
  <c r="M424" i="6" s="1"/>
  <c r="L424" i="6" a="1"/>
  <c r="L424" i="6" s="1"/>
  <c r="K424" i="6" a="1"/>
  <c r="K424" i="6" s="1"/>
  <c r="AI423" i="6" a="1"/>
  <c r="AI423" i="6" s="1"/>
  <c r="AH423" i="6"/>
  <c r="AH423" i="6" a="1"/>
  <c r="AG423" i="6" a="1"/>
  <c r="AG423" i="6" s="1"/>
  <c r="AF423" i="6" a="1"/>
  <c r="AF423" i="6" s="1"/>
  <c r="AE423" i="6" a="1"/>
  <c r="AE423" i="6" s="1"/>
  <c r="AD423" i="6" a="1"/>
  <c r="AD423" i="6" s="1"/>
  <c r="AC423" i="6" a="1"/>
  <c r="AC423" i="6" s="1"/>
  <c r="AB423" i="6" a="1"/>
  <c r="AB423" i="6" s="1"/>
  <c r="AA423" i="6" a="1"/>
  <c r="AA423" i="6" s="1"/>
  <c r="Z423" i="6"/>
  <c r="Z423" i="6" a="1"/>
  <c r="Y423" i="6" a="1"/>
  <c r="Y423" i="6" s="1"/>
  <c r="X423" i="6" a="1"/>
  <c r="X423" i="6" s="1"/>
  <c r="W423" i="6" a="1"/>
  <c r="W423" i="6" s="1"/>
  <c r="V423" i="6" a="1"/>
  <c r="V423" i="6" s="1"/>
  <c r="U423" i="6" a="1"/>
  <c r="U423" i="6" s="1"/>
  <c r="T423" i="6" a="1"/>
  <c r="T423" i="6" s="1"/>
  <c r="S423" i="6" a="1"/>
  <c r="S423" i="6" s="1"/>
  <c r="R423" i="6"/>
  <c r="R423" i="6" a="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c r="AD422" i="6" a="1"/>
  <c r="AC422" i="6" a="1"/>
  <c r="AC422" i="6" s="1"/>
  <c r="AB422" i="6" a="1"/>
  <c r="AB422" i="6" s="1"/>
  <c r="AA422" i="6" a="1"/>
  <c r="AA422" i="6" s="1"/>
  <c r="Z422" i="6" a="1"/>
  <c r="Z422" i="6" s="1"/>
  <c r="Y422" i="6" a="1"/>
  <c r="Y422" i="6" s="1"/>
  <c r="X422" i="6" a="1"/>
  <c r="X422" i="6" s="1"/>
  <c r="W422" i="6" a="1"/>
  <c r="W422" i="6" s="1"/>
  <c r="V422" i="6"/>
  <c r="V422" i="6" a="1"/>
  <c r="U422" i="6" a="1"/>
  <c r="U422" i="6" s="1"/>
  <c r="T422" i="6" a="1"/>
  <c r="T422" i="6" s="1"/>
  <c r="S422" i="6" a="1"/>
  <c r="S422" i="6" s="1"/>
  <c r="R422" i="6" a="1"/>
  <c r="R422" i="6" s="1"/>
  <c r="Q422" i="6" a="1"/>
  <c r="Q422" i="6" s="1"/>
  <c r="P422" i="6" a="1"/>
  <c r="P422" i="6" s="1"/>
  <c r="O422" i="6" a="1"/>
  <c r="O422" i="6" s="1"/>
  <c r="N422" i="6"/>
  <c r="N422" i="6" a="1"/>
  <c r="M422" i="6" a="1"/>
  <c r="M422" i="6" s="1"/>
  <c r="L422" i="6" a="1"/>
  <c r="L422" i="6" s="1"/>
  <c r="K422" i="6" a="1"/>
  <c r="K422" i="6" s="1"/>
  <c r="AI421" i="6" a="1"/>
  <c r="AI421" i="6" s="1"/>
  <c r="AH421" i="6"/>
  <c r="AH421" i="6" a="1"/>
  <c r="AG421" i="6" a="1"/>
  <c r="AG421" i="6" s="1"/>
  <c r="AF421" i="6" a="1"/>
  <c r="AF421" i="6" s="1"/>
  <c r="AE421" i="6" a="1"/>
  <c r="AE421" i="6" s="1"/>
  <c r="AD421" i="6" a="1"/>
  <c r="AD421" i="6" s="1"/>
  <c r="AC421" i="6" a="1"/>
  <c r="AC421" i="6" s="1"/>
  <c r="AB421" i="6" a="1"/>
  <c r="AB421" i="6" s="1"/>
  <c r="AA421" i="6" a="1"/>
  <c r="AA421" i="6" s="1"/>
  <c r="Z421" i="6"/>
  <c r="Z421" i="6" a="1"/>
  <c r="Y421" i="6" a="1"/>
  <c r="Y421" i="6" s="1"/>
  <c r="X421" i="6" a="1"/>
  <c r="X421" i="6" s="1"/>
  <c r="W421" i="6" a="1"/>
  <c r="W421" i="6" s="1"/>
  <c r="V421" i="6" a="1"/>
  <c r="V421" i="6" s="1"/>
  <c r="U421" i="6" a="1"/>
  <c r="U421" i="6" s="1"/>
  <c r="T421" i="6" a="1"/>
  <c r="T421" i="6" s="1"/>
  <c r="S421" i="6" a="1"/>
  <c r="S421" i="6" s="1"/>
  <c r="R421" i="6"/>
  <c r="R421" i="6" a="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c r="AD420" i="6" a="1"/>
  <c r="AC420" i="6" a="1"/>
  <c r="AC420" i="6" s="1"/>
  <c r="AB420" i="6" a="1"/>
  <c r="AB420" i="6" s="1"/>
  <c r="AA420" i="6" a="1"/>
  <c r="AA420" i="6" s="1"/>
  <c r="Z420" i="6" a="1"/>
  <c r="Z420" i="6" s="1"/>
  <c r="Y420" i="6" a="1"/>
  <c r="Y420" i="6" s="1"/>
  <c r="X420" i="6" a="1"/>
  <c r="X420" i="6" s="1"/>
  <c r="W420" i="6" a="1"/>
  <c r="W420" i="6" s="1"/>
  <c r="V420" i="6"/>
  <c r="V420" i="6" a="1"/>
  <c r="U420" i="6" a="1"/>
  <c r="U420" i="6" s="1"/>
  <c r="T420" i="6" a="1"/>
  <c r="T420" i="6" s="1"/>
  <c r="S420" i="6" a="1"/>
  <c r="S420" i="6" s="1"/>
  <c r="R420" i="6" a="1"/>
  <c r="R420" i="6" s="1"/>
  <c r="Q420" i="6" a="1"/>
  <c r="Q420" i="6" s="1"/>
  <c r="P420" i="6" a="1"/>
  <c r="P420" i="6" s="1"/>
  <c r="O420" i="6" a="1"/>
  <c r="O420" i="6" s="1"/>
  <c r="N420" i="6"/>
  <c r="N420" i="6" a="1"/>
  <c r="M420" i="6" a="1"/>
  <c r="M420" i="6" s="1"/>
  <c r="L420" i="6" a="1"/>
  <c r="L420" i="6" s="1"/>
  <c r="K420" i="6" a="1"/>
  <c r="K420" i="6" s="1"/>
  <c r="AI419" i="6" a="1"/>
  <c r="AI419" i="6" s="1"/>
  <c r="AH419" i="6"/>
  <c r="AH419" i="6" a="1"/>
  <c r="AG419" i="6" a="1"/>
  <c r="AG419" i="6" s="1"/>
  <c r="AF419" i="6" a="1"/>
  <c r="AF419" i="6" s="1"/>
  <c r="AE419" i="6" a="1"/>
  <c r="AE419" i="6" s="1"/>
  <c r="AD419" i="6" a="1"/>
  <c r="AD419" i="6" s="1"/>
  <c r="AC419" i="6" a="1"/>
  <c r="AC419" i="6" s="1"/>
  <c r="AB419" i="6" a="1"/>
  <c r="AB419" i="6" s="1"/>
  <c r="AA419" i="6" a="1"/>
  <c r="AA419" i="6" s="1"/>
  <c r="Z419" i="6"/>
  <c r="Z419" i="6" a="1"/>
  <c r="Y419" i="6" a="1"/>
  <c r="Y419" i="6" s="1"/>
  <c r="X419" i="6" a="1"/>
  <c r="X419" i="6" s="1"/>
  <c r="W419" i="6" a="1"/>
  <c r="W419" i="6" s="1"/>
  <c r="V419" i="6" a="1"/>
  <c r="V419" i="6" s="1"/>
  <c r="U419" i="6" a="1"/>
  <c r="U419" i="6" s="1"/>
  <c r="T419" i="6" a="1"/>
  <c r="T419" i="6" s="1"/>
  <c r="S419" i="6" a="1"/>
  <c r="S419" i="6" s="1"/>
  <c r="R419" i="6"/>
  <c r="R419" i="6" a="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c r="AD418" i="6" a="1"/>
  <c r="AC418" i="6" a="1"/>
  <c r="AC418" i="6" s="1"/>
  <c r="AB418" i="6" a="1"/>
  <c r="AB418" i="6" s="1"/>
  <c r="AA418" i="6" a="1"/>
  <c r="AA418" i="6" s="1"/>
  <c r="Z418" i="6" a="1"/>
  <c r="Z418" i="6" s="1"/>
  <c r="Y418" i="6" a="1"/>
  <c r="Y418" i="6" s="1"/>
  <c r="X418" i="6" a="1"/>
  <c r="X418" i="6" s="1"/>
  <c r="W418" i="6" a="1"/>
  <c r="W418" i="6" s="1"/>
  <c r="V418" i="6"/>
  <c r="V418" i="6" a="1"/>
  <c r="U418" i="6" a="1"/>
  <c r="U418" i="6" s="1"/>
  <c r="T418" i="6" a="1"/>
  <c r="T418" i="6" s="1"/>
  <c r="S418" i="6" a="1"/>
  <c r="S418" i="6" s="1"/>
  <c r="R418" i="6" a="1"/>
  <c r="R418" i="6" s="1"/>
  <c r="Q418" i="6" a="1"/>
  <c r="Q418" i="6" s="1"/>
  <c r="P418" i="6" a="1"/>
  <c r="P418" i="6" s="1"/>
  <c r="O418" i="6" a="1"/>
  <c r="O418" i="6" s="1"/>
  <c r="N418" i="6"/>
  <c r="N418" i="6" a="1"/>
  <c r="M418" i="6" a="1"/>
  <c r="M418" i="6" s="1"/>
  <c r="L418" i="6" a="1"/>
  <c r="L418" i="6" s="1"/>
  <c r="K418" i="6" a="1"/>
  <c r="K418" i="6" s="1"/>
  <c r="AI417" i="6" a="1"/>
  <c r="AI417" i="6" s="1"/>
  <c r="AH417" i="6"/>
  <c r="AH417" i="6" a="1"/>
  <c r="AG417" i="6" a="1"/>
  <c r="AG417" i="6" s="1"/>
  <c r="AF417" i="6" a="1"/>
  <c r="AF417" i="6" s="1"/>
  <c r="AE417" i="6" a="1"/>
  <c r="AE417" i="6" s="1"/>
  <c r="AD417" i="6" a="1"/>
  <c r="AD417" i="6" s="1"/>
  <c r="AC417" i="6" a="1"/>
  <c r="AC417" i="6" s="1"/>
  <c r="AB417" i="6" a="1"/>
  <c r="AB417" i="6" s="1"/>
  <c r="AA417" i="6" a="1"/>
  <c r="AA417" i="6" s="1"/>
  <c r="Z417" i="6"/>
  <c r="Z417" i="6" a="1"/>
  <c r="Y417" i="6" a="1"/>
  <c r="Y417" i="6" s="1"/>
  <c r="X417" i="6" a="1"/>
  <c r="X417" i="6" s="1"/>
  <c r="W417" i="6" a="1"/>
  <c r="W417" i="6" s="1"/>
  <c r="V417" i="6" a="1"/>
  <c r="V417" i="6" s="1"/>
  <c r="U417" i="6" a="1"/>
  <c r="U417" i="6" s="1"/>
  <c r="T417" i="6" a="1"/>
  <c r="T417" i="6" s="1"/>
  <c r="S417" i="6" a="1"/>
  <c r="S417" i="6" s="1"/>
  <c r="R417" i="6"/>
  <c r="R417" i="6" a="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c r="AD416" i="6" a="1"/>
  <c r="AC416" i="6" a="1"/>
  <c r="AC416" i="6" s="1"/>
  <c r="AB416" i="6" a="1"/>
  <c r="AB416" i="6" s="1"/>
  <c r="AA416" i="6" a="1"/>
  <c r="AA416" i="6" s="1"/>
  <c r="Z416" i="6" a="1"/>
  <c r="Z416" i="6" s="1"/>
  <c r="Y416" i="6" a="1"/>
  <c r="Y416" i="6" s="1"/>
  <c r="X416" i="6" a="1"/>
  <c r="X416" i="6" s="1"/>
  <c r="W416" i="6" a="1"/>
  <c r="W416" i="6" s="1"/>
  <c r="V416" i="6"/>
  <c r="V416" i="6" a="1"/>
  <c r="U416" i="6" a="1"/>
  <c r="U416" i="6" s="1"/>
  <c r="T416" i="6" a="1"/>
  <c r="T416" i="6" s="1"/>
  <c r="S416" i="6" a="1"/>
  <c r="S416" i="6" s="1"/>
  <c r="R416" i="6" a="1"/>
  <c r="R416" i="6" s="1"/>
  <c r="Q416" i="6" a="1"/>
  <c r="Q416" i="6" s="1"/>
  <c r="P416" i="6" a="1"/>
  <c r="P416" i="6" s="1"/>
  <c r="O416" i="6" a="1"/>
  <c r="O416" i="6" s="1"/>
  <c r="N416" i="6"/>
  <c r="N416" i="6" a="1"/>
  <c r="M416" i="6" a="1"/>
  <c r="M416" i="6" s="1"/>
  <c r="L416" i="6" a="1"/>
  <c r="L416" i="6" s="1"/>
  <c r="K416" i="6" a="1"/>
  <c r="K416" i="6" s="1"/>
  <c r="AI415" i="6" a="1"/>
  <c r="AI415" i="6" s="1"/>
  <c r="AH415" i="6"/>
  <c r="AH415" i="6" a="1"/>
  <c r="AG415" i="6" a="1"/>
  <c r="AG415" i="6" s="1"/>
  <c r="AF415" i="6" a="1"/>
  <c r="AF415" i="6" s="1"/>
  <c r="AE415" i="6" a="1"/>
  <c r="AE415" i="6" s="1"/>
  <c r="AD415" i="6" a="1"/>
  <c r="AD415" i="6" s="1"/>
  <c r="AC415" i="6" a="1"/>
  <c r="AC415" i="6" s="1"/>
  <c r="AB415" i="6" a="1"/>
  <c r="AB415" i="6" s="1"/>
  <c r="AA415" i="6" a="1"/>
  <c r="AA415" i="6" s="1"/>
  <c r="Z415" i="6"/>
  <c r="Z415" i="6" a="1"/>
  <c r="Y415" i="6" a="1"/>
  <c r="Y415" i="6" s="1"/>
  <c r="X415" i="6" a="1"/>
  <c r="X415" i="6" s="1"/>
  <c r="W415" i="6" a="1"/>
  <c r="W415" i="6" s="1"/>
  <c r="V415" i="6" a="1"/>
  <c r="V415" i="6" s="1"/>
  <c r="U415" i="6" a="1"/>
  <c r="U415" i="6" s="1"/>
  <c r="T415" i="6" a="1"/>
  <c r="T415" i="6" s="1"/>
  <c r="S415" i="6" a="1"/>
  <c r="S415" i="6" s="1"/>
  <c r="R415" i="6"/>
  <c r="R415" i="6" a="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c r="AD414" i="6" a="1"/>
  <c r="AC414" i="6" a="1"/>
  <c r="AC414" i="6" s="1"/>
  <c r="AB414" i="6" a="1"/>
  <c r="AB414" i="6" s="1"/>
  <c r="AA414" i="6" a="1"/>
  <c r="AA414" i="6" s="1"/>
  <c r="Z414" i="6" a="1"/>
  <c r="Z414" i="6" s="1"/>
  <c r="Y414" i="6" a="1"/>
  <c r="Y414" i="6" s="1"/>
  <c r="X414" i="6" a="1"/>
  <c r="X414" i="6" s="1"/>
  <c r="W414" i="6" a="1"/>
  <c r="W414" i="6" s="1"/>
  <c r="V414" i="6"/>
  <c r="V414" i="6" a="1"/>
  <c r="U414" i="6" a="1"/>
  <c r="U414" i="6" s="1"/>
  <c r="T414" i="6" a="1"/>
  <c r="T414" i="6" s="1"/>
  <c r="S414" i="6" a="1"/>
  <c r="S414" i="6" s="1"/>
  <c r="R414" i="6" a="1"/>
  <c r="R414" i="6" s="1"/>
  <c r="Q414" i="6" a="1"/>
  <c r="Q414" i="6" s="1"/>
  <c r="P414" i="6" a="1"/>
  <c r="P414" i="6" s="1"/>
  <c r="O414" i="6" a="1"/>
  <c r="O414" i="6" s="1"/>
  <c r="N414" i="6"/>
  <c r="N414" i="6" a="1"/>
  <c r="M414" i="6" a="1"/>
  <c r="M414" i="6" s="1"/>
  <c r="L414" i="6" a="1"/>
  <c r="L414" i="6" s="1"/>
  <c r="K414" i="6" a="1"/>
  <c r="K414" i="6" s="1"/>
  <c r="AI413" i="6" a="1"/>
  <c r="AI413" i="6" s="1"/>
  <c r="AH413" i="6"/>
  <c r="AH413" i="6" a="1"/>
  <c r="AG413" i="6" a="1"/>
  <c r="AG413" i="6" s="1"/>
  <c r="AF413" i="6" a="1"/>
  <c r="AF413" i="6" s="1"/>
  <c r="AE413" i="6" a="1"/>
  <c r="AE413" i="6" s="1"/>
  <c r="AD413" i="6" a="1"/>
  <c r="AD413" i="6" s="1"/>
  <c r="AC413" i="6" a="1"/>
  <c r="AC413" i="6" s="1"/>
  <c r="AB413" i="6" a="1"/>
  <c r="AB413" i="6" s="1"/>
  <c r="AA413" i="6" a="1"/>
  <c r="AA413" i="6" s="1"/>
  <c r="Z413" i="6"/>
  <c r="Z413" i="6" a="1"/>
  <c r="Y413" i="6" a="1"/>
  <c r="Y413" i="6" s="1"/>
  <c r="X413" i="6" a="1"/>
  <c r="X413" i="6" s="1"/>
  <c r="W413" i="6" a="1"/>
  <c r="W413" i="6" s="1"/>
  <c r="V413" i="6" a="1"/>
  <c r="V413" i="6" s="1"/>
  <c r="U413" i="6" a="1"/>
  <c r="U413" i="6" s="1"/>
  <c r="T413" i="6" a="1"/>
  <c r="T413" i="6" s="1"/>
  <c r="S413" i="6" a="1"/>
  <c r="S413" i="6" s="1"/>
  <c r="R413" i="6"/>
  <c r="R413" i="6" a="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c r="AD412" i="6" a="1"/>
  <c r="AC412" i="6" a="1"/>
  <c r="AC412" i="6" s="1"/>
  <c r="AB412" i="6" a="1"/>
  <c r="AB412" i="6" s="1"/>
  <c r="AA412" i="6" a="1"/>
  <c r="AA412" i="6" s="1"/>
  <c r="Z412" i="6" a="1"/>
  <c r="Z412" i="6" s="1"/>
  <c r="Y412" i="6" a="1"/>
  <c r="Y412" i="6" s="1"/>
  <c r="X412" i="6" a="1"/>
  <c r="X412" i="6" s="1"/>
  <c r="W412" i="6" a="1"/>
  <c r="W412" i="6" s="1"/>
  <c r="V412" i="6"/>
  <c r="V412" i="6" a="1"/>
  <c r="U412" i="6" a="1"/>
  <c r="U412" i="6" s="1"/>
  <c r="T412" i="6" a="1"/>
  <c r="T412" i="6" s="1"/>
  <c r="S412" i="6" a="1"/>
  <c r="S412" i="6" s="1"/>
  <c r="R412" i="6" a="1"/>
  <c r="R412" i="6" s="1"/>
  <c r="Q412" i="6" a="1"/>
  <c r="Q412" i="6" s="1"/>
  <c r="P412" i="6" a="1"/>
  <c r="P412" i="6" s="1"/>
  <c r="O412" i="6" a="1"/>
  <c r="O412" i="6" s="1"/>
  <c r="N412" i="6"/>
  <c r="N412" i="6" a="1"/>
  <c r="M412" i="6" a="1"/>
  <c r="M412" i="6" s="1"/>
  <c r="L412" i="6" a="1"/>
  <c r="L412" i="6" s="1"/>
  <c r="K412" i="6" a="1"/>
  <c r="K412" i="6" s="1"/>
  <c r="AI411" i="6" a="1"/>
  <c r="AI411" i="6" s="1"/>
  <c r="AH411" i="6"/>
  <c r="AH411" i="6" a="1"/>
  <c r="AG411" i="6" a="1"/>
  <c r="AG411" i="6" s="1"/>
  <c r="AF411" i="6" a="1"/>
  <c r="AF411" i="6" s="1"/>
  <c r="AE411" i="6" a="1"/>
  <c r="AE411" i="6" s="1"/>
  <c r="AD411" i="6" a="1"/>
  <c r="AD411" i="6" s="1"/>
  <c r="AC411" i="6" a="1"/>
  <c r="AC411" i="6" s="1"/>
  <c r="AB411" i="6" a="1"/>
  <c r="AB411" i="6" s="1"/>
  <c r="AA411" i="6" a="1"/>
  <c r="AA411" i="6" s="1"/>
  <c r="Z411" i="6"/>
  <c r="Z411" i="6" a="1"/>
  <c r="Y411" i="6" a="1"/>
  <c r="Y411" i="6" s="1"/>
  <c r="X411" i="6" a="1"/>
  <c r="X411" i="6" s="1"/>
  <c r="W411" i="6" a="1"/>
  <c r="W411" i="6" s="1"/>
  <c r="V411" i="6" a="1"/>
  <c r="V411" i="6" s="1"/>
  <c r="U411" i="6" a="1"/>
  <c r="U411" i="6" s="1"/>
  <c r="T411" i="6" a="1"/>
  <c r="T411" i="6" s="1"/>
  <c r="S411" i="6" a="1"/>
  <c r="S411" i="6" s="1"/>
  <c r="R411" i="6"/>
  <c r="R411" i="6" a="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c r="AD410" i="6" a="1"/>
  <c r="AC410" i="6" a="1"/>
  <c r="AC410" i="6" s="1"/>
  <c r="AB410" i="6" a="1"/>
  <c r="AB410" i="6" s="1"/>
  <c r="AA410" i="6" a="1"/>
  <c r="AA410" i="6" s="1"/>
  <c r="Z410" i="6" a="1"/>
  <c r="Z410" i="6" s="1"/>
  <c r="Y410" i="6" a="1"/>
  <c r="Y410" i="6" s="1"/>
  <c r="X410" i="6" a="1"/>
  <c r="X410" i="6" s="1"/>
  <c r="W410" i="6" a="1"/>
  <c r="W410" i="6" s="1"/>
  <c r="V410" i="6"/>
  <c r="V410" i="6" a="1"/>
  <c r="U410" i="6" a="1"/>
  <c r="U410" i="6" s="1"/>
  <c r="T410" i="6" a="1"/>
  <c r="T410" i="6" s="1"/>
  <c r="S410" i="6" a="1"/>
  <c r="S410" i="6" s="1"/>
  <c r="R410" i="6" a="1"/>
  <c r="R410" i="6" s="1"/>
  <c r="Q410" i="6" a="1"/>
  <c r="Q410" i="6" s="1"/>
  <c r="P410" i="6" a="1"/>
  <c r="P410" i="6" s="1"/>
  <c r="O410" i="6" a="1"/>
  <c r="O410" i="6" s="1"/>
  <c r="N410" i="6"/>
  <c r="N410" i="6" a="1"/>
  <c r="M410" i="6" a="1"/>
  <c r="M410" i="6" s="1"/>
  <c r="L410" i="6" a="1"/>
  <c r="L410" i="6" s="1"/>
  <c r="K410" i="6" a="1"/>
  <c r="K410" i="6" s="1"/>
  <c r="AI409" i="6" a="1"/>
  <c r="AI409" i="6" s="1"/>
  <c r="AH409" i="6"/>
  <c r="AH409" i="6" a="1"/>
  <c r="AG409" i="6" a="1"/>
  <c r="AG409" i="6" s="1"/>
  <c r="AF409" i="6" a="1"/>
  <c r="AF409" i="6" s="1"/>
  <c r="AE409" i="6" a="1"/>
  <c r="AE409" i="6" s="1"/>
  <c r="AD409" i="6" a="1"/>
  <c r="AD409" i="6" s="1"/>
  <c r="AC409" i="6" a="1"/>
  <c r="AC409" i="6" s="1"/>
  <c r="AB409" i="6" a="1"/>
  <c r="AB409" i="6" s="1"/>
  <c r="AA409" i="6" a="1"/>
  <c r="AA409" i="6" s="1"/>
  <c r="Z409" i="6"/>
  <c r="Z409" i="6" a="1"/>
  <c r="Y409" i="6" a="1"/>
  <c r="Y409" i="6" s="1"/>
  <c r="X409" i="6" a="1"/>
  <c r="X409" i="6" s="1"/>
  <c r="W409" i="6" a="1"/>
  <c r="W409" i="6" s="1"/>
  <c r="V409" i="6" a="1"/>
  <c r="V409" i="6" s="1"/>
  <c r="U409" i="6" a="1"/>
  <c r="U409" i="6" s="1"/>
  <c r="T409" i="6" a="1"/>
  <c r="T409" i="6" s="1"/>
  <c r="S409" i="6" a="1"/>
  <c r="S409" i="6" s="1"/>
  <c r="R409" i="6"/>
  <c r="R409" i="6" a="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c r="AD408" i="6" a="1"/>
  <c r="AC408" i="6" a="1"/>
  <c r="AC408" i="6" s="1"/>
  <c r="AB408" i="6" a="1"/>
  <c r="AB408" i="6" s="1"/>
  <c r="AA408" i="6" a="1"/>
  <c r="AA408" i="6" s="1"/>
  <c r="Z408" i="6" a="1"/>
  <c r="Z408" i="6" s="1"/>
  <c r="Y408" i="6" a="1"/>
  <c r="Y408" i="6" s="1"/>
  <c r="X408" i="6" a="1"/>
  <c r="X408" i="6" s="1"/>
  <c r="W408" i="6" a="1"/>
  <c r="W408" i="6" s="1"/>
  <c r="V408" i="6"/>
  <c r="V408" i="6" a="1"/>
  <c r="U408" i="6" a="1"/>
  <c r="U408" i="6" s="1"/>
  <c r="T408" i="6" a="1"/>
  <c r="T408" i="6" s="1"/>
  <c r="S408" i="6" a="1"/>
  <c r="S408" i="6" s="1"/>
  <c r="R408" i="6" a="1"/>
  <c r="R408" i="6" s="1"/>
  <c r="Q408" i="6" a="1"/>
  <c r="Q408" i="6" s="1"/>
  <c r="P408" i="6" a="1"/>
  <c r="P408" i="6" s="1"/>
  <c r="O408" i="6" a="1"/>
  <c r="O408" i="6" s="1"/>
  <c r="N408" i="6"/>
  <c r="N408" i="6" a="1"/>
  <c r="M408" i="6" a="1"/>
  <c r="M408" i="6" s="1"/>
  <c r="L408" i="6" a="1"/>
  <c r="L408" i="6" s="1"/>
  <c r="K408" i="6" a="1"/>
  <c r="K408" i="6" s="1"/>
  <c r="AI407" i="6" a="1"/>
  <c r="AI407" i="6" s="1"/>
  <c r="AH407" i="6"/>
  <c r="AH407" i="6" a="1"/>
  <c r="AG407" i="6" a="1"/>
  <c r="AG407" i="6" s="1"/>
  <c r="AF407" i="6" a="1"/>
  <c r="AF407" i="6" s="1"/>
  <c r="AE407" i="6" a="1"/>
  <c r="AE407" i="6" s="1"/>
  <c r="AD407" i="6" a="1"/>
  <c r="AD407" i="6" s="1"/>
  <c r="AC407" i="6" a="1"/>
  <c r="AC407" i="6" s="1"/>
  <c r="AB407" i="6" a="1"/>
  <c r="AB407" i="6" s="1"/>
  <c r="AA407" i="6" a="1"/>
  <c r="AA407" i="6" s="1"/>
  <c r="Z407" i="6"/>
  <c r="Z407" i="6" a="1"/>
  <c r="Y407" i="6" a="1"/>
  <c r="Y407" i="6" s="1"/>
  <c r="X407" i="6" a="1"/>
  <c r="X407" i="6" s="1"/>
  <c r="W407" i="6" a="1"/>
  <c r="W407" i="6" s="1"/>
  <c r="V407" i="6" a="1"/>
  <c r="V407" i="6" s="1"/>
  <c r="U407" i="6" a="1"/>
  <c r="U407" i="6" s="1"/>
  <c r="T407" i="6" a="1"/>
  <c r="T407" i="6" s="1"/>
  <c r="S407" i="6" a="1"/>
  <c r="S407" i="6" s="1"/>
  <c r="R407" i="6"/>
  <c r="R407" i="6" a="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c r="AD406" i="6" a="1"/>
  <c r="AC406" i="6" a="1"/>
  <c r="AC406" i="6" s="1"/>
  <c r="AB406" i="6" a="1"/>
  <c r="AB406" i="6" s="1"/>
  <c r="AA406" i="6" a="1"/>
  <c r="AA406" i="6" s="1"/>
  <c r="Z406" i="6" a="1"/>
  <c r="Z406" i="6" s="1"/>
  <c r="Y406" i="6" a="1"/>
  <c r="Y406" i="6" s="1"/>
  <c r="X406" i="6" a="1"/>
  <c r="X406" i="6" s="1"/>
  <c r="W406" i="6" a="1"/>
  <c r="W406" i="6" s="1"/>
  <c r="V406" i="6"/>
  <c r="V406" i="6" a="1"/>
  <c r="U406" i="6" a="1"/>
  <c r="U406" i="6" s="1"/>
  <c r="T406" i="6" a="1"/>
  <c r="T406" i="6" s="1"/>
  <c r="S406" i="6" a="1"/>
  <c r="S406" i="6" s="1"/>
  <c r="R406" i="6" a="1"/>
  <c r="R406" i="6" s="1"/>
  <c r="Q406" i="6" a="1"/>
  <c r="Q406" i="6" s="1"/>
  <c r="P406" i="6" a="1"/>
  <c r="P406" i="6" s="1"/>
  <c r="O406" i="6" a="1"/>
  <c r="O406" i="6" s="1"/>
  <c r="N406" i="6"/>
  <c r="N406" i="6" a="1"/>
  <c r="M406" i="6" a="1"/>
  <c r="M406" i="6" s="1"/>
  <c r="L406" i="6" a="1"/>
  <c r="L406" i="6" s="1"/>
  <c r="K406" i="6" a="1"/>
  <c r="K406" i="6" s="1"/>
  <c r="AI405" i="6" a="1"/>
  <c r="AI405" i="6" s="1"/>
  <c r="AH405" i="6"/>
  <c r="AH405" i="6" a="1"/>
  <c r="AG405" i="6" a="1"/>
  <c r="AG405" i="6" s="1"/>
  <c r="AF405" i="6" a="1"/>
  <c r="AF405" i="6" s="1"/>
  <c r="AE405" i="6" a="1"/>
  <c r="AE405" i="6" s="1"/>
  <c r="AD405" i="6" a="1"/>
  <c r="AD405" i="6" s="1"/>
  <c r="AC405" i="6" a="1"/>
  <c r="AC405" i="6" s="1"/>
  <c r="AB405" i="6" a="1"/>
  <c r="AB405" i="6" s="1"/>
  <c r="AA405" i="6" a="1"/>
  <c r="AA405" i="6" s="1"/>
  <c r="Z405" i="6"/>
  <c r="Z405" i="6" a="1"/>
  <c r="Y405" i="6" a="1"/>
  <c r="Y405" i="6" s="1"/>
  <c r="X405" i="6" a="1"/>
  <c r="X405" i="6" s="1"/>
  <c r="W405" i="6" a="1"/>
  <c r="W405" i="6" s="1"/>
  <c r="V405" i="6" a="1"/>
  <c r="V405" i="6" s="1"/>
  <c r="U405" i="6" a="1"/>
  <c r="U405" i="6" s="1"/>
  <c r="T405" i="6" a="1"/>
  <c r="T405" i="6" s="1"/>
  <c r="S405" i="6" a="1"/>
  <c r="S405" i="6" s="1"/>
  <c r="R405" i="6"/>
  <c r="R405" i="6" a="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c r="AD404" i="6" a="1"/>
  <c r="AC404" i="6" a="1"/>
  <c r="AC404" i="6" s="1"/>
  <c r="AB404" i="6" a="1"/>
  <c r="AB404" i="6" s="1"/>
  <c r="AA404" i="6" a="1"/>
  <c r="AA404" i="6" s="1"/>
  <c r="Z404" i="6" a="1"/>
  <c r="Z404" i="6" s="1"/>
  <c r="Y404" i="6" a="1"/>
  <c r="Y404" i="6" s="1"/>
  <c r="X404" i="6" a="1"/>
  <c r="X404" i="6" s="1"/>
  <c r="W404" i="6" a="1"/>
  <c r="W404" i="6" s="1"/>
  <c r="V404" i="6"/>
  <c r="V404" i="6" a="1"/>
  <c r="U404" i="6" a="1"/>
  <c r="U404" i="6" s="1"/>
  <c r="T404" i="6" a="1"/>
  <c r="T404" i="6" s="1"/>
  <c r="S404" i="6" a="1"/>
  <c r="S404" i="6" s="1"/>
  <c r="R404" i="6" a="1"/>
  <c r="R404" i="6" s="1"/>
  <c r="Q404" i="6" a="1"/>
  <c r="Q404" i="6" s="1"/>
  <c r="P404" i="6" a="1"/>
  <c r="P404" i="6" s="1"/>
  <c r="O404" i="6" a="1"/>
  <c r="O404" i="6" s="1"/>
  <c r="N404" i="6"/>
  <c r="N404" i="6" a="1"/>
  <c r="M404" i="6" a="1"/>
  <c r="M404" i="6" s="1"/>
  <c r="L404" i="6" a="1"/>
  <c r="L404" i="6" s="1"/>
  <c r="K404" i="6" a="1"/>
  <c r="K404" i="6" s="1"/>
  <c r="AI403" i="6" a="1"/>
  <c r="AI403" i="6" s="1"/>
  <c r="AH403" i="6"/>
  <c r="AH403" i="6" a="1"/>
  <c r="AG403" i="6" a="1"/>
  <c r="AG403" i="6" s="1"/>
  <c r="AF403" i="6" a="1"/>
  <c r="AF403" i="6" s="1"/>
  <c r="AE403" i="6" a="1"/>
  <c r="AE403" i="6" s="1"/>
  <c r="AD403" i="6" a="1"/>
  <c r="AD403" i="6" s="1"/>
  <c r="AC403" i="6" a="1"/>
  <c r="AC403" i="6" s="1"/>
  <c r="AB403" i="6" a="1"/>
  <c r="AB403" i="6" s="1"/>
  <c r="AA403" i="6" a="1"/>
  <c r="AA403" i="6" s="1"/>
  <c r="Z403" i="6"/>
  <c r="Z403" i="6" a="1"/>
  <c r="Y403" i="6" a="1"/>
  <c r="Y403" i="6" s="1"/>
  <c r="X403" i="6" a="1"/>
  <c r="X403" i="6" s="1"/>
  <c r="W403" i="6" a="1"/>
  <c r="W403" i="6" s="1"/>
  <c r="V403" i="6" a="1"/>
  <c r="V403" i="6" s="1"/>
  <c r="U403" i="6" a="1"/>
  <c r="U403" i="6" s="1"/>
  <c r="T403" i="6" a="1"/>
  <c r="T403" i="6" s="1"/>
  <c r="S403" i="6" a="1"/>
  <c r="S403" i="6" s="1"/>
  <c r="R403" i="6"/>
  <c r="R403" i="6" a="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c r="AD402" i="6" a="1"/>
  <c r="AC402" i="6" a="1"/>
  <c r="AC402" i="6" s="1"/>
  <c r="AB402" i="6" a="1"/>
  <c r="AB402" i="6" s="1"/>
  <c r="AA402" i="6" a="1"/>
  <c r="AA402" i="6" s="1"/>
  <c r="Z402" i="6" a="1"/>
  <c r="Z402" i="6" s="1"/>
  <c r="Y402" i="6" a="1"/>
  <c r="Y402" i="6" s="1"/>
  <c r="X402" i="6" a="1"/>
  <c r="X402" i="6" s="1"/>
  <c r="W402" i="6" a="1"/>
  <c r="W402" i="6" s="1"/>
  <c r="V402" i="6"/>
  <c r="V402" i="6" a="1"/>
  <c r="U402" i="6" a="1"/>
  <c r="U402" i="6" s="1"/>
  <c r="T402" i="6" a="1"/>
  <c r="T402" i="6" s="1"/>
  <c r="S402" i="6" a="1"/>
  <c r="S402" i="6" s="1"/>
  <c r="R402" i="6" a="1"/>
  <c r="R402" i="6" s="1"/>
  <c r="Q402" i="6" a="1"/>
  <c r="Q402" i="6" s="1"/>
  <c r="P402" i="6" a="1"/>
  <c r="P402" i="6" s="1"/>
  <c r="O402" i="6" a="1"/>
  <c r="O402" i="6" s="1"/>
  <c r="N402" i="6"/>
  <c r="N402" i="6" a="1"/>
  <c r="M402" i="6" a="1"/>
  <c r="M402" i="6" s="1"/>
  <c r="L402" i="6" a="1"/>
  <c r="L402" i="6" s="1"/>
  <c r="K402" i="6" a="1"/>
  <c r="K402" i="6" s="1"/>
  <c r="AI401" i="6" a="1"/>
  <c r="AI401" i="6" s="1"/>
  <c r="AH401" i="6"/>
  <c r="AH401" i="6" a="1"/>
  <c r="AG401" i="6" a="1"/>
  <c r="AG401" i="6" s="1"/>
  <c r="AF401" i="6" a="1"/>
  <c r="AF401" i="6" s="1"/>
  <c r="AE401" i="6" a="1"/>
  <c r="AE401" i="6" s="1"/>
  <c r="AD401" i="6" a="1"/>
  <c r="AD401" i="6" s="1"/>
  <c r="AC401" i="6" a="1"/>
  <c r="AC401" i="6" s="1"/>
  <c r="AB401" i="6" a="1"/>
  <c r="AB401" i="6" s="1"/>
  <c r="AA401" i="6" a="1"/>
  <c r="AA401" i="6" s="1"/>
  <c r="Z401" i="6"/>
  <c r="Z401" i="6" a="1"/>
  <c r="Y401" i="6" a="1"/>
  <c r="Y401" i="6" s="1"/>
  <c r="X401" i="6" a="1"/>
  <c r="X401" i="6" s="1"/>
  <c r="W401" i="6" a="1"/>
  <c r="W401" i="6" s="1"/>
  <c r="V401" i="6" a="1"/>
  <c r="V401" i="6" s="1"/>
  <c r="U401" i="6" a="1"/>
  <c r="U401" i="6" s="1"/>
  <c r="T401" i="6" a="1"/>
  <c r="T401" i="6" s="1"/>
  <c r="S401" i="6" a="1"/>
  <c r="S401" i="6" s="1"/>
  <c r="R401" i="6"/>
  <c r="R401" i="6" a="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c r="AD400" i="6" a="1"/>
  <c r="AC400" i="6" a="1"/>
  <c r="AC400" i="6" s="1"/>
  <c r="AB400" i="6" a="1"/>
  <c r="AB400" i="6" s="1"/>
  <c r="AA400" i="6" a="1"/>
  <c r="AA400" i="6" s="1"/>
  <c r="Z400" i="6" a="1"/>
  <c r="Z400" i="6" s="1"/>
  <c r="Y400" i="6" a="1"/>
  <c r="Y400" i="6" s="1"/>
  <c r="X400" i="6" a="1"/>
  <c r="X400" i="6" s="1"/>
  <c r="W400" i="6" a="1"/>
  <c r="W400" i="6" s="1"/>
  <c r="V400" i="6"/>
  <c r="V400" i="6" a="1"/>
  <c r="U400" i="6" a="1"/>
  <c r="U400" i="6" s="1"/>
  <c r="T400" i="6" a="1"/>
  <c r="T400" i="6" s="1"/>
  <c r="S400" i="6" a="1"/>
  <c r="S400" i="6" s="1"/>
  <c r="R400" i="6" a="1"/>
  <c r="R400" i="6" s="1"/>
  <c r="Q400" i="6" a="1"/>
  <c r="Q400" i="6" s="1"/>
  <c r="P400" i="6" a="1"/>
  <c r="P400" i="6" s="1"/>
  <c r="O400" i="6" a="1"/>
  <c r="O400" i="6" s="1"/>
  <c r="N400" i="6"/>
  <c r="N400" i="6" a="1"/>
  <c r="M400" i="6" a="1"/>
  <c r="M400" i="6" s="1"/>
  <c r="L400" i="6" a="1"/>
  <c r="L400" i="6" s="1"/>
  <c r="K400" i="6" a="1"/>
  <c r="K400" i="6" s="1"/>
  <c r="AI399" i="6" a="1"/>
  <c r="AI399" i="6" s="1"/>
  <c r="AH399" i="6"/>
  <c r="AH399" i="6" a="1"/>
  <c r="AG399" i="6" a="1"/>
  <c r="AG399" i="6" s="1"/>
  <c r="AF399" i="6" a="1"/>
  <c r="AF399" i="6" s="1"/>
  <c r="AE399" i="6" a="1"/>
  <c r="AE399" i="6" s="1"/>
  <c r="AD399" i="6" a="1"/>
  <c r="AD399" i="6" s="1"/>
  <c r="AC399" i="6" a="1"/>
  <c r="AC399" i="6" s="1"/>
  <c r="AB399" i="6" a="1"/>
  <c r="AB399" i="6" s="1"/>
  <c r="AA399" i="6" a="1"/>
  <c r="AA399" i="6" s="1"/>
  <c r="Z399" i="6"/>
  <c r="Z399" i="6" a="1"/>
  <c r="Y399" i="6" a="1"/>
  <c r="Y399" i="6" s="1"/>
  <c r="X399" i="6" a="1"/>
  <c r="X399" i="6" s="1"/>
  <c r="W399" i="6" a="1"/>
  <c r="W399" i="6" s="1"/>
  <c r="V399" i="6" a="1"/>
  <c r="V399" i="6" s="1"/>
  <c r="U399" i="6" a="1"/>
  <c r="U399" i="6" s="1"/>
  <c r="T399" i="6" a="1"/>
  <c r="T399" i="6" s="1"/>
  <c r="S399" i="6" a="1"/>
  <c r="S399" i="6" s="1"/>
  <c r="R399" i="6"/>
  <c r="R399" i="6" a="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c r="AD398" i="6" a="1"/>
  <c r="AC398" i="6" a="1"/>
  <c r="AC398" i="6" s="1"/>
  <c r="AB398" i="6" a="1"/>
  <c r="AB398" i="6" s="1"/>
  <c r="AA398" i="6" a="1"/>
  <c r="AA398" i="6" s="1"/>
  <c r="Z398" i="6" a="1"/>
  <c r="Z398" i="6" s="1"/>
  <c r="Y398" i="6" a="1"/>
  <c r="Y398" i="6" s="1"/>
  <c r="X398" i="6" a="1"/>
  <c r="X398" i="6" s="1"/>
  <c r="W398" i="6" a="1"/>
  <c r="W398" i="6" s="1"/>
  <c r="V398" i="6"/>
  <c r="V398" i="6" a="1"/>
  <c r="U398" i="6" a="1"/>
  <c r="U398" i="6" s="1"/>
  <c r="T398" i="6" a="1"/>
  <c r="T398" i="6" s="1"/>
  <c r="S398" i="6" a="1"/>
  <c r="S398" i="6" s="1"/>
  <c r="R398" i="6" a="1"/>
  <c r="R398" i="6" s="1"/>
  <c r="Q398" i="6" a="1"/>
  <c r="Q398" i="6" s="1"/>
  <c r="P398" i="6" a="1"/>
  <c r="P398" i="6" s="1"/>
  <c r="O398" i="6" a="1"/>
  <c r="O398" i="6" s="1"/>
  <c r="N398" i="6"/>
  <c r="N398" i="6" a="1"/>
  <c r="M398" i="6" a="1"/>
  <c r="M398" i="6" s="1"/>
  <c r="L398" i="6" a="1"/>
  <c r="L398" i="6" s="1"/>
  <c r="K398" i="6" a="1"/>
  <c r="K398" i="6" s="1"/>
  <c r="AI397" i="6" a="1"/>
  <c r="AI397" i="6" s="1"/>
  <c r="AH397" i="6"/>
  <c r="AH397" i="6" a="1"/>
  <c r="AG397" i="6" a="1"/>
  <c r="AG397" i="6" s="1"/>
  <c r="AF397" i="6" a="1"/>
  <c r="AF397" i="6" s="1"/>
  <c r="AE397" i="6" a="1"/>
  <c r="AE397" i="6" s="1"/>
  <c r="AD397" i="6" a="1"/>
  <c r="AD397" i="6" s="1"/>
  <c r="AC397" i="6" a="1"/>
  <c r="AC397" i="6" s="1"/>
  <c r="AB397" i="6" a="1"/>
  <c r="AB397" i="6" s="1"/>
  <c r="AA397" i="6" a="1"/>
  <c r="AA397" i="6" s="1"/>
  <c r="Z397" i="6"/>
  <c r="Z397" i="6" a="1"/>
  <c r="Y397" i="6" a="1"/>
  <c r="Y397" i="6" s="1"/>
  <c r="X397" i="6" a="1"/>
  <c r="X397" i="6" s="1"/>
  <c r="W397" i="6" a="1"/>
  <c r="W397" i="6" s="1"/>
  <c r="V397" i="6" a="1"/>
  <c r="V397" i="6" s="1"/>
  <c r="U397" i="6" a="1"/>
  <c r="U397" i="6" s="1"/>
  <c r="T397" i="6" a="1"/>
  <c r="T397" i="6" s="1"/>
  <c r="S397" i="6" a="1"/>
  <c r="S397" i="6" s="1"/>
  <c r="R397" i="6"/>
  <c r="R397" i="6" a="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c r="AD396" i="6" a="1"/>
  <c r="AC396" i="6" a="1"/>
  <c r="AC396" i="6" s="1"/>
  <c r="AB396" i="6" a="1"/>
  <c r="AB396" i="6" s="1"/>
  <c r="AA396" i="6" a="1"/>
  <c r="AA396" i="6" s="1"/>
  <c r="Z396" i="6" a="1"/>
  <c r="Z396" i="6" s="1"/>
  <c r="Y396" i="6" a="1"/>
  <c r="Y396" i="6" s="1"/>
  <c r="X396" i="6" a="1"/>
  <c r="X396" i="6" s="1"/>
  <c r="W396" i="6" a="1"/>
  <c r="W396" i="6" s="1"/>
  <c r="V396" i="6"/>
  <c r="V396" i="6" a="1"/>
  <c r="U396" i="6" a="1"/>
  <c r="U396" i="6" s="1"/>
  <c r="T396" i="6" a="1"/>
  <c r="T396" i="6" s="1"/>
  <c r="S396" i="6" a="1"/>
  <c r="S396" i="6" s="1"/>
  <c r="R396" i="6" a="1"/>
  <c r="R396" i="6" s="1"/>
  <c r="Q396" i="6" a="1"/>
  <c r="Q396" i="6" s="1"/>
  <c r="P396" i="6" a="1"/>
  <c r="P396" i="6" s="1"/>
  <c r="O396" i="6" a="1"/>
  <c r="O396" i="6" s="1"/>
  <c r="N396" i="6"/>
  <c r="N396" i="6" a="1"/>
  <c r="M396" i="6" a="1"/>
  <c r="M396" i="6" s="1"/>
  <c r="L396" i="6" a="1"/>
  <c r="L396" i="6" s="1"/>
  <c r="K396" i="6" a="1"/>
  <c r="K396" i="6" s="1"/>
  <c r="AI395" i="6" a="1"/>
  <c r="AI395" i="6" s="1"/>
  <c r="AH395" i="6"/>
  <c r="AH395" i="6" a="1"/>
  <c r="AG395" i="6" a="1"/>
  <c r="AG395" i="6" s="1"/>
  <c r="AF395" i="6" a="1"/>
  <c r="AF395" i="6" s="1"/>
  <c r="AE395" i="6" a="1"/>
  <c r="AE395" i="6" s="1"/>
  <c r="AD395" i="6" a="1"/>
  <c r="AD395" i="6" s="1"/>
  <c r="AC395" i="6" a="1"/>
  <c r="AC395" i="6" s="1"/>
  <c r="AB395" i="6" a="1"/>
  <c r="AB395" i="6" s="1"/>
  <c r="AA395" i="6" a="1"/>
  <c r="AA395" i="6" s="1"/>
  <c r="Z395" i="6"/>
  <c r="Z395" i="6" a="1"/>
  <c r="Y395" i="6" a="1"/>
  <c r="Y395" i="6" s="1"/>
  <c r="X395" i="6" a="1"/>
  <c r="X395" i="6" s="1"/>
  <c r="W395" i="6" a="1"/>
  <c r="W395" i="6" s="1"/>
  <c r="V395" i="6" a="1"/>
  <c r="V395" i="6" s="1"/>
  <c r="U395" i="6" a="1"/>
  <c r="U395" i="6" s="1"/>
  <c r="T395" i="6" a="1"/>
  <c r="T395" i="6" s="1"/>
  <c r="S395" i="6" a="1"/>
  <c r="S395" i="6" s="1"/>
  <c r="R395" i="6"/>
  <c r="R395" i="6" a="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c r="AD394" i="6" a="1"/>
  <c r="AC394" i="6" a="1"/>
  <c r="AC394" i="6" s="1"/>
  <c r="AB394" i="6" a="1"/>
  <c r="AB394" i="6" s="1"/>
  <c r="AA394" i="6" a="1"/>
  <c r="AA394" i="6" s="1"/>
  <c r="Z394" i="6" a="1"/>
  <c r="Z394" i="6" s="1"/>
  <c r="Y394" i="6" a="1"/>
  <c r="Y394" i="6" s="1"/>
  <c r="X394" i="6" a="1"/>
  <c r="X394" i="6" s="1"/>
  <c r="W394" i="6" a="1"/>
  <c r="W394" i="6" s="1"/>
  <c r="V394" i="6"/>
  <c r="V394" i="6" a="1"/>
  <c r="U394" i="6" a="1"/>
  <c r="U394" i="6" s="1"/>
  <c r="T394" i="6" a="1"/>
  <c r="T394" i="6" s="1"/>
  <c r="S394" i="6" a="1"/>
  <c r="S394" i="6" s="1"/>
  <c r="R394" i="6" a="1"/>
  <c r="R394" i="6" s="1"/>
  <c r="Q394" i="6" a="1"/>
  <c r="Q394" i="6" s="1"/>
  <c r="P394" i="6" a="1"/>
  <c r="P394" i="6" s="1"/>
  <c r="O394" i="6" a="1"/>
  <c r="O394" i="6" s="1"/>
  <c r="N394" i="6"/>
  <c r="N394" i="6" a="1"/>
  <c r="M394" i="6" a="1"/>
  <c r="M394" i="6" s="1"/>
  <c r="L394" i="6" a="1"/>
  <c r="L394" i="6" s="1"/>
  <c r="K394" i="6" a="1"/>
  <c r="K394" i="6" s="1"/>
  <c r="AI393" i="6" a="1"/>
  <c r="AI393" i="6" s="1"/>
  <c r="AH393" i="6"/>
  <c r="AH393" i="6" a="1"/>
  <c r="AG393" i="6" a="1"/>
  <c r="AG393" i="6" s="1"/>
  <c r="AF393" i="6" a="1"/>
  <c r="AF393" i="6" s="1"/>
  <c r="AE393" i="6" a="1"/>
  <c r="AE393" i="6" s="1"/>
  <c r="AD393" i="6" a="1"/>
  <c r="AD393" i="6" s="1"/>
  <c r="AC393" i="6" a="1"/>
  <c r="AC393" i="6" s="1"/>
  <c r="AB393" i="6" a="1"/>
  <c r="AB393" i="6" s="1"/>
  <c r="AA393" i="6" a="1"/>
  <c r="AA393" i="6" s="1"/>
  <c r="Z393" i="6"/>
  <c r="Z393" i="6" a="1"/>
  <c r="Y393" i="6" a="1"/>
  <c r="Y393" i="6" s="1"/>
  <c r="X393" i="6" a="1"/>
  <c r="X393" i="6" s="1"/>
  <c r="W393" i="6" a="1"/>
  <c r="W393" i="6" s="1"/>
  <c r="V393" i="6" a="1"/>
  <c r="V393" i="6" s="1"/>
  <c r="U393" i="6" a="1"/>
  <c r="U393" i="6" s="1"/>
  <c r="T393" i="6" a="1"/>
  <c r="T393" i="6" s="1"/>
  <c r="S393" i="6" a="1"/>
  <c r="S393" i="6" s="1"/>
  <c r="R393" i="6"/>
  <c r="R393" i="6" a="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c r="AD392" i="6" a="1"/>
  <c r="AC392" i="6" a="1"/>
  <c r="AC392" i="6" s="1"/>
  <c r="AB392" i="6" a="1"/>
  <c r="AB392" i="6" s="1"/>
  <c r="AA392" i="6" a="1"/>
  <c r="AA392" i="6" s="1"/>
  <c r="Z392" i="6" a="1"/>
  <c r="Z392" i="6" s="1"/>
  <c r="Y392" i="6" a="1"/>
  <c r="Y392" i="6" s="1"/>
  <c r="X392" i="6" a="1"/>
  <c r="X392" i="6" s="1"/>
  <c r="W392" i="6" a="1"/>
  <c r="W392" i="6" s="1"/>
  <c r="V392" i="6"/>
  <c r="V392" i="6" a="1"/>
  <c r="U392" i="6" a="1"/>
  <c r="U392" i="6" s="1"/>
  <c r="T392" i="6" a="1"/>
  <c r="T392" i="6" s="1"/>
  <c r="S392" i="6" a="1"/>
  <c r="S392" i="6" s="1"/>
  <c r="R392" i="6" a="1"/>
  <c r="R392" i="6" s="1"/>
  <c r="Q392" i="6" a="1"/>
  <c r="Q392" i="6" s="1"/>
  <c r="P392" i="6" a="1"/>
  <c r="P392" i="6" s="1"/>
  <c r="O392" i="6" a="1"/>
  <c r="O392" i="6" s="1"/>
  <c r="N392" i="6"/>
  <c r="N392" i="6" a="1"/>
  <c r="M392" i="6" a="1"/>
  <c r="M392" i="6" s="1"/>
  <c r="L392" i="6" a="1"/>
  <c r="L392" i="6" s="1"/>
  <c r="K392" i="6" a="1"/>
  <c r="K392" i="6" s="1"/>
  <c r="AI391" i="6" a="1"/>
  <c r="AI391" i="6" s="1"/>
  <c r="AH391" i="6"/>
  <c r="AH391" i="6" a="1"/>
  <c r="AG391" i="6" a="1"/>
  <c r="AG391" i="6" s="1"/>
  <c r="AF391" i="6" a="1"/>
  <c r="AF391" i="6" s="1"/>
  <c r="AE391" i="6" a="1"/>
  <c r="AE391" i="6" s="1"/>
  <c r="AD391" i="6" a="1"/>
  <c r="AD391" i="6" s="1"/>
  <c r="AC391" i="6" a="1"/>
  <c r="AC391" i="6" s="1"/>
  <c r="AB391" i="6" a="1"/>
  <c r="AB391" i="6" s="1"/>
  <c r="AA391" i="6" a="1"/>
  <c r="AA391" i="6" s="1"/>
  <c r="Z391" i="6"/>
  <c r="Z391" i="6" a="1"/>
  <c r="Y391" i="6" a="1"/>
  <c r="Y391" i="6" s="1"/>
  <c r="X391" i="6" a="1"/>
  <c r="X391" i="6" s="1"/>
  <c r="W391" i="6" a="1"/>
  <c r="W391" i="6" s="1"/>
  <c r="V391" i="6" a="1"/>
  <c r="V391" i="6" s="1"/>
  <c r="U391" i="6" a="1"/>
  <c r="U391" i="6" s="1"/>
  <c r="T391" i="6" a="1"/>
  <c r="T391" i="6" s="1"/>
  <c r="S391" i="6" a="1"/>
  <c r="S391" i="6" s="1"/>
  <c r="R391" i="6"/>
  <c r="R391" i="6" a="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c r="AD390" i="6" a="1"/>
  <c r="AC390" i="6" a="1"/>
  <c r="AC390" i="6" s="1"/>
  <c r="AB390" i="6" a="1"/>
  <c r="AB390" i="6" s="1"/>
  <c r="AA390" i="6" a="1"/>
  <c r="AA390" i="6" s="1"/>
  <c r="Z390" i="6" a="1"/>
  <c r="Z390" i="6" s="1"/>
  <c r="Y390" i="6" a="1"/>
  <c r="Y390" i="6" s="1"/>
  <c r="X390" i="6" a="1"/>
  <c r="X390" i="6" s="1"/>
  <c r="W390" i="6" a="1"/>
  <c r="W390" i="6" s="1"/>
  <c r="V390" i="6"/>
  <c r="V390" i="6" a="1"/>
  <c r="U390" i="6" a="1"/>
  <c r="U390" i="6" s="1"/>
  <c r="T390" i="6" a="1"/>
  <c r="T390" i="6" s="1"/>
  <c r="S390" i="6" a="1"/>
  <c r="S390" i="6" s="1"/>
  <c r="R390" i="6" a="1"/>
  <c r="R390" i="6" s="1"/>
  <c r="Q390" i="6" a="1"/>
  <c r="Q390" i="6" s="1"/>
  <c r="P390" i="6" a="1"/>
  <c r="P390" i="6" s="1"/>
  <c r="O390" i="6" a="1"/>
  <c r="O390" i="6" s="1"/>
  <c r="N390" i="6"/>
  <c r="N390" i="6" a="1"/>
  <c r="M390" i="6" a="1"/>
  <c r="M390" i="6" s="1"/>
  <c r="L390" i="6" a="1"/>
  <c r="L390" i="6" s="1"/>
  <c r="K390" i="6" a="1"/>
  <c r="K390" i="6" s="1"/>
  <c r="AI389" i="6" a="1"/>
  <c r="AI389" i="6" s="1"/>
  <c r="AH389" i="6"/>
  <c r="AH389" i="6" a="1"/>
  <c r="AG389" i="6" a="1"/>
  <c r="AG389" i="6" s="1"/>
  <c r="AF389" i="6" a="1"/>
  <c r="AF389" i="6" s="1"/>
  <c r="AE389" i="6" a="1"/>
  <c r="AE389" i="6" s="1"/>
  <c r="AD389" i="6" a="1"/>
  <c r="AD389" i="6" s="1"/>
  <c r="AC389" i="6" a="1"/>
  <c r="AC389" i="6" s="1"/>
  <c r="AB389" i="6" a="1"/>
  <c r="AB389" i="6" s="1"/>
  <c r="AA389" i="6" a="1"/>
  <c r="AA389" i="6" s="1"/>
  <c r="Z389" i="6"/>
  <c r="Z389" i="6" a="1"/>
  <c r="Y389" i="6" a="1"/>
  <c r="Y389" i="6" s="1"/>
  <c r="X389" i="6" a="1"/>
  <c r="X389" i="6" s="1"/>
  <c r="W389" i="6" a="1"/>
  <c r="W389" i="6" s="1"/>
  <c r="V389" i="6" a="1"/>
  <c r="V389" i="6" s="1"/>
  <c r="U389" i="6" a="1"/>
  <c r="U389" i="6" s="1"/>
  <c r="T389" i="6" a="1"/>
  <c r="T389" i="6" s="1"/>
  <c r="S389" i="6" a="1"/>
  <c r="S389" i="6" s="1"/>
  <c r="R389" i="6"/>
  <c r="R389" i="6" a="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c r="AD388" i="6" a="1"/>
  <c r="AC388" i="6" a="1"/>
  <c r="AC388" i="6" s="1"/>
  <c r="AB388" i="6" a="1"/>
  <c r="AB388" i="6" s="1"/>
  <c r="AA388" i="6" a="1"/>
  <c r="AA388" i="6" s="1"/>
  <c r="Z388" i="6" a="1"/>
  <c r="Z388" i="6" s="1"/>
  <c r="Y388" i="6" a="1"/>
  <c r="Y388" i="6" s="1"/>
  <c r="X388" i="6" a="1"/>
  <c r="X388" i="6" s="1"/>
  <c r="W388" i="6" a="1"/>
  <c r="W388" i="6" s="1"/>
  <c r="V388" i="6"/>
  <c r="V388" i="6" a="1"/>
  <c r="U388" i="6" a="1"/>
  <c r="U388" i="6" s="1"/>
  <c r="T388" i="6" a="1"/>
  <c r="T388" i="6" s="1"/>
  <c r="S388" i="6" a="1"/>
  <c r="S388" i="6" s="1"/>
  <c r="R388" i="6" a="1"/>
  <c r="R388" i="6" s="1"/>
  <c r="Q388" i="6" a="1"/>
  <c r="Q388" i="6" s="1"/>
  <c r="P388" i="6" a="1"/>
  <c r="P388" i="6" s="1"/>
  <c r="O388" i="6" a="1"/>
  <c r="O388" i="6" s="1"/>
  <c r="N388" i="6"/>
  <c r="N388" i="6" a="1"/>
  <c r="M388" i="6" a="1"/>
  <c r="M388" i="6" s="1"/>
  <c r="L388" i="6" a="1"/>
  <c r="L388" i="6" s="1"/>
  <c r="K388" i="6" a="1"/>
  <c r="K388" i="6" s="1"/>
  <c r="AI387" i="6" a="1"/>
  <c r="AI387" i="6" s="1"/>
  <c r="AH387" i="6"/>
  <c r="AH387" i="6" a="1"/>
  <c r="AG387" i="6" a="1"/>
  <c r="AG387" i="6" s="1"/>
  <c r="AF387" i="6" a="1"/>
  <c r="AF387" i="6" s="1"/>
  <c r="AE387" i="6" a="1"/>
  <c r="AE387" i="6" s="1"/>
  <c r="AD387" i="6" a="1"/>
  <c r="AD387" i="6" s="1"/>
  <c r="AC387" i="6" a="1"/>
  <c r="AC387" i="6" s="1"/>
  <c r="AB387" i="6" a="1"/>
  <c r="AB387" i="6" s="1"/>
  <c r="AA387" i="6" a="1"/>
  <c r="AA387" i="6" s="1"/>
  <c r="Z387" i="6"/>
  <c r="Z387" i="6" a="1"/>
  <c r="Y387" i="6" a="1"/>
  <c r="Y387" i="6" s="1"/>
  <c r="X387" i="6" a="1"/>
  <c r="X387" i="6" s="1"/>
  <c r="W387" i="6" a="1"/>
  <c r="W387" i="6" s="1"/>
  <c r="V387" i="6" a="1"/>
  <c r="V387" i="6" s="1"/>
  <c r="U387" i="6" a="1"/>
  <c r="U387" i="6" s="1"/>
  <c r="T387" i="6" a="1"/>
  <c r="T387" i="6" s="1"/>
  <c r="S387" i="6" a="1"/>
  <c r="S387" i="6" s="1"/>
  <c r="R387" i="6"/>
  <c r="R387" i="6" a="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c r="AD386" i="6" a="1"/>
  <c r="AC386" i="6" a="1"/>
  <c r="AC386" i="6" s="1"/>
  <c r="AB386" i="6" a="1"/>
  <c r="AB386" i="6" s="1"/>
  <c r="AA386" i="6" a="1"/>
  <c r="AA386" i="6" s="1"/>
  <c r="Z386" i="6" a="1"/>
  <c r="Z386" i="6" s="1"/>
  <c r="Y386" i="6" a="1"/>
  <c r="Y386" i="6" s="1"/>
  <c r="X386" i="6" a="1"/>
  <c r="X386" i="6" s="1"/>
  <c r="W386" i="6" a="1"/>
  <c r="W386" i="6" s="1"/>
  <c r="V386" i="6"/>
  <c r="V386" i="6" a="1"/>
  <c r="U386" i="6" a="1"/>
  <c r="U386" i="6" s="1"/>
  <c r="T386" i="6" a="1"/>
  <c r="T386" i="6" s="1"/>
  <c r="S386" i="6" a="1"/>
  <c r="S386" i="6" s="1"/>
  <c r="R386" i="6" a="1"/>
  <c r="R386" i="6" s="1"/>
  <c r="Q386" i="6" a="1"/>
  <c r="Q386" i="6" s="1"/>
  <c r="P386" i="6" a="1"/>
  <c r="P386" i="6" s="1"/>
  <c r="O386" i="6" a="1"/>
  <c r="O386" i="6" s="1"/>
  <c r="N386" i="6"/>
  <c r="N386" i="6" a="1"/>
  <c r="M386" i="6" a="1"/>
  <c r="M386" i="6" s="1"/>
  <c r="L386" i="6" a="1"/>
  <c r="L386" i="6" s="1"/>
  <c r="K386" i="6" a="1"/>
  <c r="K386" i="6" s="1"/>
  <c r="AI385" i="6" a="1"/>
  <c r="AI385" i="6" s="1"/>
  <c r="AH385" i="6"/>
  <c r="AH385" i="6" a="1"/>
  <c r="AG385" i="6" a="1"/>
  <c r="AG385" i="6" s="1"/>
  <c r="AF385" i="6" a="1"/>
  <c r="AF385" i="6" s="1"/>
  <c r="AE385" i="6" a="1"/>
  <c r="AE385" i="6" s="1"/>
  <c r="AD385" i="6" a="1"/>
  <c r="AD385" i="6" s="1"/>
  <c r="AC385" i="6" a="1"/>
  <c r="AC385" i="6" s="1"/>
  <c r="AB385" i="6" a="1"/>
  <c r="AB385" i="6" s="1"/>
  <c r="AA385" i="6" a="1"/>
  <c r="AA385" i="6" s="1"/>
  <c r="Z385" i="6"/>
  <c r="Z385" i="6" a="1"/>
  <c r="Y385" i="6" a="1"/>
  <c r="Y385" i="6" s="1"/>
  <c r="X385" i="6" a="1"/>
  <c r="X385" i="6" s="1"/>
  <c r="W385" i="6" a="1"/>
  <c r="W385" i="6" s="1"/>
  <c r="V385" i="6" a="1"/>
  <c r="V385" i="6" s="1"/>
  <c r="U385" i="6" a="1"/>
  <c r="U385" i="6" s="1"/>
  <c r="T385" i="6" a="1"/>
  <c r="T385" i="6" s="1"/>
  <c r="S385" i="6" a="1"/>
  <c r="S385" i="6" s="1"/>
  <c r="R385" i="6"/>
  <c r="R385" i="6" a="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c r="AD384" i="6" a="1"/>
  <c r="AC384" i="6" a="1"/>
  <c r="AC384" i="6" s="1"/>
  <c r="AB384" i="6" a="1"/>
  <c r="AB384" i="6" s="1"/>
  <c r="AA384" i="6" a="1"/>
  <c r="AA384" i="6" s="1"/>
  <c r="Z384" i="6" a="1"/>
  <c r="Z384" i="6" s="1"/>
  <c r="Y384" i="6" a="1"/>
  <c r="Y384" i="6" s="1"/>
  <c r="X384" i="6" a="1"/>
  <c r="X384" i="6" s="1"/>
  <c r="W384" i="6" a="1"/>
  <c r="W384" i="6" s="1"/>
  <c r="V384" i="6"/>
  <c r="V384" i="6" a="1"/>
  <c r="U384" i="6" a="1"/>
  <c r="U384" i="6" s="1"/>
  <c r="T384" i="6" a="1"/>
  <c r="T384" i="6" s="1"/>
  <c r="S384" i="6" a="1"/>
  <c r="S384" i="6" s="1"/>
  <c r="R384" i="6" a="1"/>
  <c r="R384" i="6" s="1"/>
  <c r="Q384" i="6" a="1"/>
  <c r="Q384" i="6" s="1"/>
  <c r="P384" i="6" a="1"/>
  <c r="P384" i="6" s="1"/>
  <c r="O384" i="6" a="1"/>
  <c r="O384" i="6" s="1"/>
  <c r="N384" i="6"/>
  <c r="N384" i="6" a="1"/>
  <c r="M384" i="6" a="1"/>
  <c r="M384" i="6" s="1"/>
  <c r="L384" i="6" a="1"/>
  <c r="L384" i="6" s="1"/>
  <c r="K384" i="6" a="1"/>
  <c r="K384" i="6" s="1"/>
  <c r="AI383" i="6" a="1"/>
  <c r="AI383" i="6" s="1"/>
  <c r="AH383" i="6"/>
  <c r="AH383" i="6" a="1"/>
  <c r="AG383" i="6" a="1"/>
  <c r="AG383" i="6" s="1"/>
  <c r="AF383" i="6" a="1"/>
  <c r="AF383" i="6" s="1"/>
  <c r="AE383" i="6" a="1"/>
  <c r="AE383" i="6" s="1"/>
  <c r="AD383" i="6" a="1"/>
  <c r="AD383" i="6" s="1"/>
  <c r="AC383" i="6" a="1"/>
  <c r="AC383" i="6" s="1"/>
  <c r="AB383" i="6" a="1"/>
  <c r="AB383" i="6" s="1"/>
  <c r="AA383" i="6" a="1"/>
  <c r="AA383" i="6" s="1"/>
  <c r="Z383" i="6"/>
  <c r="Z383" i="6" a="1"/>
  <c r="Y383" i="6" a="1"/>
  <c r="Y383" i="6" s="1"/>
  <c r="X383" i="6" a="1"/>
  <c r="X383" i="6" s="1"/>
  <c r="W383" i="6" a="1"/>
  <c r="W383" i="6" s="1"/>
  <c r="V383" i="6" a="1"/>
  <c r="V383" i="6" s="1"/>
  <c r="U383" i="6" a="1"/>
  <c r="U383" i="6" s="1"/>
  <c r="T383" i="6" a="1"/>
  <c r="T383" i="6" s="1"/>
  <c r="S383" i="6" a="1"/>
  <c r="S383" i="6" s="1"/>
  <c r="R383" i="6"/>
  <c r="R383" i="6" a="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c r="AD382" i="6" a="1"/>
  <c r="AC382" i="6" a="1"/>
  <c r="AC382" i="6" s="1"/>
  <c r="AB382" i="6" a="1"/>
  <c r="AB382" i="6" s="1"/>
  <c r="AA382" i="6" a="1"/>
  <c r="AA382" i="6" s="1"/>
  <c r="Z382" i="6" a="1"/>
  <c r="Z382" i="6" s="1"/>
  <c r="Y382" i="6" a="1"/>
  <c r="Y382" i="6" s="1"/>
  <c r="X382" i="6" a="1"/>
  <c r="X382" i="6" s="1"/>
  <c r="W382" i="6" a="1"/>
  <c r="W382" i="6" s="1"/>
  <c r="V382" i="6"/>
  <c r="V382" i="6" a="1"/>
  <c r="U382" i="6" a="1"/>
  <c r="U382" i="6" s="1"/>
  <c r="T382" i="6" a="1"/>
  <c r="T382" i="6" s="1"/>
  <c r="S382" i="6" a="1"/>
  <c r="S382" i="6" s="1"/>
  <c r="R382" i="6" a="1"/>
  <c r="R382" i="6" s="1"/>
  <c r="Q382" i="6" a="1"/>
  <c r="Q382" i="6" s="1"/>
  <c r="P382" i="6" a="1"/>
  <c r="P382" i="6" s="1"/>
  <c r="O382" i="6" a="1"/>
  <c r="O382" i="6" s="1"/>
  <c r="N382" i="6"/>
  <c r="N382" i="6" a="1"/>
  <c r="M382" i="6" a="1"/>
  <c r="M382" i="6" s="1"/>
  <c r="L382" i="6" a="1"/>
  <c r="L382" i="6" s="1"/>
  <c r="K382" i="6" a="1"/>
  <c r="K382" i="6" s="1"/>
  <c r="AI381" i="6" a="1"/>
  <c r="AI381" i="6" s="1"/>
  <c r="AH381" i="6"/>
  <c r="AH381" i="6" a="1"/>
  <c r="AG381" i="6" a="1"/>
  <c r="AG381" i="6" s="1"/>
  <c r="AF381" i="6" a="1"/>
  <c r="AF381" i="6" s="1"/>
  <c r="AE381" i="6" a="1"/>
  <c r="AE381" i="6" s="1"/>
  <c r="AD381" i="6" a="1"/>
  <c r="AD381" i="6" s="1"/>
  <c r="AC381" i="6" a="1"/>
  <c r="AC381" i="6" s="1"/>
  <c r="AB381" i="6" a="1"/>
  <c r="AB381" i="6" s="1"/>
  <c r="AA381" i="6" a="1"/>
  <c r="AA381" i="6" s="1"/>
  <c r="Z381" i="6"/>
  <c r="Z381" i="6" a="1"/>
  <c r="Y381" i="6" a="1"/>
  <c r="Y381" i="6" s="1"/>
  <c r="X381" i="6" a="1"/>
  <c r="X381" i="6" s="1"/>
  <c r="W381" i="6" a="1"/>
  <c r="W381" i="6" s="1"/>
  <c r="V381" i="6" a="1"/>
  <c r="V381" i="6" s="1"/>
  <c r="U381" i="6" a="1"/>
  <c r="U381" i="6" s="1"/>
  <c r="T381" i="6" a="1"/>
  <c r="T381" i="6" s="1"/>
  <c r="S381" i="6" a="1"/>
  <c r="S381" i="6" s="1"/>
  <c r="R381" i="6"/>
  <c r="R381" i="6" a="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c r="AD380" i="6" a="1"/>
  <c r="AC380" i="6" a="1"/>
  <c r="AC380" i="6" s="1"/>
  <c r="AB380" i="6" a="1"/>
  <c r="AB380" i="6" s="1"/>
  <c r="AA380" i="6" a="1"/>
  <c r="AA380" i="6" s="1"/>
  <c r="Z380" i="6" a="1"/>
  <c r="Z380" i="6" s="1"/>
  <c r="Y380" i="6" a="1"/>
  <c r="Y380" i="6" s="1"/>
  <c r="X380" i="6" a="1"/>
  <c r="X380" i="6" s="1"/>
  <c r="W380" i="6" a="1"/>
  <c r="W380" i="6" s="1"/>
  <c r="V380" i="6"/>
  <c r="V380" i="6" a="1"/>
  <c r="U380" i="6" a="1"/>
  <c r="U380" i="6" s="1"/>
  <c r="T380" i="6" a="1"/>
  <c r="T380" i="6" s="1"/>
  <c r="S380" i="6" a="1"/>
  <c r="S380" i="6" s="1"/>
  <c r="R380" i="6"/>
  <c r="R380" i="6" a="1"/>
  <c r="Q380" i="6" a="1"/>
  <c r="Q380" i="6" s="1"/>
  <c r="P380" i="6" a="1"/>
  <c r="P380" i="6" s="1"/>
  <c r="O380" i="6" a="1"/>
  <c r="O380" i="6" s="1"/>
  <c r="N380" i="6"/>
  <c r="N380" i="6" a="1"/>
  <c r="M380" i="6" a="1"/>
  <c r="M380" i="6" s="1"/>
  <c r="L380" i="6" a="1"/>
  <c r="L380" i="6" s="1"/>
  <c r="K380" i="6" a="1"/>
  <c r="K380" i="6" s="1"/>
  <c r="AI379" i="6" a="1"/>
  <c r="AI379" i="6" s="1"/>
  <c r="AH379" i="6"/>
  <c r="AH379" i="6" a="1"/>
  <c r="AG379" i="6" a="1"/>
  <c r="AG379" i="6" s="1"/>
  <c r="AF379" i="6" a="1"/>
  <c r="AF379" i="6" s="1"/>
  <c r="AE379" i="6" a="1"/>
  <c r="AE379" i="6" s="1"/>
  <c r="AD379" i="6"/>
  <c r="AD379" i="6" a="1"/>
  <c r="AC379" i="6" a="1"/>
  <c r="AC379" i="6" s="1"/>
  <c r="AB379" i="6" a="1"/>
  <c r="AB379" i="6" s="1"/>
  <c r="AA379" i="6" a="1"/>
  <c r="AA379" i="6" s="1"/>
  <c r="Z379" i="6"/>
  <c r="Z379" i="6" a="1"/>
  <c r="Y379" i="6" a="1"/>
  <c r="Y379" i="6" s="1"/>
  <c r="X379" i="6" a="1"/>
  <c r="X379" i="6" s="1"/>
  <c r="W379" i="6" a="1"/>
  <c r="W379" i="6" s="1"/>
  <c r="V379" i="6" a="1"/>
  <c r="V379" i="6" s="1"/>
  <c r="U379" i="6" a="1"/>
  <c r="U379" i="6" s="1"/>
  <c r="T379" i="6" a="1"/>
  <c r="T379" i="6" s="1"/>
  <c r="S379" i="6" a="1"/>
  <c r="S379" i="6" s="1"/>
  <c r="R379" i="6"/>
  <c r="R379" i="6" a="1"/>
  <c r="Q379" i="6" a="1"/>
  <c r="Q379" i="6" s="1"/>
  <c r="P379" i="6" a="1"/>
  <c r="P379" i="6" s="1"/>
  <c r="O379" i="6" a="1"/>
  <c r="O379" i="6" s="1"/>
  <c r="N379" i="6"/>
  <c r="N379" i="6" a="1"/>
  <c r="M379" i="6" a="1"/>
  <c r="M379" i="6" s="1"/>
  <c r="L379" i="6" a="1"/>
  <c r="L379" i="6" s="1"/>
  <c r="K379" i="6" a="1"/>
  <c r="K379" i="6" s="1"/>
  <c r="AI378" i="6" a="1"/>
  <c r="AI378" i="6" s="1"/>
  <c r="AH378" i="6" a="1"/>
  <c r="AH378" i="6" s="1"/>
  <c r="AG378" i="6" a="1"/>
  <c r="AG378" i="6" s="1"/>
  <c r="AF378" i="6" a="1"/>
  <c r="AF378" i="6" s="1"/>
  <c r="AE378" i="6" a="1"/>
  <c r="AE378" i="6" s="1"/>
  <c r="AD378" i="6"/>
  <c r="AD378" i="6" a="1"/>
  <c r="AC378" i="6" a="1"/>
  <c r="AC378" i="6" s="1"/>
  <c r="AB378" i="6" a="1"/>
  <c r="AB378" i="6" s="1"/>
  <c r="AA378" i="6" a="1"/>
  <c r="AA378" i="6" s="1"/>
  <c r="Z378" i="6"/>
  <c r="Z378" i="6" a="1"/>
  <c r="Y378" i="6" a="1"/>
  <c r="Y378" i="6" s="1"/>
  <c r="X378" i="6" a="1"/>
  <c r="X378" i="6" s="1"/>
  <c r="W378" i="6" a="1"/>
  <c r="W378" i="6" s="1"/>
  <c r="V378" i="6"/>
  <c r="V378" i="6" a="1"/>
  <c r="U378" i="6" a="1"/>
  <c r="U378" i="6" s="1"/>
  <c r="T378" i="6" a="1"/>
  <c r="T378" i="6" s="1"/>
  <c r="S378" i="6" a="1"/>
  <c r="S378" i="6" s="1"/>
  <c r="R378" i="6" a="1"/>
  <c r="R378" i="6" s="1"/>
  <c r="Q378" i="6" a="1"/>
  <c r="Q378" i="6" s="1"/>
  <c r="P378" i="6" a="1"/>
  <c r="P378" i="6" s="1"/>
  <c r="O378" i="6" a="1"/>
  <c r="O378" i="6" s="1"/>
  <c r="N378" i="6"/>
  <c r="N378" i="6" a="1"/>
  <c r="M378" i="6" a="1"/>
  <c r="M378" i="6" s="1"/>
  <c r="L378" i="6" a="1"/>
  <c r="L378" i="6" s="1"/>
  <c r="K378" i="6" a="1"/>
  <c r="K378" i="6" s="1"/>
  <c r="AI377" i="6" a="1"/>
  <c r="AI377" i="6" s="1"/>
  <c r="AH377" i="6"/>
  <c r="AH377" i="6" a="1"/>
  <c r="AG377" i="6" a="1"/>
  <c r="AG377" i="6" s="1"/>
  <c r="AF377" i="6" a="1"/>
  <c r="AF377" i="6" s="1"/>
  <c r="AE377" i="6" a="1"/>
  <c r="AE377" i="6" s="1"/>
  <c r="AD377" i="6" a="1"/>
  <c r="AD377" i="6" s="1"/>
  <c r="AC377" i="6" a="1"/>
  <c r="AC377" i="6" s="1"/>
  <c r="AB377" i="6" a="1"/>
  <c r="AB377" i="6" s="1"/>
  <c r="AA377" i="6" a="1"/>
  <c r="AA377" i="6" s="1"/>
  <c r="Z377" i="6"/>
  <c r="Z377" i="6" a="1"/>
  <c r="Y377" i="6" a="1"/>
  <c r="Y377" i="6" s="1"/>
  <c r="X377" i="6" a="1"/>
  <c r="X377" i="6" s="1"/>
  <c r="W377" i="6" a="1"/>
  <c r="W377" i="6" s="1"/>
  <c r="V377" i="6"/>
  <c r="V377" i="6" a="1"/>
  <c r="U377" i="6" a="1"/>
  <c r="U377" i="6" s="1"/>
  <c r="T377" i="6" a="1"/>
  <c r="T377" i="6" s="1"/>
  <c r="S377" i="6" a="1"/>
  <c r="S377" i="6" s="1"/>
  <c r="R377" i="6"/>
  <c r="R377" i="6" a="1"/>
  <c r="Q377" i="6" a="1"/>
  <c r="Q377" i="6" s="1"/>
  <c r="P377" i="6" a="1"/>
  <c r="P377" i="6" s="1"/>
  <c r="O377" i="6" a="1"/>
  <c r="O377" i="6" s="1"/>
  <c r="N377" i="6" a="1"/>
  <c r="N377" i="6" s="1"/>
  <c r="M377" i="6" a="1"/>
  <c r="M377" i="6" s="1"/>
  <c r="L377" i="6" a="1"/>
  <c r="L377" i="6" s="1"/>
  <c r="K377" i="6" a="1"/>
  <c r="K377" i="6" s="1"/>
  <c r="AI376" i="6" a="1"/>
  <c r="AI376" i="6" s="1"/>
  <c r="AH376" i="6"/>
  <c r="AH376" i="6" a="1"/>
  <c r="AG376" i="6" a="1"/>
  <c r="AG376" i="6" s="1"/>
  <c r="AF376" i="6" a="1"/>
  <c r="AF376" i="6" s="1"/>
  <c r="AE376" i="6" a="1"/>
  <c r="AE376" i="6" s="1"/>
  <c r="AD376" i="6"/>
  <c r="AD376" i="6" a="1"/>
  <c r="AC376" i="6" a="1"/>
  <c r="AC376" i="6" s="1"/>
  <c r="AB376" i="6" a="1"/>
  <c r="AB376" i="6" s="1"/>
  <c r="AA376" i="6" a="1"/>
  <c r="AA376" i="6" s="1"/>
  <c r="Z376" i="6" a="1"/>
  <c r="Z376" i="6" s="1"/>
  <c r="Y376" i="6" a="1"/>
  <c r="Y376" i="6" s="1"/>
  <c r="X376" i="6" a="1"/>
  <c r="X376" i="6" s="1"/>
  <c r="W376" i="6" a="1"/>
  <c r="W376" i="6" s="1"/>
  <c r="V376" i="6"/>
  <c r="V376" i="6" a="1"/>
  <c r="U376" i="6" a="1"/>
  <c r="U376" i="6" s="1"/>
  <c r="T376" i="6" a="1"/>
  <c r="T376" i="6" s="1"/>
  <c r="S376" i="6" a="1"/>
  <c r="S376" i="6" s="1"/>
  <c r="R376" i="6"/>
  <c r="R376" i="6" a="1"/>
  <c r="Q376" i="6" a="1"/>
  <c r="Q376" i="6" s="1"/>
  <c r="P376" i="6" a="1"/>
  <c r="P376" i="6" s="1"/>
  <c r="O376" i="6" a="1"/>
  <c r="O376" i="6" s="1"/>
  <c r="N376" i="6"/>
  <c r="N376" i="6" a="1"/>
  <c r="M376" i="6" a="1"/>
  <c r="M376" i="6" s="1"/>
  <c r="L376" i="6" a="1"/>
  <c r="L376" i="6" s="1"/>
  <c r="K376" i="6" a="1"/>
  <c r="K376" i="6" s="1"/>
  <c r="AI375" i="6" a="1"/>
  <c r="AI375" i="6" s="1"/>
  <c r="AH375" i="6"/>
  <c r="AH375" i="6" a="1"/>
  <c r="AG375" i="6" a="1"/>
  <c r="AG375" i="6" s="1"/>
  <c r="AF375" i="6" a="1"/>
  <c r="AF375" i="6" s="1"/>
  <c r="AE375" i="6" a="1"/>
  <c r="AE375" i="6" s="1"/>
  <c r="AD375" i="6"/>
  <c r="AD375" i="6" a="1"/>
  <c r="AC375" i="6" a="1"/>
  <c r="AC375" i="6" s="1"/>
  <c r="AB375" i="6" a="1"/>
  <c r="AB375" i="6" s="1"/>
  <c r="AA375" i="6" a="1"/>
  <c r="AA375" i="6" s="1"/>
  <c r="Z375" i="6"/>
  <c r="Z375" i="6" a="1"/>
  <c r="Y375" i="6" a="1"/>
  <c r="Y375" i="6" s="1"/>
  <c r="X375" i="6" a="1"/>
  <c r="X375" i="6" s="1"/>
  <c r="W375" i="6" a="1"/>
  <c r="W375" i="6" s="1"/>
  <c r="V375" i="6" a="1"/>
  <c r="V375" i="6" s="1"/>
  <c r="U375" i="6" a="1"/>
  <c r="U375" i="6" s="1"/>
  <c r="T375" i="6" a="1"/>
  <c r="T375" i="6" s="1"/>
  <c r="S375" i="6" a="1"/>
  <c r="S375" i="6" s="1"/>
  <c r="R375" i="6"/>
  <c r="R375" i="6" a="1"/>
  <c r="Q375" i="6" a="1"/>
  <c r="Q375" i="6" s="1"/>
  <c r="P375" i="6" a="1"/>
  <c r="P375" i="6" s="1"/>
  <c r="O375" i="6" a="1"/>
  <c r="O375" i="6" s="1"/>
  <c r="N375" i="6"/>
  <c r="N375" i="6" a="1"/>
  <c r="M375" i="6" a="1"/>
  <c r="M375" i="6" s="1"/>
  <c r="L375" i="6" a="1"/>
  <c r="L375" i="6" s="1"/>
  <c r="K375" i="6" a="1"/>
  <c r="K375" i="6" s="1"/>
  <c r="AI374" i="6" a="1"/>
  <c r="AI374" i="6" s="1"/>
  <c r="AH374" i="6" a="1"/>
  <c r="AH374" i="6" s="1"/>
  <c r="AG374" i="6" a="1"/>
  <c r="AG374" i="6" s="1"/>
  <c r="AF374" i="6" a="1"/>
  <c r="AF374" i="6" s="1"/>
  <c r="AE374" i="6" a="1"/>
  <c r="AE374" i="6" s="1"/>
  <c r="AD374" i="6"/>
  <c r="AD374" i="6" a="1"/>
  <c r="AC374" i="6" a="1"/>
  <c r="AC374" i="6" s="1"/>
  <c r="AB374" i="6" a="1"/>
  <c r="AB374" i="6" s="1"/>
  <c r="AA374" i="6" a="1"/>
  <c r="AA374" i="6" s="1"/>
  <c r="Z374" i="6"/>
  <c r="Z374" i="6" a="1"/>
  <c r="Y374" i="6" a="1"/>
  <c r="Y374" i="6" s="1"/>
  <c r="X374" i="6" a="1"/>
  <c r="X374" i="6" s="1"/>
  <c r="W374" i="6" a="1"/>
  <c r="W374" i="6" s="1"/>
  <c r="V374" i="6"/>
  <c r="V374" i="6" a="1"/>
  <c r="U374" i="6" a="1"/>
  <c r="U374" i="6" s="1"/>
  <c r="T374" i="6" a="1"/>
  <c r="T374" i="6" s="1"/>
  <c r="S374" i="6" a="1"/>
  <c r="S374" i="6" s="1"/>
  <c r="R374" i="6" a="1"/>
  <c r="R374" i="6" s="1"/>
  <c r="Q374" i="6" a="1"/>
  <c r="Q374" i="6" s="1"/>
  <c r="P374" i="6" a="1"/>
  <c r="P374" i="6" s="1"/>
  <c r="O374" i="6" a="1"/>
  <c r="O374" i="6" s="1"/>
  <c r="N374" i="6"/>
  <c r="N374" i="6" a="1"/>
  <c r="M374" i="6" a="1"/>
  <c r="M374" i="6" s="1"/>
  <c r="L374" i="6" a="1"/>
  <c r="L374" i="6" s="1"/>
  <c r="K374" i="6" a="1"/>
  <c r="K374" i="6" s="1"/>
  <c r="AI373" i="6" a="1"/>
  <c r="AI373" i="6" s="1"/>
  <c r="AH373" i="6"/>
  <c r="AH373" i="6" a="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c r="V373" i="6" a="1"/>
  <c r="U373" i="6" a="1"/>
  <c r="U373" i="6" s="1"/>
  <c r="T373" i="6" a="1"/>
  <c r="T373" i="6" s="1"/>
  <c r="S373" i="6" a="1"/>
  <c r="S373" i="6" s="1"/>
  <c r="R373" i="6"/>
  <c r="R373" i="6" a="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c r="AD372" i="6" a="1"/>
  <c r="AC372" i="6" a="1"/>
  <c r="AC372" i="6" s="1"/>
  <c r="AB372" i="6" a="1"/>
  <c r="AB372" i="6" s="1"/>
  <c r="AA372" i="6" a="1"/>
  <c r="AA372" i="6" s="1"/>
  <c r="Z372" i="6" a="1"/>
  <c r="Z372" i="6" s="1"/>
  <c r="Y372" i="6" a="1"/>
  <c r="Y372" i="6" s="1"/>
  <c r="X372" i="6" a="1"/>
  <c r="X372" i="6" s="1"/>
  <c r="W372" i="6" a="1"/>
  <c r="W372" i="6" s="1"/>
  <c r="V372" i="6"/>
  <c r="V372" i="6" a="1"/>
  <c r="U372" i="6" a="1"/>
  <c r="U372" i="6" s="1"/>
  <c r="T372" i="6" a="1"/>
  <c r="T372" i="6" s="1"/>
  <c r="S372" i="6" a="1"/>
  <c r="S372" i="6" s="1"/>
  <c r="R372" i="6" a="1"/>
  <c r="R372" i="6" s="1"/>
  <c r="Q372" i="6" a="1"/>
  <c r="Q372" i="6" s="1"/>
  <c r="P372" i="6" a="1"/>
  <c r="P372" i="6" s="1"/>
  <c r="O372" i="6" a="1"/>
  <c r="O372" i="6" s="1"/>
  <c r="N372" i="6"/>
  <c r="N372" i="6" a="1"/>
  <c r="M372" i="6" a="1"/>
  <c r="M372" i="6" s="1"/>
  <c r="L372" i="6" a="1"/>
  <c r="L372" i="6" s="1"/>
  <c r="K372" i="6" a="1"/>
  <c r="K372" i="6" s="1"/>
  <c r="AI371" i="6" a="1"/>
  <c r="AI371" i="6" s="1"/>
  <c r="AH371" i="6"/>
  <c r="AH371" i="6" a="1"/>
  <c r="AG371" i="6" a="1"/>
  <c r="AG371" i="6" s="1"/>
  <c r="AF371" i="6" a="1"/>
  <c r="AF371" i="6" s="1"/>
  <c r="AE371" i="6" a="1"/>
  <c r="AE371" i="6" s="1"/>
  <c r="AD371" i="6" a="1"/>
  <c r="AD371" i="6" s="1"/>
  <c r="AC371" i="6" a="1"/>
  <c r="AC371" i="6" s="1"/>
  <c r="AB371" i="6" a="1"/>
  <c r="AB371" i="6" s="1"/>
  <c r="AA371" i="6" a="1"/>
  <c r="AA371" i="6" s="1"/>
  <c r="Z371" i="6"/>
  <c r="Z371" i="6" a="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c r="N371" i="6" a="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c r="V370" i="6" a="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c r="AH369" i="6" a="1"/>
  <c r="AG369" i="6" a="1"/>
  <c r="AG369" i="6" s="1"/>
  <c r="AF369" i="6" a="1"/>
  <c r="AF369" i="6" s="1"/>
  <c r="AE369" i="6" a="1"/>
  <c r="AE369" i="6" s="1"/>
  <c r="AD369" i="6" a="1"/>
  <c r="AD369" i="6" s="1"/>
  <c r="AC369" i="6" a="1"/>
  <c r="AC369" i="6" s="1"/>
  <c r="AB369" i="6" a="1"/>
  <c r="AB369" i="6" s="1"/>
  <c r="AA369" i="6" a="1"/>
  <c r="AA369" i="6" s="1"/>
  <c r="Z369" i="6"/>
  <c r="Z369" i="6" a="1"/>
  <c r="Y369" i="6" a="1"/>
  <c r="Y369" i="6" s="1"/>
  <c r="X369" i="6" a="1"/>
  <c r="X369" i="6" s="1"/>
  <c r="W369" i="6" a="1"/>
  <c r="W369" i="6" s="1"/>
  <c r="V369" i="6" a="1"/>
  <c r="V369" i="6" s="1"/>
  <c r="U369" i="6" a="1"/>
  <c r="U369" i="6" s="1"/>
  <c r="T369" i="6" a="1"/>
  <c r="T369" i="6" s="1"/>
  <c r="S369" i="6" a="1"/>
  <c r="S369" i="6" s="1"/>
  <c r="R369" i="6"/>
  <c r="R369" i="6" a="1"/>
  <c r="Q369" i="6" a="1"/>
  <c r="Q369" i="6" s="1"/>
  <c r="P369" i="6" a="1"/>
  <c r="P369" i="6" s="1"/>
  <c r="O369" i="6" a="1"/>
  <c r="O369" i="6" s="1"/>
  <c r="N369" i="6" a="1"/>
  <c r="N369" i="6" s="1"/>
  <c r="M369" i="6" a="1"/>
  <c r="M369" i="6" s="1"/>
  <c r="L369" i="6" a="1"/>
  <c r="L369" i="6" s="1"/>
  <c r="K369" i="6" a="1"/>
  <c r="K369" i="6" s="1"/>
  <c r="AI368" i="6" a="1"/>
  <c r="AI368" i="6" s="1"/>
  <c r="AH368" i="6"/>
  <c r="AH368" i="6" a="1"/>
  <c r="AG368" i="6" a="1"/>
  <c r="AG368" i="6" s="1"/>
  <c r="AF368" i="6" a="1"/>
  <c r="AF368" i="6" s="1"/>
  <c r="AE368" i="6" a="1"/>
  <c r="AE368" i="6" s="1"/>
  <c r="AD368" i="6"/>
  <c r="AD368" i="6" a="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c r="N368" i="6" a="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c r="Z367" i="6" a="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c r="V366" i="6" a="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c r="AH365" i="6" a="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c r="R365" i="6" a="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c r="AD364" i="6" a="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c r="N364" i="6" a="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c r="Z363" i="6" a="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c r="V362" i="6" a="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c r="AH361" i="6" a="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c r="R361" i="6" a="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c r="AD360" i="6" a="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c r="N360" i="6" a="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c r="Z359" i="6" a="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c r="V358" i="6" a="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c r="AH357" i="6" a="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c r="R357" i="6" a="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c r="AD356" i="6" a="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c r="N356" i="6" a="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c r="Z355" i="6" a="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c r="V354" i="6" a="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c r="AH353" i="6" a="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c r="R353" i="6" a="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c r="AD352" i="6" a="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c r="N352" i="6" a="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c r="Z351" i="6" a="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c r="V350" i="6" a="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c r="AH349" i="6" a="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c r="R349" i="6" a="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c r="AD348" i="6" a="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c r="N348" i="6" a="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c r="Z347" i="6" a="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c r="V346" i="6" a="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c r="AH345" i="6" a="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c r="R345" i="6" a="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c r="AD344" i="6" a="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c r="N344" i="6" a="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c r="Z343" i="6" a="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c r="V342" i="6" a="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c r="AH341" i="6" a="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c r="R341" i="6" a="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c r="AD340" i="6" a="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c r="N340" i="6" a="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c r="Z339" i="6" a="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c r="V338" i="6" a="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c r="AH337" i="6" a="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c r="R337" i="6" a="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c r="AD336" i="6" a="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c r="N336" i="6" a="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c r="Z335" i="6" a="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c r="V334" i="6" a="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c r="AH333" i="6" a="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c r="R333" i="6" a="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c r="AD332" i="6" a="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c r="N332" i="6" a="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c r="Z331" i="6" a="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c r="V330" i="6" a="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c r="AH329" i="6" a="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c r="R329" i="6" a="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c r="AD328" i="6" a="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c r="N328" i="6" a="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c r="Z327" i="6" a="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c r="V326" i="6" a="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c r="AH325" i="6" a="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c r="R325" i="6" a="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c r="AD324" i="6" a="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c r="N324" i="6" a="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c r="Z323" i="6" a="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c r="V322" i="6" a="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c r="AH321" i="6" a="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c r="R321" i="6" a="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c r="AD320" i="6" a="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c r="N320" i="6" a="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c r="Z319" i="6" a="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c r="V318" i="6" a="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c r="AH317" i="6" a="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c r="R317" i="6" a="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c r="AD316" i="6" a="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c r="N316" i="6" a="1"/>
  <c r="M316" i="6" a="1"/>
  <c r="M316" i="6" s="1"/>
  <c r="L316" i="6" a="1"/>
  <c r="L316" i="6" s="1"/>
  <c r="K316" i="6" a="1"/>
  <c r="K316" i="6" s="1"/>
  <c r="AI315" i="6" a="1"/>
  <c r="AI315" i="6" s="1"/>
  <c r="AH315" i="6"/>
  <c r="AH315" i="6" a="1"/>
  <c r="AG315" i="6" a="1"/>
  <c r="AG315" i="6" s="1"/>
  <c r="AF315" i="6" a="1"/>
  <c r="AF315" i="6" s="1"/>
  <c r="AE315" i="6" a="1"/>
  <c r="AE315" i="6" s="1"/>
  <c r="AD315" i="6" a="1"/>
  <c r="AD315" i="6" s="1"/>
  <c r="AC315" i="6" a="1"/>
  <c r="AC315" i="6" s="1"/>
  <c r="AB315" i="6" a="1"/>
  <c r="AB315" i="6" s="1"/>
  <c r="AA315" i="6" a="1"/>
  <c r="AA315" i="6" s="1"/>
  <c r="Z315" i="6"/>
  <c r="Z315" i="6" a="1"/>
  <c r="Y315" i="6" a="1"/>
  <c r="Y315" i="6" s="1"/>
  <c r="X315" i="6" a="1"/>
  <c r="X315" i="6" s="1"/>
  <c r="W315" i="6" a="1"/>
  <c r="W315" i="6" s="1"/>
  <c r="V315" i="6" a="1"/>
  <c r="V315" i="6" s="1"/>
  <c r="U315" i="6" a="1"/>
  <c r="U315" i="6" s="1"/>
  <c r="T315" i="6" a="1"/>
  <c r="T315" i="6" s="1"/>
  <c r="S315" i="6" a="1"/>
  <c r="S315" i="6" s="1"/>
  <c r="R315" i="6"/>
  <c r="R315" i="6" a="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c r="AD314" i="6" a="1"/>
  <c r="AC314" i="6" a="1"/>
  <c r="AC314" i="6" s="1"/>
  <c r="AB314" i="6" a="1"/>
  <c r="AB314" i="6" s="1"/>
  <c r="AA314" i="6" a="1"/>
  <c r="AA314" i="6" s="1"/>
  <c r="Z314" i="6" a="1"/>
  <c r="Z314" i="6" s="1"/>
  <c r="Y314" i="6" a="1"/>
  <c r="Y314" i="6" s="1"/>
  <c r="X314" i="6" a="1"/>
  <c r="X314" i="6" s="1"/>
  <c r="W314" i="6" a="1"/>
  <c r="W314" i="6" s="1"/>
  <c r="V314" i="6"/>
  <c r="V314" i="6" a="1"/>
  <c r="U314" i="6" a="1"/>
  <c r="U314" i="6" s="1"/>
  <c r="T314" i="6" a="1"/>
  <c r="T314" i="6" s="1"/>
  <c r="S314" i="6" a="1"/>
  <c r="S314" i="6" s="1"/>
  <c r="R314" i="6" a="1"/>
  <c r="R314" i="6" s="1"/>
  <c r="Q314" i="6" a="1"/>
  <c r="Q314" i="6" s="1"/>
  <c r="P314" i="6" a="1"/>
  <c r="P314" i="6" s="1"/>
  <c r="O314" i="6" a="1"/>
  <c r="O314" i="6" s="1"/>
  <c r="N314" i="6"/>
  <c r="N314" i="6" a="1"/>
  <c r="M314" i="6" a="1"/>
  <c r="M314" i="6" s="1"/>
  <c r="L314" i="6" a="1"/>
  <c r="L314" i="6" s="1"/>
  <c r="K314" i="6" a="1"/>
  <c r="K314" i="6" s="1"/>
  <c r="AI313" i="6" a="1"/>
  <c r="AI313" i="6" s="1"/>
  <c r="AH313" i="6"/>
  <c r="AH313" i="6" a="1"/>
  <c r="AG313" i="6" a="1"/>
  <c r="AG313" i="6" s="1"/>
  <c r="AF313" i="6" a="1"/>
  <c r="AF313" i="6" s="1"/>
  <c r="AE313" i="6" a="1"/>
  <c r="AE313" i="6" s="1"/>
  <c r="AD313" i="6" a="1"/>
  <c r="AD313" i="6" s="1"/>
  <c r="AC313" i="6" a="1"/>
  <c r="AC313" i="6" s="1"/>
  <c r="AB313" i="6" a="1"/>
  <c r="AB313" i="6" s="1"/>
  <c r="AA313" i="6" a="1"/>
  <c r="AA313" i="6" s="1"/>
  <c r="Z313" i="6"/>
  <c r="Z313" i="6" a="1"/>
  <c r="Y313" i="6" a="1"/>
  <c r="Y313" i="6" s="1"/>
  <c r="X313" i="6" a="1"/>
  <c r="X313" i="6" s="1"/>
  <c r="W313" i="6" a="1"/>
  <c r="W313" i="6" s="1"/>
  <c r="V313" i="6" a="1"/>
  <c r="V313" i="6" s="1"/>
  <c r="U313" i="6" a="1"/>
  <c r="U313" i="6" s="1"/>
  <c r="T313" i="6" a="1"/>
  <c r="T313" i="6" s="1"/>
  <c r="S313" i="6" a="1"/>
  <c r="S313" i="6" s="1"/>
  <c r="R313" i="6"/>
  <c r="R313" i="6" a="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c r="AD312" i="6" a="1"/>
  <c r="AC312" i="6" a="1"/>
  <c r="AC312" i="6" s="1"/>
  <c r="AB312" i="6" a="1"/>
  <c r="AB312" i="6" s="1"/>
  <c r="AA312" i="6" a="1"/>
  <c r="AA312" i="6" s="1"/>
  <c r="Z312" i="6" a="1"/>
  <c r="Z312" i="6" s="1"/>
  <c r="Y312" i="6" a="1"/>
  <c r="Y312" i="6" s="1"/>
  <c r="X312" i="6" a="1"/>
  <c r="X312" i="6" s="1"/>
  <c r="W312" i="6" a="1"/>
  <c r="W312" i="6" s="1"/>
  <c r="V312" i="6"/>
  <c r="V312" i="6" a="1"/>
  <c r="U312" i="6" a="1"/>
  <c r="U312" i="6" s="1"/>
  <c r="T312" i="6" a="1"/>
  <c r="T312" i="6" s="1"/>
  <c r="S312" i="6" a="1"/>
  <c r="S312" i="6" s="1"/>
  <c r="R312" i="6" a="1"/>
  <c r="R312" i="6" s="1"/>
  <c r="Q312" i="6" a="1"/>
  <c r="Q312" i="6" s="1"/>
  <c r="P312" i="6" a="1"/>
  <c r="P312" i="6" s="1"/>
  <c r="O312" i="6" a="1"/>
  <c r="O312" i="6" s="1"/>
  <c r="N312" i="6"/>
  <c r="N312" i="6" a="1"/>
  <c r="M312" i="6" a="1"/>
  <c r="M312" i="6" s="1"/>
  <c r="L312" i="6" a="1"/>
  <c r="L312" i="6" s="1"/>
  <c r="K312" i="6" a="1"/>
  <c r="K312" i="6" s="1"/>
  <c r="AI311" i="6" a="1"/>
  <c r="AI311" i="6" s="1"/>
  <c r="AH311" i="6"/>
  <c r="AH311" i="6" a="1"/>
  <c r="AG311" i="6" a="1"/>
  <c r="AG311" i="6" s="1"/>
  <c r="AF311" i="6" a="1"/>
  <c r="AF311" i="6" s="1"/>
  <c r="AE311" i="6" a="1"/>
  <c r="AE311" i="6" s="1"/>
  <c r="AD311" i="6" a="1"/>
  <c r="AD311" i="6" s="1"/>
  <c r="AC311" i="6" a="1"/>
  <c r="AC311" i="6" s="1"/>
  <c r="AB311" i="6" a="1"/>
  <c r="AB311" i="6" s="1"/>
  <c r="AA311" i="6" a="1"/>
  <c r="AA311" i="6" s="1"/>
  <c r="Z311" i="6"/>
  <c r="Z311" i="6" a="1"/>
  <c r="Y311" i="6" a="1"/>
  <c r="Y311" i="6" s="1"/>
  <c r="X311" i="6" a="1"/>
  <c r="X311" i="6" s="1"/>
  <c r="W311" i="6" a="1"/>
  <c r="W311" i="6" s="1"/>
  <c r="V311" i="6" a="1"/>
  <c r="V311" i="6" s="1"/>
  <c r="U311" i="6" a="1"/>
  <c r="U311" i="6" s="1"/>
  <c r="T311" i="6" a="1"/>
  <c r="T311" i="6" s="1"/>
  <c r="S311" i="6" a="1"/>
  <c r="S311" i="6" s="1"/>
  <c r="R311" i="6"/>
  <c r="R311" i="6" a="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c r="AD310" i="6" a="1"/>
  <c r="AC310" i="6" a="1"/>
  <c r="AC310" i="6" s="1"/>
  <c r="AB310" i="6" a="1"/>
  <c r="AB310" i="6" s="1"/>
  <c r="AA310" i="6" a="1"/>
  <c r="AA310" i="6" s="1"/>
  <c r="Z310" i="6" a="1"/>
  <c r="Z310" i="6" s="1"/>
  <c r="Y310" i="6" a="1"/>
  <c r="Y310" i="6" s="1"/>
  <c r="X310" i="6" a="1"/>
  <c r="X310" i="6" s="1"/>
  <c r="W310" i="6" a="1"/>
  <c r="W310" i="6" s="1"/>
  <c r="V310" i="6"/>
  <c r="V310" i="6" a="1"/>
  <c r="U310" i="6" a="1"/>
  <c r="U310" i="6" s="1"/>
  <c r="T310" i="6" a="1"/>
  <c r="T310" i="6" s="1"/>
  <c r="S310" i="6" a="1"/>
  <c r="S310" i="6" s="1"/>
  <c r="R310" i="6" a="1"/>
  <c r="R310" i="6" s="1"/>
  <c r="Q310" i="6" a="1"/>
  <c r="Q310" i="6" s="1"/>
  <c r="P310" i="6" a="1"/>
  <c r="P310" i="6" s="1"/>
  <c r="O310" i="6" a="1"/>
  <c r="O310" i="6" s="1"/>
  <c r="N310" i="6"/>
  <c r="N310" i="6" a="1"/>
  <c r="M310" i="6" a="1"/>
  <c r="M310" i="6" s="1"/>
  <c r="L310" i="6" a="1"/>
  <c r="L310" i="6" s="1"/>
  <c r="K310" i="6" a="1"/>
  <c r="K310" i="6" s="1"/>
  <c r="AI309" i="6" a="1"/>
  <c r="AI309" i="6" s="1"/>
  <c r="AH309" i="6"/>
  <c r="AH309" i="6" a="1"/>
  <c r="AG309" i="6" a="1"/>
  <c r="AG309" i="6" s="1"/>
  <c r="AF309" i="6" a="1"/>
  <c r="AF309" i="6" s="1"/>
  <c r="AE309" i="6" a="1"/>
  <c r="AE309" i="6" s="1"/>
  <c r="AD309" i="6" a="1"/>
  <c r="AD309" i="6" s="1"/>
  <c r="AC309" i="6" a="1"/>
  <c r="AC309" i="6" s="1"/>
  <c r="AB309" i="6" a="1"/>
  <c r="AB309" i="6" s="1"/>
  <c r="AA309" i="6" a="1"/>
  <c r="AA309" i="6" s="1"/>
  <c r="Z309" i="6" a="1"/>
  <c r="Z309" i="6" s="1"/>
  <c r="Y309" i="6" a="1"/>
  <c r="Y309" i="6" s="1"/>
  <c r="X309" i="6"/>
  <c r="X309" i="6" a="1"/>
  <c r="W309" i="6" a="1"/>
  <c r="W309" i="6" s="1"/>
  <c r="V309" i="6" a="1"/>
  <c r="V309" i="6" s="1"/>
  <c r="U309" i="6" a="1"/>
  <c r="U309" i="6" s="1"/>
  <c r="T309" i="6" a="1"/>
  <c r="T309" i="6" s="1"/>
  <c r="S309" i="6" a="1"/>
  <c r="S309" i="6" s="1"/>
  <c r="R309" i="6" a="1"/>
  <c r="R309" i="6" s="1"/>
  <c r="Q309" i="6" a="1"/>
  <c r="Q309" i="6" s="1"/>
  <c r="P309" i="6"/>
  <c r="P309" i="6" a="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c r="AB308" i="6" a="1"/>
  <c r="AA308" i="6" a="1"/>
  <c r="AA308" i="6" s="1"/>
  <c r="Z308" i="6" a="1"/>
  <c r="Z308" i="6" s="1"/>
  <c r="Y308" i="6" a="1"/>
  <c r="Y308" i="6" s="1"/>
  <c r="X308" i="6" a="1"/>
  <c r="X308" i="6" s="1"/>
  <c r="W308" i="6" a="1"/>
  <c r="W308" i="6" s="1"/>
  <c r="V308" i="6" a="1"/>
  <c r="V308" i="6" s="1"/>
  <c r="U308" i="6" a="1"/>
  <c r="U308" i="6" s="1"/>
  <c r="T308" i="6"/>
  <c r="T308" i="6" a="1"/>
  <c r="S308" i="6" a="1"/>
  <c r="S308" i="6" s="1"/>
  <c r="R308" i="6" a="1"/>
  <c r="R308" i="6" s="1"/>
  <c r="Q308" i="6" a="1"/>
  <c r="Q308" i="6" s="1"/>
  <c r="P308" i="6" a="1"/>
  <c r="P308" i="6" s="1"/>
  <c r="O308" i="6" a="1"/>
  <c r="O308" i="6" s="1"/>
  <c r="N308" i="6" a="1"/>
  <c r="N308" i="6" s="1"/>
  <c r="M308" i="6" a="1"/>
  <c r="M308" i="6" s="1"/>
  <c r="L308" i="6"/>
  <c r="L308" i="6" a="1"/>
  <c r="K308" i="6" a="1"/>
  <c r="K308" i="6" s="1"/>
  <c r="AI307" i="6" a="1"/>
  <c r="AI307" i="6" s="1"/>
  <c r="AH307" i="6" a="1"/>
  <c r="AH307" i="6" s="1"/>
  <c r="AG307" i="6" a="1"/>
  <c r="AG307" i="6" s="1"/>
  <c r="AF307" i="6"/>
  <c r="AF307" i="6" a="1"/>
  <c r="AE307" i="6" a="1"/>
  <c r="AE307" i="6" s="1"/>
  <c r="AD307" i="6" a="1"/>
  <c r="AD307" i="6" s="1"/>
  <c r="AC307" i="6" a="1"/>
  <c r="AC307" i="6" s="1"/>
  <c r="AB307" i="6" a="1"/>
  <c r="AB307" i="6" s="1"/>
  <c r="AA307" i="6" a="1"/>
  <c r="AA307" i="6" s="1"/>
  <c r="Z307" i="6" a="1"/>
  <c r="Z307" i="6" s="1"/>
  <c r="Y307" i="6" a="1"/>
  <c r="Y307" i="6" s="1"/>
  <c r="X307" i="6"/>
  <c r="X307" i="6" a="1"/>
  <c r="W307" i="6" a="1"/>
  <c r="W307" i="6" s="1"/>
  <c r="V307" i="6" a="1"/>
  <c r="V307" i="6" s="1"/>
  <c r="U307" i="6" a="1"/>
  <c r="U307" i="6" s="1"/>
  <c r="T307" i="6" a="1"/>
  <c r="T307" i="6" s="1"/>
  <c r="S307" i="6" a="1"/>
  <c r="S307" i="6" s="1"/>
  <c r="R307" i="6" a="1"/>
  <c r="R307" i="6" s="1"/>
  <c r="Q307" i="6" a="1"/>
  <c r="Q307" i="6" s="1"/>
  <c r="P307" i="6"/>
  <c r="P307" i="6" a="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c r="AB306" i="6" a="1"/>
  <c r="AA306" i="6" a="1"/>
  <c r="AA306" i="6" s="1"/>
  <c r="Z306" i="6" a="1"/>
  <c r="Z306" i="6" s="1"/>
  <c r="Y306" i="6" a="1"/>
  <c r="Y306" i="6" s="1"/>
  <c r="X306" i="6" a="1"/>
  <c r="X306" i="6" s="1"/>
  <c r="W306" i="6" a="1"/>
  <c r="W306" i="6" s="1"/>
  <c r="V306" i="6" a="1"/>
  <c r="V306" i="6" s="1"/>
  <c r="U306" i="6" a="1"/>
  <c r="U306" i="6" s="1"/>
  <c r="T306" i="6"/>
  <c r="T306" i="6" a="1"/>
  <c r="S306" i="6" a="1"/>
  <c r="S306" i="6" s="1"/>
  <c r="R306" i="6" a="1"/>
  <c r="R306" i="6" s="1"/>
  <c r="Q306" i="6" a="1"/>
  <c r="Q306" i="6" s="1"/>
  <c r="P306" i="6" a="1"/>
  <c r="P306" i="6" s="1"/>
  <c r="O306" i="6" a="1"/>
  <c r="O306" i="6" s="1"/>
  <c r="N306" i="6" a="1"/>
  <c r="N306" i="6" s="1"/>
  <c r="M306" i="6" a="1"/>
  <c r="M306" i="6" s="1"/>
  <c r="L306" i="6"/>
  <c r="L306" i="6" a="1"/>
  <c r="K306" i="6" a="1"/>
  <c r="K306" i="6" s="1"/>
  <c r="AI305" i="6" a="1"/>
  <c r="AI305" i="6" s="1"/>
  <c r="AH305" i="6" a="1"/>
  <c r="AH305" i="6" s="1"/>
  <c r="AG305" i="6" a="1"/>
  <c r="AG305" i="6" s="1"/>
  <c r="AF305" i="6"/>
  <c r="AF305" i="6" a="1"/>
  <c r="AE305" i="6" a="1"/>
  <c r="AE305" i="6" s="1"/>
  <c r="AD305" i="6" a="1"/>
  <c r="AD305" i="6" s="1"/>
  <c r="AC305" i="6" a="1"/>
  <c r="AC305" i="6" s="1"/>
  <c r="AB305" i="6" a="1"/>
  <c r="AB305" i="6" s="1"/>
  <c r="AA305" i="6" a="1"/>
  <c r="AA305" i="6" s="1"/>
  <c r="Z305" i="6" a="1"/>
  <c r="Z305" i="6" s="1"/>
  <c r="Y305" i="6" a="1"/>
  <c r="Y305" i="6" s="1"/>
  <c r="X305" i="6"/>
  <c r="X305" i="6" a="1"/>
  <c r="W305" i="6" a="1"/>
  <c r="W305" i="6" s="1"/>
  <c r="V305" i="6" a="1"/>
  <c r="V305" i="6" s="1"/>
  <c r="U305" i="6" a="1"/>
  <c r="U305" i="6" s="1"/>
  <c r="T305" i="6" a="1"/>
  <c r="T305" i="6" s="1"/>
  <c r="S305" i="6" a="1"/>
  <c r="S305" i="6" s="1"/>
  <c r="R305" i="6" a="1"/>
  <c r="R305" i="6" s="1"/>
  <c r="Q305" i="6" a="1"/>
  <c r="Q305" i="6" s="1"/>
  <c r="P305" i="6"/>
  <c r="P305" i="6" a="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c r="AB304" i="6" a="1"/>
  <c r="AA304" i="6" a="1"/>
  <c r="AA304" i="6" s="1"/>
  <c r="Z304" i="6" a="1"/>
  <c r="Z304" i="6" s="1"/>
  <c r="Y304" i="6" a="1"/>
  <c r="Y304" i="6" s="1"/>
  <c r="X304" i="6" a="1"/>
  <c r="X304" i="6" s="1"/>
  <c r="W304" i="6" a="1"/>
  <c r="W304" i="6" s="1"/>
  <c r="V304" i="6" a="1"/>
  <c r="V304" i="6" s="1"/>
  <c r="U304" i="6" a="1"/>
  <c r="U304" i="6" s="1"/>
  <c r="T304" i="6"/>
  <c r="T304" i="6" a="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c r="V303" i="6" a="1"/>
  <c r="U303" i="6" a="1"/>
  <c r="U303" i="6" s="1"/>
  <c r="T303" i="6" a="1"/>
  <c r="T303" i="6" s="1"/>
  <c r="S303" i="6" a="1"/>
  <c r="S303" i="6" s="1"/>
  <c r="R303" i="6"/>
  <c r="R303" i="6" a="1"/>
  <c r="Q303" i="6" a="1"/>
  <c r="Q303" i="6" s="1"/>
  <c r="P303" i="6" a="1"/>
  <c r="P303" i="6" s="1"/>
  <c r="O303" i="6" a="1"/>
  <c r="O303" i="6" s="1"/>
  <c r="N303" i="6"/>
  <c r="N303" i="6" a="1"/>
  <c r="M303" i="6" a="1"/>
  <c r="M303" i="6" s="1"/>
  <c r="L303" i="6" a="1"/>
  <c r="L303" i="6" s="1"/>
  <c r="K303" i="6" a="1"/>
  <c r="K303" i="6" s="1"/>
  <c r="AI302" i="6" a="1"/>
  <c r="AI302" i="6" s="1"/>
  <c r="AH302" i="6" a="1"/>
  <c r="AH302" i="6" s="1"/>
  <c r="AG302" i="6" a="1"/>
  <c r="AG302" i="6" s="1"/>
  <c r="AF302" i="6"/>
  <c r="AF302" i="6" a="1"/>
  <c r="AE302" i="6" a="1"/>
  <c r="AE302" i="6" s="1"/>
  <c r="AD302" i="6" a="1"/>
  <c r="AD302" i="6" s="1"/>
  <c r="AC302" i="6" a="1"/>
  <c r="AC302" i="6" s="1"/>
  <c r="AB302" i="6"/>
  <c r="AB302" i="6" a="1"/>
  <c r="AA302" i="6" a="1"/>
  <c r="AA302" i="6" s="1"/>
  <c r="Z302" i="6" a="1"/>
  <c r="Z302" i="6" s="1"/>
  <c r="Y302" i="6" a="1"/>
  <c r="Y302" i="6" s="1"/>
  <c r="X302" i="6"/>
  <c r="X302" i="6" a="1"/>
  <c r="W302" i="6" a="1"/>
  <c r="W302" i="6" s="1"/>
  <c r="V302" i="6" a="1"/>
  <c r="V302" i="6" s="1"/>
  <c r="U302" i="6" a="1"/>
  <c r="U302" i="6" s="1"/>
  <c r="T302" i="6"/>
  <c r="T302" i="6" a="1"/>
  <c r="S302" i="6" a="1"/>
  <c r="S302" i="6" s="1"/>
  <c r="R302" i="6" a="1"/>
  <c r="R302" i="6" s="1"/>
  <c r="Q302" i="6" a="1"/>
  <c r="Q302" i="6" s="1"/>
  <c r="P302" i="6"/>
  <c r="P302" i="6" a="1"/>
  <c r="O302" i="6" a="1"/>
  <c r="O302" i="6" s="1"/>
  <c r="N302" i="6" a="1"/>
  <c r="N302" i="6" s="1"/>
  <c r="M302" i="6" a="1"/>
  <c r="M302" i="6" s="1"/>
  <c r="L302" i="6"/>
  <c r="L302" i="6" a="1"/>
  <c r="K302" i="6" a="1"/>
  <c r="K302" i="6" s="1"/>
  <c r="AI301" i="6" a="1"/>
  <c r="AI301" i="6" s="1"/>
  <c r="AH301" i="6"/>
  <c r="AH301" i="6" a="1"/>
  <c r="AG301" i="6" a="1"/>
  <c r="AG301" i="6" s="1"/>
  <c r="AF301" i="6" a="1"/>
  <c r="AF301" i="6" s="1"/>
  <c r="AE301" i="6" a="1"/>
  <c r="AE301" i="6" s="1"/>
  <c r="AD301" i="6"/>
  <c r="AD301" i="6" a="1"/>
  <c r="AC301" i="6" a="1"/>
  <c r="AC301" i="6" s="1"/>
  <c r="AB301" i="6" a="1"/>
  <c r="AB301" i="6" s="1"/>
  <c r="AA301" i="6" a="1"/>
  <c r="AA301" i="6" s="1"/>
  <c r="Z301" i="6"/>
  <c r="Z301" i="6" a="1"/>
  <c r="Y301" i="6" a="1"/>
  <c r="Y301" i="6" s="1"/>
  <c r="X301" i="6" a="1"/>
  <c r="X301" i="6" s="1"/>
  <c r="W301" i="6" a="1"/>
  <c r="W301" i="6" s="1"/>
  <c r="V301" i="6"/>
  <c r="V301" i="6" a="1"/>
  <c r="U301" i="6" a="1"/>
  <c r="U301" i="6" s="1"/>
  <c r="T301" i="6" a="1"/>
  <c r="T301" i="6" s="1"/>
  <c r="S301" i="6" a="1"/>
  <c r="S301" i="6" s="1"/>
  <c r="R301" i="6"/>
  <c r="R301" i="6" a="1"/>
  <c r="Q301" i="6" a="1"/>
  <c r="Q301" i="6" s="1"/>
  <c r="P301" i="6" a="1"/>
  <c r="P301" i="6" s="1"/>
  <c r="O301" i="6" a="1"/>
  <c r="O301" i="6" s="1"/>
  <c r="N301" i="6"/>
  <c r="N301" i="6" a="1"/>
  <c r="M301" i="6" a="1"/>
  <c r="M301" i="6" s="1"/>
  <c r="L301" i="6" a="1"/>
  <c r="L301" i="6" s="1"/>
  <c r="K301" i="6" a="1"/>
  <c r="K301" i="6" s="1"/>
  <c r="AI300" i="6" a="1"/>
  <c r="AI300" i="6" s="1"/>
  <c r="AH300" i="6" a="1"/>
  <c r="AH300" i="6" s="1"/>
  <c r="AG300" i="6" a="1"/>
  <c r="AG300" i="6" s="1"/>
  <c r="AF300" i="6"/>
  <c r="AF300" i="6" a="1"/>
  <c r="AE300" i="6" a="1"/>
  <c r="AE300" i="6" s="1"/>
  <c r="AD300" i="6" a="1"/>
  <c r="AD300" i="6" s="1"/>
  <c r="AC300" i="6" a="1"/>
  <c r="AC300" i="6" s="1"/>
  <c r="AB300" i="6"/>
  <c r="AB300" i="6" a="1"/>
  <c r="AA300" i="6" a="1"/>
  <c r="AA300" i="6" s="1"/>
  <c r="Z300" i="6" a="1"/>
  <c r="Z300" i="6" s="1"/>
  <c r="Y300" i="6" a="1"/>
  <c r="Y300" i="6" s="1"/>
  <c r="X300" i="6"/>
  <c r="X300" i="6" a="1"/>
  <c r="W300" i="6" a="1"/>
  <c r="W300" i="6" s="1"/>
  <c r="V300" i="6" a="1"/>
  <c r="V300" i="6" s="1"/>
  <c r="U300" i="6" a="1"/>
  <c r="U300" i="6" s="1"/>
  <c r="T300" i="6"/>
  <c r="T300" i="6" a="1"/>
  <c r="S300" i="6" a="1"/>
  <c r="S300" i="6" s="1"/>
  <c r="R300" i="6" a="1"/>
  <c r="R300" i="6" s="1"/>
  <c r="Q300" i="6" a="1"/>
  <c r="Q300" i="6" s="1"/>
  <c r="P300" i="6"/>
  <c r="P300" i="6" a="1"/>
  <c r="O300" i="6" a="1"/>
  <c r="O300" i="6" s="1"/>
  <c r="N300" i="6" a="1"/>
  <c r="N300" i="6" s="1"/>
  <c r="M300" i="6" a="1"/>
  <c r="M300" i="6" s="1"/>
  <c r="L300" i="6"/>
  <c r="L300" i="6" a="1"/>
  <c r="K300" i="6" a="1"/>
  <c r="K300" i="6" s="1"/>
  <c r="AI299" i="6" a="1"/>
  <c r="AI299" i="6" s="1"/>
  <c r="AH299" i="6"/>
  <c r="AH299" i="6" a="1"/>
  <c r="AG299" i="6" a="1"/>
  <c r="AG299" i="6" s="1"/>
  <c r="AF299" i="6" a="1"/>
  <c r="AF299" i="6" s="1"/>
  <c r="AE299" i="6" a="1"/>
  <c r="AE299" i="6" s="1"/>
  <c r="AD299" i="6"/>
  <c r="AD299" i="6" a="1"/>
  <c r="AC299" i="6" a="1"/>
  <c r="AC299" i="6" s="1"/>
  <c r="AB299" i="6" a="1"/>
  <c r="AB299" i="6" s="1"/>
  <c r="AA299" i="6" a="1"/>
  <c r="AA299" i="6" s="1"/>
  <c r="Z299" i="6"/>
  <c r="Z299" i="6" a="1"/>
  <c r="Y299" i="6" a="1"/>
  <c r="Y299" i="6" s="1"/>
  <c r="X299" i="6" a="1"/>
  <c r="X299" i="6" s="1"/>
  <c r="W299" i="6" a="1"/>
  <c r="W299" i="6" s="1"/>
  <c r="V299" i="6"/>
  <c r="V299" i="6" a="1"/>
  <c r="U299" i="6" a="1"/>
  <c r="U299" i="6" s="1"/>
  <c r="T299" i="6" a="1"/>
  <c r="T299" i="6" s="1"/>
  <c r="S299" i="6" a="1"/>
  <c r="S299" i="6" s="1"/>
  <c r="R299" i="6"/>
  <c r="R299" i="6" a="1"/>
  <c r="Q299" i="6" a="1"/>
  <c r="Q299" i="6" s="1"/>
  <c r="P299" i="6" a="1"/>
  <c r="P299" i="6" s="1"/>
  <c r="O299" i="6" a="1"/>
  <c r="O299" i="6" s="1"/>
  <c r="N299" i="6"/>
  <c r="N299" i="6" a="1"/>
  <c r="M299" i="6" a="1"/>
  <c r="M299" i="6" s="1"/>
  <c r="L299" i="6" a="1"/>
  <c r="L299" i="6" s="1"/>
  <c r="K299" i="6" a="1"/>
  <c r="K299" i="6" s="1"/>
  <c r="AI298" i="6" a="1"/>
  <c r="AI298" i="6" s="1"/>
  <c r="AH298" i="6" a="1"/>
  <c r="AH298" i="6" s="1"/>
  <c r="AG298" i="6" a="1"/>
  <c r="AG298" i="6" s="1"/>
  <c r="AF298" i="6"/>
  <c r="AF298" i="6" a="1"/>
  <c r="AE298" i="6" a="1"/>
  <c r="AE298" i="6" s="1"/>
  <c r="AD298" i="6" a="1"/>
  <c r="AD298" i="6" s="1"/>
  <c r="AC298" i="6" a="1"/>
  <c r="AC298" i="6" s="1"/>
  <c r="AB298" i="6"/>
  <c r="AB298" i="6" a="1"/>
  <c r="AA298" i="6" a="1"/>
  <c r="AA298" i="6" s="1"/>
  <c r="Z298" i="6" a="1"/>
  <c r="Z298" i="6" s="1"/>
  <c r="Y298" i="6" a="1"/>
  <c r="Y298" i="6" s="1"/>
  <c r="X298" i="6"/>
  <c r="X298" i="6" a="1"/>
  <c r="W298" i="6" a="1"/>
  <c r="W298" i="6" s="1"/>
  <c r="V298" i="6" a="1"/>
  <c r="V298" i="6" s="1"/>
  <c r="U298" i="6" a="1"/>
  <c r="U298" i="6" s="1"/>
  <c r="T298" i="6"/>
  <c r="T298" i="6" a="1"/>
  <c r="S298" i="6" a="1"/>
  <c r="S298" i="6" s="1"/>
  <c r="R298" i="6" a="1"/>
  <c r="R298" i="6" s="1"/>
  <c r="Q298" i="6" a="1"/>
  <c r="Q298" i="6" s="1"/>
  <c r="P298" i="6"/>
  <c r="P298" i="6" a="1"/>
  <c r="O298" i="6" a="1"/>
  <c r="O298" i="6" s="1"/>
  <c r="N298" i="6" a="1"/>
  <c r="N298" i="6" s="1"/>
  <c r="M298" i="6" a="1"/>
  <c r="M298" i="6" s="1"/>
  <c r="L298" i="6"/>
  <c r="L298" i="6" a="1"/>
  <c r="K298" i="6" a="1"/>
  <c r="K298" i="6" s="1"/>
  <c r="AI297" i="6" a="1"/>
  <c r="AI297" i="6" s="1"/>
  <c r="AH297" i="6"/>
  <c r="AH297" i="6" a="1"/>
  <c r="AG297" i="6" a="1"/>
  <c r="AG297" i="6" s="1"/>
  <c r="AF297" i="6" a="1"/>
  <c r="AF297" i="6" s="1"/>
  <c r="AE297" i="6" a="1"/>
  <c r="AE297" i="6" s="1"/>
  <c r="AD297" i="6"/>
  <c r="AD297" i="6" a="1"/>
  <c r="AC297" i="6" a="1"/>
  <c r="AC297" i="6" s="1"/>
  <c r="AB297" i="6" a="1"/>
  <c r="AB297" i="6" s="1"/>
  <c r="AA297" i="6" a="1"/>
  <c r="AA297" i="6" s="1"/>
  <c r="Z297" i="6"/>
  <c r="Z297" i="6" a="1"/>
  <c r="Y297" i="6" a="1"/>
  <c r="Y297" i="6" s="1"/>
  <c r="X297" i="6" a="1"/>
  <c r="X297" i="6" s="1"/>
  <c r="W297" i="6" a="1"/>
  <c r="W297" i="6" s="1"/>
  <c r="V297" i="6"/>
  <c r="V297" i="6" a="1"/>
  <c r="U297" i="6" a="1"/>
  <c r="U297" i="6" s="1"/>
  <c r="T297" i="6" a="1"/>
  <c r="T297" i="6" s="1"/>
  <c r="S297" i="6" a="1"/>
  <c r="S297" i="6" s="1"/>
  <c r="R297" i="6"/>
  <c r="R297" i="6" a="1"/>
  <c r="Q297" i="6" a="1"/>
  <c r="Q297" i="6" s="1"/>
  <c r="P297" i="6" a="1"/>
  <c r="P297" i="6" s="1"/>
  <c r="O297" i="6" a="1"/>
  <c r="O297" i="6" s="1"/>
  <c r="N297" i="6"/>
  <c r="N297" i="6" a="1"/>
  <c r="M297" i="6" a="1"/>
  <c r="M297" i="6" s="1"/>
  <c r="L297" i="6" a="1"/>
  <c r="L297" i="6" s="1"/>
  <c r="K297" i="6" a="1"/>
  <c r="K297" i="6" s="1"/>
  <c r="AI296" i="6" a="1"/>
  <c r="AI296" i="6" s="1"/>
  <c r="AH296" i="6" a="1"/>
  <c r="AH296" i="6" s="1"/>
  <c r="AG296" i="6" a="1"/>
  <c r="AG296" i="6" s="1"/>
  <c r="AF296" i="6"/>
  <c r="AF296" i="6" a="1"/>
  <c r="AE296" i="6" a="1"/>
  <c r="AE296" i="6" s="1"/>
  <c r="AD296" i="6" a="1"/>
  <c r="AD296" i="6" s="1"/>
  <c r="AC296" i="6" a="1"/>
  <c r="AC296" i="6" s="1"/>
  <c r="AB296" i="6"/>
  <c r="AB296" i="6" a="1"/>
  <c r="AA296" i="6" a="1"/>
  <c r="AA296" i="6" s="1"/>
  <c r="Z296" i="6" a="1"/>
  <c r="Z296" i="6" s="1"/>
  <c r="Y296" i="6" a="1"/>
  <c r="Y296" i="6" s="1"/>
  <c r="X296" i="6"/>
  <c r="X296" i="6" a="1"/>
  <c r="W296" i="6" a="1"/>
  <c r="W296" i="6" s="1"/>
  <c r="V296" i="6" a="1"/>
  <c r="V296" i="6" s="1"/>
  <c r="U296" i="6" a="1"/>
  <c r="U296" i="6" s="1"/>
  <c r="T296" i="6"/>
  <c r="T296" i="6" a="1"/>
  <c r="S296" i="6" a="1"/>
  <c r="S296" i="6" s="1"/>
  <c r="R296" i="6" a="1"/>
  <c r="R296" i="6" s="1"/>
  <c r="Q296" i="6" a="1"/>
  <c r="Q296" i="6" s="1"/>
  <c r="P296" i="6"/>
  <c r="P296" i="6" a="1"/>
  <c r="O296" i="6" a="1"/>
  <c r="O296" i="6" s="1"/>
  <c r="N296" i="6" a="1"/>
  <c r="N296" i="6" s="1"/>
  <c r="M296" i="6" a="1"/>
  <c r="M296" i="6" s="1"/>
  <c r="L296" i="6"/>
  <c r="L296" i="6" a="1"/>
  <c r="K296" i="6" a="1"/>
  <c r="K296" i="6" s="1"/>
  <c r="AI295" i="6" a="1"/>
  <c r="AI295" i="6" s="1"/>
  <c r="AH295" i="6"/>
  <c r="AH295" i="6" a="1"/>
  <c r="AG295" i="6" a="1"/>
  <c r="AG295" i="6" s="1"/>
  <c r="AF295" i="6" a="1"/>
  <c r="AF295" i="6" s="1"/>
  <c r="AE295" i="6" a="1"/>
  <c r="AE295" i="6" s="1"/>
  <c r="AD295" i="6"/>
  <c r="AD295" i="6" a="1"/>
  <c r="AC295" i="6" a="1"/>
  <c r="AC295" i="6" s="1"/>
  <c r="AB295" i="6" a="1"/>
  <c r="AB295" i="6" s="1"/>
  <c r="AA295" i="6" a="1"/>
  <c r="AA295" i="6" s="1"/>
  <c r="Z295" i="6"/>
  <c r="Z295" i="6" a="1"/>
  <c r="Y295" i="6" a="1"/>
  <c r="Y295" i="6" s="1"/>
  <c r="X295" i="6" a="1"/>
  <c r="X295" i="6" s="1"/>
  <c r="W295" i="6" a="1"/>
  <c r="W295" i="6" s="1"/>
  <c r="V295" i="6"/>
  <c r="V295" i="6" a="1"/>
  <c r="U295" i="6" a="1"/>
  <c r="U295" i="6" s="1"/>
  <c r="T295" i="6" a="1"/>
  <c r="T295" i="6" s="1"/>
  <c r="S295" i="6" a="1"/>
  <c r="S295" i="6" s="1"/>
  <c r="R295" i="6"/>
  <c r="R295" i="6" a="1"/>
  <c r="Q295" i="6" a="1"/>
  <c r="Q295" i="6" s="1"/>
  <c r="P295" i="6" a="1"/>
  <c r="P295" i="6" s="1"/>
  <c r="O295" i="6" a="1"/>
  <c r="O295" i="6" s="1"/>
  <c r="N295" i="6"/>
  <c r="N295" i="6" a="1"/>
  <c r="M295" i="6" a="1"/>
  <c r="M295" i="6" s="1"/>
  <c r="L295" i="6" a="1"/>
  <c r="L295" i="6" s="1"/>
  <c r="K295" i="6" a="1"/>
  <c r="K295" i="6" s="1"/>
  <c r="AI294" i="6" a="1"/>
  <c r="AI294" i="6" s="1"/>
  <c r="AH294" i="6" a="1"/>
  <c r="AH294" i="6" s="1"/>
  <c r="AG294" i="6" a="1"/>
  <c r="AG294" i="6" s="1"/>
  <c r="AF294" i="6"/>
  <c r="AF294" i="6" a="1"/>
  <c r="AE294" i="6" a="1"/>
  <c r="AE294" i="6" s="1"/>
  <c r="AD294" i="6" a="1"/>
  <c r="AD294" i="6" s="1"/>
  <c r="AC294" i="6" a="1"/>
  <c r="AC294" i="6" s="1"/>
  <c r="AB294" i="6"/>
  <c r="AB294" i="6" a="1"/>
  <c r="AA294" i="6" a="1"/>
  <c r="AA294" i="6" s="1"/>
  <c r="Z294" i="6" a="1"/>
  <c r="Z294" i="6" s="1"/>
  <c r="Y294" i="6" a="1"/>
  <c r="Y294" i="6" s="1"/>
  <c r="X294" i="6"/>
  <c r="X294" i="6" a="1"/>
  <c r="W294" i="6" a="1"/>
  <c r="W294" i="6" s="1"/>
  <c r="V294" i="6" a="1"/>
  <c r="V294" i="6" s="1"/>
  <c r="U294" i="6" a="1"/>
  <c r="U294" i="6" s="1"/>
  <c r="T294" i="6"/>
  <c r="T294" i="6" a="1"/>
  <c r="S294" i="6" a="1"/>
  <c r="S294" i="6" s="1"/>
  <c r="R294" i="6" a="1"/>
  <c r="R294" i="6" s="1"/>
  <c r="Q294" i="6" a="1"/>
  <c r="Q294" i="6" s="1"/>
  <c r="P294" i="6"/>
  <c r="P294" i="6" a="1"/>
  <c r="O294" i="6" a="1"/>
  <c r="O294" i="6" s="1"/>
  <c r="N294" i="6" a="1"/>
  <c r="N294" i="6" s="1"/>
  <c r="M294" i="6" a="1"/>
  <c r="M294" i="6" s="1"/>
  <c r="L294" i="6"/>
  <c r="L294" i="6" a="1"/>
  <c r="K294" i="6" a="1"/>
  <c r="K294" i="6" s="1"/>
  <c r="AI293" i="6" a="1"/>
  <c r="AI293" i="6" s="1"/>
  <c r="AH293" i="6"/>
  <c r="AH293" i="6" a="1"/>
  <c r="AG293" i="6" a="1"/>
  <c r="AG293" i="6" s="1"/>
  <c r="AF293" i="6" a="1"/>
  <c r="AF293" i="6" s="1"/>
  <c r="AE293" i="6" a="1"/>
  <c r="AE293" i="6" s="1"/>
  <c r="AD293" i="6"/>
  <c r="AD293" i="6" a="1"/>
  <c r="AC293" i="6" a="1"/>
  <c r="AC293" i="6" s="1"/>
  <c r="AB293" i="6" a="1"/>
  <c r="AB293" i="6" s="1"/>
  <c r="AA293" i="6" a="1"/>
  <c r="AA293" i="6" s="1"/>
  <c r="Z293" i="6"/>
  <c r="Z293" i="6" a="1"/>
  <c r="Y293" i="6" a="1"/>
  <c r="Y293" i="6" s="1"/>
  <c r="X293" i="6" a="1"/>
  <c r="X293" i="6" s="1"/>
  <c r="W293" i="6" a="1"/>
  <c r="W293" i="6" s="1"/>
  <c r="V293" i="6"/>
  <c r="V293" i="6" a="1"/>
  <c r="U293" i="6" a="1"/>
  <c r="U293" i="6" s="1"/>
  <c r="T293" i="6" a="1"/>
  <c r="T293" i="6" s="1"/>
  <c r="S293" i="6" a="1"/>
  <c r="S293" i="6" s="1"/>
  <c r="R293" i="6"/>
  <c r="R293" i="6" a="1"/>
  <c r="Q293" i="6" a="1"/>
  <c r="Q293" i="6" s="1"/>
  <c r="P293" i="6" a="1"/>
  <c r="P293" i="6" s="1"/>
  <c r="O293" i="6" a="1"/>
  <c r="O293" i="6" s="1"/>
  <c r="N293" i="6"/>
  <c r="N293" i="6" a="1"/>
  <c r="M293" i="6" a="1"/>
  <c r="M293" i="6" s="1"/>
  <c r="L293" i="6" a="1"/>
  <c r="L293" i="6" s="1"/>
  <c r="K293" i="6" a="1"/>
  <c r="K293" i="6" s="1"/>
  <c r="AI292" i="6" a="1"/>
  <c r="AI292" i="6" s="1"/>
  <c r="AH292" i="6" a="1"/>
  <c r="AH292" i="6" s="1"/>
  <c r="AG292" i="6" a="1"/>
  <c r="AG292" i="6" s="1"/>
  <c r="AF292" i="6"/>
  <c r="AF292" i="6" a="1"/>
  <c r="AE292" i="6" a="1"/>
  <c r="AE292" i="6" s="1"/>
  <c r="AD292" i="6" a="1"/>
  <c r="AD292" i="6" s="1"/>
  <c r="AC292" i="6" a="1"/>
  <c r="AC292" i="6" s="1"/>
  <c r="AB292" i="6"/>
  <c r="AB292" i="6" a="1"/>
  <c r="AA292" i="6" a="1"/>
  <c r="AA292" i="6" s="1"/>
  <c r="Z292" i="6" a="1"/>
  <c r="Z292" i="6" s="1"/>
  <c r="Y292" i="6" a="1"/>
  <c r="Y292" i="6" s="1"/>
  <c r="X292" i="6"/>
  <c r="X292" i="6" a="1"/>
  <c r="W292" i="6" a="1"/>
  <c r="W292" i="6" s="1"/>
  <c r="V292" i="6" a="1"/>
  <c r="V292" i="6" s="1"/>
  <c r="U292" i="6" a="1"/>
  <c r="U292" i="6" s="1"/>
  <c r="T292" i="6"/>
  <c r="T292" i="6" a="1"/>
  <c r="S292" i="6" a="1"/>
  <c r="S292" i="6" s="1"/>
  <c r="R292" i="6" a="1"/>
  <c r="R292" i="6" s="1"/>
  <c r="Q292" i="6" a="1"/>
  <c r="Q292" i="6" s="1"/>
  <c r="P292" i="6"/>
  <c r="P292" i="6" a="1"/>
  <c r="O292" i="6" a="1"/>
  <c r="O292" i="6" s="1"/>
  <c r="N292" i="6" a="1"/>
  <c r="N292" i="6" s="1"/>
  <c r="M292" i="6" a="1"/>
  <c r="M292" i="6" s="1"/>
  <c r="L292" i="6"/>
  <c r="L292" i="6" a="1"/>
  <c r="K292" i="6" a="1"/>
  <c r="K292" i="6" s="1"/>
  <c r="AI291" i="6" a="1"/>
  <c r="AI291" i="6" s="1"/>
  <c r="AH291" i="6"/>
  <c r="AH291" i="6" a="1"/>
  <c r="AG291" i="6" a="1"/>
  <c r="AG291" i="6" s="1"/>
  <c r="AF291" i="6" a="1"/>
  <c r="AF291" i="6" s="1"/>
  <c r="AE291" i="6" a="1"/>
  <c r="AE291" i="6" s="1"/>
  <c r="AD291" i="6"/>
  <c r="AD291" i="6" a="1"/>
  <c r="AC291" i="6" a="1"/>
  <c r="AC291" i="6" s="1"/>
  <c r="AB291" i="6" a="1"/>
  <c r="AB291" i="6" s="1"/>
  <c r="AA291" i="6" a="1"/>
  <c r="AA291" i="6" s="1"/>
  <c r="Z291" i="6"/>
  <c r="Z291" i="6" a="1"/>
  <c r="Y291" i="6" a="1"/>
  <c r="Y291" i="6" s="1"/>
  <c r="X291" i="6" a="1"/>
  <c r="X291" i="6" s="1"/>
  <c r="W291" i="6" a="1"/>
  <c r="W291" i="6" s="1"/>
  <c r="V291" i="6"/>
  <c r="V291" i="6" a="1"/>
  <c r="U291" i="6" a="1"/>
  <c r="U291" i="6" s="1"/>
  <c r="T291" i="6" a="1"/>
  <c r="T291" i="6" s="1"/>
  <c r="S291" i="6" a="1"/>
  <c r="S291" i="6" s="1"/>
  <c r="R291" i="6"/>
  <c r="R291" i="6" a="1"/>
  <c r="Q291" i="6" a="1"/>
  <c r="Q291" i="6" s="1"/>
  <c r="P291" i="6" a="1"/>
  <c r="P291" i="6" s="1"/>
  <c r="O291" i="6" a="1"/>
  <c r="O291" i="6" s="1"/>
  <c r="N291" i="6"/>
  <c r="N291" i="6" a="1"/>
  <c r="M291" i="6" a="1"/>
  <c r="M291" i="6" s="1"/>
  <c r="L291" i="6" a="1"/>
  <c r="L291" i="6" s="1"/>
  <c r="K291" i="6" a="1"/>
  <c r="K291" i="6" s="1"/>
  <c r="AI290" i="6" a="1"/>
  <c r="AI290" i="6" s="1"/>
  <c r="AH290" i="6" a="1"/>
  <c r="AH290" i="6" s="1"/>
  <c r="AG290" i="6" a="1"/>
  <c r="AG290" i="6" s="1"/>
  <c r="AF290" i="6"/>
  <c r="AF290" i="6" a="1"/>
  <c r="AE290" i="6" a="1"/>
  <c r="AE290" i="6" s="1"/>
  <c r="AD290" i="6" a="1"/>
  <c r="AD290" i="6" s="1"/>
  <c r="AC290" i="6" a="1"/>
  <c r="AC290" i="6" s="1"/>
  <c r="AB290" i="6"/>
  <c r="AB290" i="6" a="1"/>
  <c r="AA290" i="6" a="1"/>
  <c r="AA290" i="6" s="1"/>
  <c r="Z290" i="6" a="1"/>
  <c r="Z290" i="6" s="1"/>
  <c r="Y290" i="6" a="1"/>
  <c r="Y290" i="6" s="1"/>
  <c r="X290" i="6"/>
  <c r="X290" i="6" a="1"/>
  <c r="W290" i="6" a="1"/>
  <c r="W290" i="6" s="1"/>
  <c r="V290" i="6" a="1"/>
  <c r="V290" i="6" s="1"/>
  <c r="U290" i="6" a="1"/>
  <c r="U290" i="6" s="1"/>
  <c r="T290" i="6"/>
  <c r="T290" i="6" a="1"/>
  <c r="S290" i="6" a="1"/>
  <c r="S290" i="6" s="1"/>
  <c r="R290" i="6" a="1"/>
  <c r="R290" i="6" s="1"/>
  <c r="Q290" i="6" a="1"/>
  <c r="Q290" i="6" s="1"/>
  <c r="P290" i="6"/>
  <c r="P290" i="6" a="1"/>
  <c r="O290" i="6" a="1"/>
  <c r="O290" i="6" s="1"/>
  <c r="N290" i="6" a="1"/>
  <c r="N290" i="6" s="1"/>
  <c r="M290" i="6" a="1"/>
  <c r="M290" i="6" s="1"/>
  <c r="L290" i="6"/>
  <c r="L290" i="6" a="1"/>
  <c r="K290" i="6" a="1"/>
  <c r="K290" i="6" s="1"/>
  <c r="AI289" i="6" a="1"/>
  <c r="AI289" i="6" s="1"/>
  <c r="AH289" i="6"/>
  <c r="AH289" i="6" a="1"/>
  <c r="AG289" i="6" a="1"/>
  <c r="AG289" i="6" s="1"/>
  <c r="AF289" i="6" a="1"/>
  <c r="AF289" i="6" s="1"/>
  <c r="AE289" i="6" a="1"/>
  <c r="AE289" i="6" s="1"/>
  <c r="AD289" i="6"/>
  <c r="AD289" i="6" a="1"/>
  <c r="AC289" i="6" a="1"/>
  <c r="AC289" i="6" s="1"/>
  <c r="AB289" i="6" a="1"/>
  <c r="AB289" i="6" s="1"/>
  <c r="AA289" i="6" a="1"/>
  <c r="AA289" i="6" s="1"/>
  <c r="Z289" i="6"/>
  <c r="Z289" i="6" a="1"/>
  <c r="Y289" i="6" a="1"/>
  <c r="Y289" i="6" s="1"/>
  <c r="X289" i="6" a="1"/>
  <c r="X289" i="6" s="1"/>
  <c r="W289" i="6" a="1"/>
  <c r="W289" i="6" s="1"/>
  <c r="V289" i="6"/>
  <c r="V289" i="6" a="1"/>
  <c r="U289" i="6" a="1"/>
  <c r="U289" i="6" s="1"/>
  <c r="T289" i="6" a="1"/>
  <c r="T289" i="6" s="1"/>
  <c r="S289" i="6" a="1"/>
  <c r="S289" i="6" s="1"/>
  <c r="R289" i="6"/>
  <c r="R289" i="6" a="1"/>
  <c r="Q289" i="6" a="1"/>
  <c r="Q289" i="6" s="1"/>
  <c r="P289" i="6" a="1"/>
  <c r="P289" i="6" s="1"/>
  <c r="O289" i="6" a="1"/>
  <c r="O289" i="6" s="1"/>
  <c r="N289" i="6"/>
  <c r="N289" i="6" a="1"/>
  <c r="M289" i="6" a="1"/>
  <c r="M289" i="6" s="1"/>
  <c r="L289" i="6" a="1"/>
  <c r="L289" i="6" s="1"/>
  <c r="K289" i="6" a="1"/>
  <c r="K289" i="6" s="1"/>
  <c r="AI288" i="6" a="1"/>
  <c r="AI288" i="6" s="1"/>
  <c r="AH288" i="6" a="1"/>
  <c r="AH288" i="6" s="1"/>
  <c r="AG288" i="6" a="1"/>
  <c r="AG288" i="6" s="1"/>
  <c r="AF288" i="6"/>
  <c r="AF288" i="6" a="1"/>
  <c r="AE288" i="6" a="1"/>
  <c r="AE288" i="6" s="1"/>
  <c r="AD288" i="6" a="1"/>
  <c r="AD288" i="6" s="1"/>
  <c r="AC288" i="6" a="1"/>
  <c r="AC288" i="6" s="1"/>
  <c r="AB288" i="6"/>
  <c r="AB288" i="6" a="1"/>
  <c r="AA288" i="6" a="1"/>
  <c r="AA288" i="6" s="1"/>
  <c r="Z288" i="6" a="1"/>
  <c r="Z288" i="6" s="1"/>
  <c r="Y288" i="6" a="1"/>
  <c r="Y288" i="6" s="1"/>
  <c r="X288" i="6"/>
  <c r="X288" i="6" a="1"/>
  <c r="W288" i="6" a="1"/>
  <c r="W288" i="6" s="1"/>
  <c r="V288" i="6" a="1"/>
  <c r="V288" i="6" s="1"/>
  <c r="U288" i="6" a="1"/>
  <c r="U288" i="6" s="1"/>
  <c r="T288" i="6"/>
  <c r="T288" i="6" a="1"/>
  <c r="S288" i="6" a="1"/>
  <c r="S288" i="6" s="1"/>
  <c r="R288" i="6" a="1"/>
  <c r="R288" i="6" s="1"/>
  <c r="Q288" i="6" a="1"/>
  <c r="Q288" i="6" s="1"/>
  <c r="P288" i="6"/>
  <c r="P288" i="6" a="1"/>
  <c r="O288" i="6" a="1"/>
  <c r="O288" i="6" s="1"/>
  <c r="N288" i="6" a="1"/>
  <c r="N288" i="6" s="1"/>
  <c r="M288" i="6" a="1"/>
  <c r="M288" i="6" s="1"/>
  <c r="L288" i="6"/>
  <c r="L288" i="6" a="1"/>
  <c r="K288" i="6" a="1"/>
  <c r="K288" i="6" s="1"/>
  <c r="AI287" i="6" a="1"/>
  <c r="AI287" i="6" s="1"/>
  <c r="AH287" i="6"/>
  <c r="AH287" i="6" a="1"/>
  <c r="AG287" i="6" a="1"/>
  <c r="AG287" i="6" s="1"/>
  <c r="AF287" i="6" a="1"/>
  <c r="AF287" i="6" s="1"/>
  <c r="AE287" i="6" a="1"/>
  <c r="AE287" i="6" s="1"/>
  <c r="AD287" i="6"/>
  <c r="AD287" i="6" a="1"/>
  <c r="AC287" i="6" a="1"/>
  <c r="AC287" i="6" s="1"/>
  <c r="AB287" i="6" a="1"/>
  <c r="AB287" i="6" s="1"/>
  <c r="AA287" i="6" a="1"/>
  <c r="AA287" i="6" s="1"/>
  <c r="Z287" i="6"/>
  <c r="Z287" i="6" a="1"/>
  <c r="Y287" i="6" a="1"/>
  <c r="Y287" i="6" s="1"/>
  <c r="X287" i="6" a="1"/>
  <c r="X287" i="6" s="1"/>
  <c r="W287" i="6" a="1"/>
  <c r="W287" i="6" s="1"/>
  <c r="V287" i="6"/>
  <c r="V287" i="6" a="1"/>
  <c r="U287" i="6" a="1"/>
  <c r="U287" i="6" s="1"/>
  <c r="T287" i="6" a="1"/>
  <c r="T287" i="6" s="1"/>
  <c r="S287" i="6" a="1"/>
  <c r="S287" i="6" s="1"/>
  <c r="R287" i="6"/>
  <c r="R287" i="6" a="1"/>
  <c r="Q287" i="6" a="1"/>
  <c r="Q287" i="6" s="1"/>
  <c r="P287" i="6" a="1"/>
  <c r="P287" i="6" s="1"/>
  <c r="O287" i="6" a="1"/>
  <c r="O287" i="6" s="1"/>
  <c r="N287" i="6"/>
  <c r="N287" i="6" a="1"/>
  <c r="M287" i="6" a="1"/>
  <c r="M287" i="6" s="1"/>
  <c r="L287" i="6" a="1"/>
  <c r="L287" i="6" s="1"/>
  <c r="K287" i="6" a="1"/>
  <c r="K287" i="6" s="1"/>
  <c r="AI286" i="6" a="1"/>
  <c r="AI286" i="6" s="1"/>
  <c r="AH286" i="6" a="1"/>
  <c r="AH286" i="6" s="1"/>
  <c r="AG286" i="6" a="1"/>
  <c r="AG286" i="6" s="1"/>
  <c r="AF286" i="6"/>
  <c r="AF286" i="6" a="1"/>
  <c r="AE286" i="6" a="1"/>
  <c r="AE286" i="6" s="1"/>
  <c r="AD286" i="6" a="1"/>
  <c r="AD286" i="6" s="1"/>
  <c r="AC286" i="6" a="1"/>
  <c r="AC286" i="6" s="1"/>
  <c r="AB286" i="6"/>
  <c r="AB286" i="6" a="1"/>
  <c r="AA286" i="6" a="1"/>
  <c r="AA286" i="6" s="1"/>
  <c r="Z286" i="6" a="1"/>
  <c r="Z286" i="6" s="1"/>
  <c r="Y286" i="6" a="1"/>
  <c r="Y286" i="6" s="1"/>
  <c r="X286" i="6"/>
  <c r="X286" i="6" a="1"/>
  <c r="W286" i="6" a="1"/>
  <c r="W286" i="6" s="1"/>
  <c r="V286" i="6" a="1"/>
  <c r="V286" i="6" s="1"/>
  <c r="U286" i="6" a="1"/>
  <c r="U286" i="6" s="1"/>
  <c r="T286" i="6"/>
  <c r="T286" i="6" a="1"/>
  <c r="S286" i="6" a="1"/>
  <c r="S286" i="6" s="1"/>
  <c r="R286" i="6" a="1"/>
  <c r="R286" i="6" s="1"/>
  <c r="Q286" i="6" a="1"/>
  <c r="Q286" i="6" s="1"/>
  <c r="P286" i="6"/>
  <c r="P286" i="6" a="1"/>
  <c r="O286" i="6" a="1"/>
  <c r="O286" i="6" s="1"/>
  <c r="N286" i="6" a="1"/>
  <c r="N286" i="6" s="1"/>
  <c r="M286" i="6" a="1"/>
  <c r="M286" i="6" s="1"/>
  <c r="L286" i="6"/>
  <c r="L286" i="6" a="1"/>
  <c r="K286" i="6" a="1"/>
  <c r="K286" i="6" s="1"/>
  <c r="AI285" i="6" a="1"/>
  <c r="AI285" i="6" s="1"/>
  <c r="AH285" i="6"/>
  <c r="AH285" i="6" a="1"/>
  <c r="AG285" i="6" a="1"/>
  <c r="AG285" i="6" s="1"/>
  <c r="AF285" i="6" a="1"/>
  <c r="AF285" i="6" s="1"/>
  <c r="AE285" i="6" a="1"/>
  <c r="AE285" i="6" s="1"/>
  <c r="AD285" i="6"/>
  <c r="AD285" i="6" a="1"/>
  <c r="AC285" i="6" a="1"/>
  <c r="AC285" i="6" s="1"/>
  <c r="AB285" i="6" a="1"/>
  <c r="AB285" i="6" s="1"/>
  <c r="AA285" i="6" a="1"/>
  <c r="AA285" i="6" s="1"/>
  <c r="Z285" i="6"/>
  <c r="Z285" i="6" a="1"/>
  <c r="Y285" i="6" a="1"/>
  <c r="Y285" i="6" s="1"/>
  <c r="X285" i="6" a="1"/>
  <c r="X285" i="6" s="1"/>
  <c r="W285" i="6" a="1"/>
  <c r="W285" i="6" s="1"/>
  <c r="V285" i="6"/>
  <c r="V285" i="6" a="1"/>
  <c r="U285" i="6" a="1"/>
  <c r="U285" i="6" s="1"/>
  <c r="T285" i="6" a="1"/>
  <c r="T285" i="6" s="1"/>
  <c r="S285" i="6" a="1"/>
  <c r="S285" i="6" s="1"/>
  <c r="R285" i="6"/>
  <c r="R285" i="6" a="1"/>
  <c r="Q285" i="6" a="1"/>
  <c r="Q285" i="6" s="1"/>
  <c r="P285" i="6" a="1"/>
  <c r="P285" i="6" s="1"/>
  <c r="O285" i="6" a="1"/>
  <c r="O285" i="6" s="1"/>
  <c r="N285" i="6"/>
  <c r="N285" i="6" a="1"/>
  <c r="M285" i="6" a="1"/>
  <c r="M285" i="6" s="1"/>
  <c r="L285" i="6" a="1"/>
  <c r="L285" i="6" s="1"/>
  <c r="K285" i="6" a="1"/>
  <c r="K285" i="6" s="1"/>
  <c r="AI284" i="6" a="1"/>
  <c r="AI284" i="6" s="1"/>
  <c r="AH284" i="6" a="1"/>
  <c r="AH284" i="6" s="1"/>
  <c r="AG284" i="6" a="1"/>
  <c r="AG284" i="6" s="1"/>
  <c r="AF284" i="6"/>
  <c r="AF284" i="6" a="1"/>
  <c r="AE284" i="6" a="1"/>
  <c r="AE284" i="6" s="1"/>
  <c r="AD284" i="6" a="1"/>
  <c r="AD284" i="6" s="1"/>
  <c r="AC284" i="6" a="1"/>
  <c r="AC284" i="6" s="1"/>
  <c r="AB284" i="6"/>
  <c r="AB284" i="6" a="1"/>
  <c r="AA284" i="6" a="1"/>
  <c r="AA284" i="6" s="1"/>
  <c r="Z284" i="6" a="1"/>
  <c r="Z284" i="6" s="1"/>
  <c r="Y284" i="6" a="1"/>
  <c r="Y284" i="6" s="1"/>
  <c r="X284" i="6"/>
  <c r="X284" i="6" a="1"/>
  <c r="W284" i="6" a="1"/>
  <c r="W284" i="6" s="1"/>
  <c r="V284" i="6" a="1"/>
  <c r="V284" i="6" s="1"/>
  <c r="U284" i="6" a="1"/>
  <c r="U284" i="6" s="1"/>
  <c r="T284" i="6"/>
  <c r="T284" i="6" a="1"/>
  <c r="S284" i="6" a="1"/>
  <c r="S284" i="6" s="1"/>
  <c r="R284" i="6" a="1"/>
  <c r="R284" i="6" s="1"/>
  <c r="Q284" i="6" a="1"/>
  <c r="Q284" i="6" s="1"/>
  <c r="P284" i="6"/>
  <c r="P284" i="6" a="1"/>
  <c r="O284" i="6" a="1"/>
  <c r="O284" i="6" s="1"/>
  <c r="N284" i="6" a="1"/>
  <c r="N284" i="6" s="1"/>
  <c r="M284" i="6" a="1"/>
  <c r="M284" i="6" s="1"/>
  <c r="L284" i="6"/>
  <c r="L284" i="6" a="1"/>
  <c r="K284" i="6" a="1"/>
  <c r="K284" i="6" s="1"/>
  <c r="AI283" i="6" a="1"/>
  <c r="AI283" i="6" s="1"/>
  <c r="AH283" i="6"/>
  <c r="AH283" i="6" a="1"/>
  <c r="AG283" i="6" a="1"/>
  <c r="AG283" i="6" s="1"/>
  <c r="AF283" i="6" a="1"/>
  <c r="AF283" i="6" s="1"/>
  <c r="AE283" i="6" a="1"/>
  <c r="AE283" i="6" s="1"/>
  <c r="AD283" i="6"/>
  <c r="AD283" i="6" a="1"/>
  <c r="AC283" i="6" a="1"/>
  <c r="AC283" i="6" s="1"/>
  <c r="AB283" i="6" a="1"/>
  <c r="AB283" i="6" s="1"/>
  <c r="AA283" i="6" a="1"/>
  <c r="AA283" i="6" s="1"/>
  <c r="Z283" i="6"/>
  <c r="Z283" i="6" a="1"/>
  <c r="Y283" i="6" a="1"/>
  <c r="Y283" i="6" s="1"/>
  <c r="X283" i="6" a="1"/>
  <c r="X283" i="6" s="1"/>
  <c r="W283" i="6" a="1"/>
  <c r="W283" i="6" s="1"/>
  <c r="V283" i="6"/>
  <c r="V283" i="6" a="1"/>
  <c r="U283" i="6" a="1"/>
  <c r="U283" i="6" s="1"/>
  <c r="T283" i="6" a="1"/>
  <c r="T283" i="6" s="1"/>
  <c r="S283" i="6" a="1"/>
  <c r="S283" i="6" s="1"/>
  <c r="R283" i="6"/>
  <c r="R283" i="6" a="1"/>
  <c r="Q283" i="6" a="1"/>
  <c r="Q283" i="6" s="1"/>
  <c r="P283" i="6" a="1"/>
  <c r="P283" i="6" s="1"/>
  <c r="O283" i="6" a="1"/>
  <c r="O283" i="6" s="1"/>
  <c r="N283" i="6"/>
  <c r="N283" i="6" a="1"/>
  <c r="M283" i="6" a="1"/>
  <c r="M283" i="6" s="1"/>
  <c r="L283" i="6" a="1"/>
  <c r="L283" i="6" s="1"/>
  <c r="K283" i="6" a="1"/>
  <c r="K283" i="6" s="1"/>
  <c r="AI282" i="6" a="1"/>
  <c r="AI282" i="6" s="1"/>
  <c r="AH282" i="6"/>
  <c r="AH282" i="6" a="1"/>
  <c r="AG282" i="6" a="1"/>
  <c r="AG282" i="6" s="1"/>
  <c r="AF282" i="6" a="1"/>
  <c r="AF282" i="6" s="1"/>
  <c r="AE282" i="6" a="1"/>
  <c r="AE282" i="6" s="1"/>
  <c r="AD282" i="6" a="1"/>
  <c r="AD282" i="6" s="1"/>
  <c r="AC282" i="6" a="1"/>
  <c r="AC282" i="6" s="1"/>
  <c r="AB282" i="6"/>
  <c r="AB282" i="6" a="1"/>
  <c r="AA282" i="6" a="1"/>
  <c r="AA282" i="6" s="1"/>
  <c r="Z282" i="6"/>
  <c r="Z282" i="6" a="1"/>
  <c r="Y282" i="6" a="1"/>
  <c r="Y282" i="6" s="1"/>
  <c r="X282" i="6" a="1"/>
  <c r="X282" i="6" s="1"/>
  <c r="W282" i="6" a="1"/>
  <c r="W282" i="6" s="1"/>
  <c r="V282" i="6" a="1"/>
  <c r="V282" i="6" s="1"/>
  <c r="U282" i="6" a="1"/>
  <c r="U282" i="6" s="1"/>
  <c r="T282" i="6"/>
  <c r="T282" i="6" a="1"/>
  <c r="S282" i="6" a="1"/>
  <c r="S282" i="6" s="1"/>
  <c r="R282" i="6"/>
  <c r="R282" i="6" a="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c r="AF281" i="6" a="1"/>
  <c r="AE281" i="6" a="1"/>
  <c r="AE281" i="6" s="1"/>
  <c r="AD281" i="6" a="1"/>
  <c r="AD281" i="6" s="1"/>
  <c r="AC281" i="6" a="1"/>
  <c r="AC281" i="6" s="1"/>
  <c r="AB281" i="6" a="1"/>
  <c r="AB281" i="6" s="1"/>
  <c r="AA281" i="6" a="1"/>
  <c r="AA281" i="6" s="1"/>
  <c r="Z281" i="6" a="1"/>
  <c r="Z281" i="6" s="1"/>
  <c r="Y281" i="6" a="1"/>
  <c r="Y281" i="6" s="1"/>
  <c r="X281" i="6"/>
  <c r="X281" i="6" a="1"/>
  <c r="W281" i="6" a="1"/>
  <c r="W281" i="6" s="1"/>
  <c r="V281" i="6" a="1"/>
  <c r="V281" i="6" s="1"/>
  <c r="U281" i="6" a="1"/>
  <c r="U281" i="6" s="1"/>
  <c r="T281" i="6" a="1"/>
  <c r="T281" i="6" s="1"/>
  <c r="S281" i="6" a="1"/>
  <c r="S281" i="6" s="1"/>
  <c r="R281" i="6" a="1"/>
  <c r="R281" i="6" s="1"/>
  <c r="Q281" i="6" a="1"/>
  <c r="Q281" i="6" s="1"/>
  <c r="P281" i="6"/>
  <c r="P281" i="6" a="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c r="AD280" i="6" a="1"/>
  <c r="AC280" i="6" a="1"/>
  <c r="AC280" i="6" s="1"/>
  <c r="AB280" i="6" a="1"/>
  <c r="AB280" i="6" s="1"/>
  <c r="AA280" i="6" a="1"/>
  <c r="AA280" i="6" s="1"/>
  <c r="Z280" i="6" a="1"/>
  <c r="Z280" i="6" s="1"/>
  <c r="Y280" i="6" a="1"/>
  <c r="Y280" i="6" s="1"/>
  <c r="X280" i="6" a="1"/>
  <c r="X280" i="6" s="1"/>
  <c r="W280" i="6" a="1"/>
  <c r="W280" i="6" s="1"/>
  <c r="V280" i="6"/>
  <c r="V280" i="6" a="1"/>
  <c r="U280" i="6" a="1"/>
  <c r="U280" i="6" s="1"/>
  <c r="T280" i="6" a="1"/>
  <c r="T280" i="6" s="1"/>
  <c r="S280" i="6" a="1"/>
  <c r="S280" i="6" s="1"/>
  <c r="R280" i="6" a="1"/>
  <c r="R280" i="6" s="1"/>
  <c r="Q280" i="6" a="1"/>
  <c r="Q280" i="6" s="1"/>
  <c r="P280" i="6" a="1"/>
  <c r="P280" i="6" s="1"/>
  <c r="O280" i="6" a="1"/>
  <c r="O280" i="6" s="1"/>
  <c r="N280" i="6"/>
  <c r="N280" i="6" a="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c r="AB279" i="6" a="1"/>
  <c r="AA279" i="6" a="1"/>
  <c r="AA279" i="6" s="1"/>
  <c r="Z279" i="6" a="1"/>
  <c r="Z279" i="6" s="1"/>
  <c r="Y279" i="6" a="1"/>
  <c r="Y279" i="6" s="1"/>
  <c r="X279" i="6" a="1"/>
  <c r="X279" i="6" s="1"/>
  <c r="W279" i="6" a="1"/>
  <c r="W279" i="6" s="1"/>
  <c r="V279" i="6" a="1"/>
  <c r="V279" i="6" s="1"/>
  <c r="U279" i="6" a="1"/>
  <c r="U279" i="6" s="1"/>
  <c r="T279" i="6"/>
  <c r="T279" i="6" a="1"/>
  <c r="S279" i="6" a="1"/>
  <c r="S279" i="6" s="1"/>
  <c r="R279" i="6" a="1"/>
  <c r="R279" i="6" s="1"/>
  <c r="Q279" i="6" a="1"/>
  <c r="Q279" i="6" s="1"/>
  <c r="P279" i="6" a="1"/>
  <c r="P279" i="6" s="1"/>
  <c r="O279" i="6" a="1"/>
  <c r="O279" i="6" s="1"/>
  <c r="N279" i="6" a="1"/>
  <c r="N279" i="6" s="1"/>
  <c r="M279" i="6" a="1"/>
  <c r="M279" i="6" s="1"/>
  <c r="L279" i="6"/>
  <c r="L279" i="6" a="1"/>
  <c r="K279" i="6" a="1"/>
  <c r="K279" i="6" s="1"/>
  <c r="AI278" i="6" a="1"/>
  <c r="AI278" i="6" s="1"/>
  <c r="AH278" i="6"/>
  <c r="AH278" i="6" a="1"/>
  <c r="AG278" i="6" a="1"/>
  <c r="AG278" i="6" s="1"/>
  <c r="AF278" i="6" a="1"/>
  <c r="AF278" i="6" s="1"/>
  <c r="AE278" i="6" a="1"/>
  <c r="AE278" i="6" s="1"/>
  <c r="AD278" i="6" a="1"/>
  <c r="AD278" i="6" s="1"/>
  <c r="AC278" i="6" a="1"/>
  <c r="AC278" i="6" s="1"/>
  <c r="AB278" i="6" a="1"/>
  <c r="AB278" i="6" s="1"/>
  <c r="AA278" i="6" a="1"/>
  <c r="AA278" i="6" s="1"/>
  <c r="Z278" i="6"/>
  <c r="Z278" i="6" a="1"/>
  <c r="Y278" i="6" a="1"/>
  <c r="Y278" i="6" s="1"/>
  <c r="X278" i="6" a="1"/>
  <c r="X278" i="6" s="1"/>
  <c r="W278" i="6" a="1"/>
  <c r="W278" i="6" s="1"/>
  <c r="V278" i="6" a="1"/>
  <c r="V278" i="6" s="1"/>
  <c r="U278" i="6" a="1"/>
  <c r="U278" i="6" s="1"/>
  <c r="T278" i="6" a="1"/>
  <c r="T278" i="6" s="1"/>
  <c r="S278" i="6" a="1"/>
  <c r="S278" i="6" s="1"/>
  <c r="R278" i="6"/>
  <c r="R278" i="6" a="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c r="AF277" i="6" a="1"/>
  <c r="AE277" i="6" a="1"/>
  <c r="AE277" i="6" s="1"/>
  <c r="AD277" i="6" a="1"/>
  <c r="AD277" i="6" s="1"/>
  <c r="AC277" i="6" a="1"/>
  <c r="AC277" i="6" s="1"/>
  <c r="AB277" i="6" a="1"/>
  <c r="AB277" i="6" s="1"/>
  <c r="AA277" i="6" a="1"/>
  <c r="AA277" i="6" s="1"/>
  <c r="Z277" i="6" a="1"/>
  <c r="Z277" i="6" s="1"/>
  <c r="Y277" i="6" a="1"/>
  <c r="Y277" i="6" s="1"/>
  <c r="X277" i="6"/>
  <c r="X277" i="6" a="1"/>
  <c r="W277" i="6" a="1"/>
  <c r="W277" i="6" s="1"/>
  <c r="V277" i="6" a="1"/>
  <c r="V277" i="6" s="1"/>
  <c r="U277" i="6" a="1"/>
  <c r="U277" i="6" s="1"/>
  <c r="T277" i="6" a="1"/>
  <c r="T277" i="6" s="1"/>
  <c r="S277" i="6" a="1"/>
  <c r="S277" i="6" s="1"/>
  <c r="R277" i="6" a="1"/>
  <c r="R277" i="6" s="1"/>
  <c r="Q277" i="6" a="1"/>
  <c r="Q277" i="6" s="1"/>
  <c r="P277" i="6"/>
  <c r="P277" i="6" a="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c r="AD276" i="6" a="1"/>
  <c r="AC276" i="6" a="1"/>
  <c r="AC276" i="6" s="1"/>
  <c r="AB276" i="6" a="1"/>
  <c r="AB276" i="6" s="1"/>
  <c r="AA276" i="6" a="1"/>
  <c r="AA276" i="6" s="1"/>
  <c r="Z276" i="6" a="1"/>
  <c r="Z276" i="6" s="1"/>
  <c r="Y276" i="6" a="1"/>
  <c r="Y276" i="6" s="1"/>
  <c r="X276" i="6" a="1"/>
  <c r="X276" i="6" s="1"/>
  <c r="W276" i="6" a="1"/>
  <c r="W276" i="6" s="1"/>
  <c r="V276" i="6"/>
  <c r="V276" i="6" a="1"/>
  <c r="U276" i="6" a="1"/>
  <c r="U276" i="6" s="1"/>
  <c r="T276" i="6" a="1"/>
  <c r="T276" i="6" s="1"/>
  <c r="S276" i="6" a="1"/>
  <c r="S276" i="6" s="1"/>
  <c r="R276" i="6" a="1"/>
  <c r="R276" i="6" s="1"/>
  <c r="Q276" i="6" a="1"/>
  <c r="Q276" i="6" s="1"/>
  <c r="P276" i="6" a="1"/>
  <c r="P276" i="6" s="1"/>
  <c r="O276" i="6" a="1"/>
  <c r="O276" i="6" s="1"/>
  <c r="N276" i="6"/>
  <c r="N276" i="6" a="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c r="AB275" i="6" a="1"/>
  <c r="AA275" i="6" a="1"/>
  <c r="AA275" i="6" s="1"/>
  <c r="Z275" i="6" a="1"/>
  <c r="Z275" i="6" s="1"/>
  <c r="Y275" i="6" a="1"/>
  <c r="Y275" i="6" s="1"/>
  <c r="X275" i="6" a="1"/>
  <c r="X275" i="6" s="1"/>
  <c r="W275" i="6" a="1"/>
  <c r="W275" i="6" s="1"/>
  <c r="V275" i="6" a="1"/>
  <c r="V275" i="6" s="1"/>
  <c r="U275" i="6" a="1"/>
  <c r="U275" i="6" s="1"/>
  <c r="T275" i="6"/>
  <c r="T275" i="6" a="1"/>
  <c r="S275" i="6" a="1"/>
  <c r="S275" i="6" s="1"/>
  <c r="R275" i="6" a="1"/>
  <c r="R275" i="6" s="1"/>
  <c r="Q275" i="6" a="1"/>
  <c r="Q275" i="6" s="1"/>
  <c r="P275" i="6" a="1"/>
  <c r="P275" i="6" s="1"/>
  <c r="O275" i="6" a="1"/>
  <c r="O275" i="6" s="1"/>
  <c r="N275" i="6" a="1"/>
  <c r="N275" i="6" s="1"/>
  <c r="M275" i="6" a="1"/>
  <c r="M275" i="6" s="1"/>
  <c r="L275" i="6"/>
  <c r="L275" i="6" a="1"/>
  <c r="K275" i="6" a="1"/>
  <c r="K275" i="6" s="1"/>
  <c r="AI274" i="6" a="1"/>
  <c r="AI274" i="6" s="1"/>
  <c r="AH274" i="6"/>
  <c r="AH274" i="6" a="1"/>
  <c r="AG274" i="6" a="1"/>
  <c r="AG274" i="6" s="1"/>
  <c r="AF274" i="6" a="1"/>
  <c r="AF274" i="6" s="1"/>
  <c r="AE274" i="6" a="1"/>
  <c r="AE274" i="6" s="1"/>
  <c r="AD274" i="6" a="1"/>
  <c r="AD274" i="6" s="1"/>
  <c r="AC274" i="6" a="1"/>
  <c r="AC274" i="6" s="1"/>
  <c r="AB274" i="6" a="1"/>
  <c r="AB274" i="6" s="1"/>
  <c r="AA274" i="6" a="1"/>
  <c r="AA274" i="6" s="1"/>
  <c r="Z274" i="6"/>
  <c r="Z274" i="6" a="1"/>
  <c r="Y274" i="6" a="1"/>
  <c r="Y274" i="6" s="1"/>
  <c r="X274" i="6" a="1"/>
  <c r="X274" i="6" s="1"/>
  <c r="W274" i="6" a="1"/>
  <c r="W274" i="6" s="1"/>
  <c r="V274" i="6" a="1"/>
  <c r="V274" i="6" s="1"/>
  <c r="U274" i="6" a="1"/>
  <c r="U274" i="6" s="1"/>
  <c r="T274" i="6" a="1"/>
  <c r="T274" i="6" s="1"/>
  <c r="S274" i="6" a="1"/>
  <c r="S274" i="6" s="1"/>
  <c r="R274" i="6"/>
  <c r="R274" i="6" a="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c r="AF273" i="6" a="1"/>
  <c r="AE273" i="6" a="1"/>
  <c r="AE273" i="6" s="1"/>
  <c r="AD273" i="6" a="1"/>
  <c r="AD273" i="6" s="1"/>
  <c r="AC273" i="6" a="1"/>
  <c r="AC273" i="6" s="1"/>
  <c r="AB273" i="6" a="1"/>
  <c r="AB273" i="6" s="1"/>
  <c r="AA273" i="6" a="1"/>
  <c r="AA273" i="6" s="1"/>
  <c r="Z273" i="6" a="1"/>
  <c r="Z273" i="6" s="1"/>
  <c r="Y273" i="6" a="1"/>
  <c r="Y273" i="6" s="1"/>
  <c r="X273" i="6"/>
  <c r="X273" i="6" a="1"/>
  <c r="W273" i="6" a="1"/>
  <c r="W273" i="6" s="1"/>
  <c r="V273" i="6" a="1"/>
  <c r="V273" i="6" s="1"/>
  <c r="U273" i="6" a="1"/>
  <c r="U273" i="6" s="1"/>
  <c r="T273" i="6" a="1"/>
  <c r="T273" i="6" s="1"/>
  <c r="S273" i="6" a="1"/>
  <c r="S273" i="6" s="1"/>
  <c r="R273" i="6" a="1"/>
  <c r="R273" i="6" s="1"/>
  <c r="Q273" i="6" a="1"/>
  <c r="Q273" i="6" s="1"/>
  <c r="P273" i="6"/>
  <c r="P273" i="6" a="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c r="AD272" i="6" a="1"/>
  <c r="AC272" i="6" a="1"/>
  <c r="AC272" i="6" s="1"/>
  <c r="AB272" i="6" a="1"/>
  <c r="AB272" i="6" s="1"/>
  <c r="AA272" i="6" a="1"/>
  <c r="AA272" i="6" s="1"/>
  <c r="Z272" i="6" a="1"/>
  <c r="Z272" i="6" s="1"/>
  <c r="Y272" i="6" a="1"/>
  <c r="Y272" i="6" s="1"/>
  <c r="X272" i="6" a="1"/>
  <c r="X272" i="6" s="1"/>
  <c r="W272" i="6" a="1"/>
  <c r="W272" i="6" s="1"/>
  <c r="V272" i="6"/>
  <c r="V272" i="6" a="1"/>
  <c r="U272" i="6" a="1"/>
  <c r="U272" i="6" s="1"/>
  <c r="T272" i="6" a="1"/>
  <c r="T272" i="6" s="1"/>
  <c r="S272" i="6" a="1"/>
  <c r="S272" i="6" s="1"/>
  <c r="R272" i="6" a="1"/>
  <c r="R272" i="6" s="1"/>
  <c r="Q272" i="6" a="1"/>
  <c r="Q272" i="6" s="1"/>
  <c r="P272" i="6" a="1"/>
  <c r="P272" i="6" s="1"/>
  <c r="O272" i="6" a="1"/>
  <c r="O272" i="6" s="1"/>
  <c r="N272" i="6"/>
  <c r="N272" i="6" a="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c r="AB271" i="6" a="1"/>
  <c r="AA271" i="6" a="1"/>
  <c r="AA271" i="6" s="1"/>
  <c r="Z271" i="6" a="1"/>
  <c r="Z271" i="6" s="1"/>
  <c r="Y271" i="6" a="1"/>
  <c r="Y271" i="6" s="1"/>
  <c r="X271" i="6" a="1"/>
  <c r="X271" i="6" s="1"/>
  <c r="W271" i="6" a="1"/>
  <c r="W271" i="6" s="1"/>
  <c r="V271" i="6" a="1"/>
  <c r="V271" i="6" s="1"/>
  <c r="U271" i="6" a="1"/>
  <c r="U271" i="6" s="1"/>
  <c r="T271" i="6"/>
  <c r="T271" i="6" a="1"/>
  <c r="S271" i="6" a="1"/>
  <c r="S271" i="6" s="1"/>
  <c r="R271" i="6" a="1"/>
  <c r="R271" i="6" s="1"/>
  <c r="Q271" i="6" a="1"/>
  <c r="Q271" i="6" s="1"/>
  <c r="P271" i="6" a="1"/>
  <c r="P271" i="6" s="1"/>
  <c r="O271" i="6" a="1"/>
  <c r="O271" i="6" s="1"/>
  <c r="N271" i="6" a="1"/>
  <c r="N271" i="6" s="1"/>
  <c r="M271" i="6" a="1"/>
  <c r="M271" i="6" s="1"/>
  <c r="L271" i="6"/>
  <c r="L271" i="6" a="1"/>
  <c r="K271" i="6" a="1"/>
  <c r="K271" i="6" s="1"/>
  <c r="AI270" i="6" a="1"/>
  <c r="AI270" i="6" s="1"/>
  <c r="AH270" i="6"/>
  <c r="AH270" i="6" a="1"/>
  <c r="AG270" i="6" a="1"/>
  <c r="AG270" i="6" s="1"/>
  <c r="AF270" i="6" a="1"/>
  <c r="AF270" i="6" s="1"/>
  <c r="AE270" i="6" a="1"/>
  <c r="AE270" i="6" s="1"/>
  <c r="AD270" i="6" a="1"/>
  <c r="AD270" i="6" s="1"/>
  <c r="AC270" i="6" a="1"/>
  <c r="AC270" i="6" s="1"/>
  <c r="AB270" i="6" a="1"/>
  <c r="AB270" i="6" s="1"/>
  <c r="AA270" i="6" a="1"/>
  <c r="AA270" i="6" s="1"/>
  <c r="Z270" i="6"/>
  <c r="Z270" i="6" a="1"/>
  <c r="Y270" i="6" a="1"/>
  <c r="Y270" i="6" s="1"/>
  <c r="X270" i="6" a="1"/>
  <c r="X270" i="6" s="1"/>
  <c r="W270" i="6" a="1"/>
  <c r="W270" i="6" s="1"/>
  <c r="V270" i="6" a="1"/>
  <c r="V270" i="6" s="1"/>
  <c r="U270" i="6" a="1"/>
  <c r="U270" i="6" s="1"/>
  <c r="T270" i="6" a="1"/>
  <c r="T270" i="6" s="1"/>
  <c r="S270" i="6" a="1"/>
  <c r="S270" i="6" s="1"/>
  <c r="R270" i="6"/>
  <c r="R270" i="6" a="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c r="AF269" i="6" a="1"/>
  <c r="AE269" i="6" a="1"/>
  <c r="AE269" i="6" s="1"/>
  <c r="AD269" i="6" a="1"/>
  <c r="AD269" i="6" s="1"/>
  <c r="AC269" i="6" a="1"/>
  <c r="AC269" i="6" s="1"/>
  <c r="AB269" i="6"/>
  <c r="AB269" i="6" a="1"/>
  <c r="AA269" i="6" a="1"/>
  <c r="AA269" i="6" s="1"/>
  <c r="Z269" i="6" a="1"/>
  <c r="Z269" i="6" s="1"/>
  <c r="Y269" i="6" a="1"/>
  <c r="Y269" i="6" s="1"/>
  <c r="X269" i="6"/>
  <c r="X269" i="6" a="1"/>
  <c r="W269" i="6" a="1"/>
  <c r="W269" i="6" s="1"/>
  <c r="V269" i="6" a="1"/>
  <c r="V269" i="6" s="1"/>
  <c r="U269" i="6" a="1"/>
  <c r="U269" i="6" s="1"/>
  <c r="T269" i="6"/>
  <c r="T269" i="6" a="1"/>
  <c r="S269" i="6" a="1"/>
  <c r="S269" i="6" s="1"/>
  <c r="R269" i="6" a="1"/>
  <c r="R269" i="6" s="1"/>
  <c r="Q269" i="6" a="1"/>
  <c r="Q269" i="6" s="1"/>
  <c r="P269" i="6"/>
  <c r="P269" i="6" a="1"/>
  <c r="O269" i="6" a="1"/>
  <c r="O269" i="6" s="1"/>
  <c r="N269" i="6" a="1"/>
  <c r="N269" i="6" s="1"/>
  <c r="M269" i="6" a="1"/>
  <c r="M269" i="6" s="1"/>
  <c r="L269" i="6"/>
  <c r="L269" i="6" a="1"/>
  <c r="K269" i="6" a="1"/>
  <c r="K269" i="6" s="1"/>
  <c r="F269" i="6" s="1"/>
  <c r="AI268" i="6" a="1"/>
  <c r="AI268" i="6" s="1"/>
  <c r="AH268" i="6" a="1"/>
  <c r="AH268" i="6" s="1"/>
  <c r="AG268" i="6" a="1"/>
  <c r="AG268" i="6" s="1"/>
  <c r="AF268" i="6"/>
  <c r="AF268" i="6" a="1"/>
  <c r="AE268" i="6" a="1"/>
  <c r="AE268" i="6" s="1"/>
  <c r="AD268" i="6" a="1"/>
  <c r="AD268" i="6" s="1"/>
  <c r="AC268" i="6" a="1"/>
  <c r="AC268" i="6" s="1"/>
  <c r="AB268" i="6"/>
  <c r="AB268" i="6" a="1"/>
  <c r="AA268" i="6" a="1"/>
  <c r="AA268" i="6" s="1"/>
  <c r="Z268" i="6" a="1"/>
  <c r="Z268" i="6" s="1"/>
  <c r="Y268" i="6" a="1"/>
  <c r="Y268" i="6" s="1"/>
  <c r="X268" i="6"/>
  <c r="X268" i="6" a="1"/>
  <c r="W268" i="6" a="1"/>
  <c r="W268" i="6" s="1"/>
  <c r="V268" i="6" a="1"/>
  <c r="V268" i="6" s="1"/>
  <c r="U268" i="6" a="1"/>
  <c r="U268" i="6" s="1"/>
  <c r="T268" i="6"/>
  <c r="T268" i="6" a="1"/>
  <c r="S268" i="6" a="1"/>
  <c r="S268" i="6" s="1"/>
  <c r="R268" i="6" a="1"/>
  <c r="R268" i="6" s="1"/>
  <c r="Q268" i="6" a="1"/>
  <c r="Q268" i="6" s="1"/>
  <c r="P268" i="6"/>
  <c r="P268" i="6" a="1"/>
  <c r="O268" i="6" a="1"/>
  <c r="O268" i="6" s="1"/>
  <c r="N268" i="6" a="1"/>
  <c r="N268" i="6" s="1"/>
  <c r="M268" i="6" a="1"/>
  <c r="M268" i="6" s="1"/>
  <c r="L268" i="6"/>
  <c r="L268" i="6" a="1"/>
  <c r="K268" i="6" a="1"/>
  <c r="K268" i="6" s="1"/>
  <c r="AI267" i="6" a="1"/>
  <c r="AI267" i="6" s="1"/>
  <c r="AH267" i="6"/>
  <c r="AH267" i="6" a="1"/>
  <c r="AG267" i="6" a="1"/>
  <c r="AG267" i="6" s="1"/>
  <c r="AF267" i="6" a="1"/>
  <c r="AF267" i="6" s="1"/>
  <c r="AE267" i="6" a="1"/>
  <c r="AE267" i="6" s="1"/>
  <c r="AD267" i="6"/>
  <c r="AD267" i="6" a="1"/>
  <c r="AC267" i="6" a="1"/>
  <c r="AC267" i="6" s="1"/>
  <c r="AB267" i="6" a="1"/>
  <c r="AB267" i="6" s="1"/>
  <c r="AA267" i="6" a="1"/>
  <c r="AA267" i="6" s="1"/>
  <c r="Z267" i="6"/>
  <c r="Z267" i="6" a="1"/>
  <c r="Y267" i="6" a="1"/>
  <c r="Y267" i="6" s="1"/>
  <c r="X267" i="6" a="1"/>
  <c r="X267" i="6" s="1"/>
  <c r="W267" i="6" a="1"/>
  <c r="W267" i="6" s="1"/>
  <c r="V267" i="6"/>
  <c r="V267" i="6" a="1"/>
  <c r="U267" i="6" a="1"/>
  <c r="U267" i="6" s="1"/>
  <c r="T267" i="6" a="1"/>
  <c r="T267" i="6" s="1"/>
  <c r="S267" i="6" a="1"/>
  <c r="S267" i="6" s="1"/>
  <c r="R267" i="6"/>
  <c r="R267" i="6" a="1"/>
  <c r="Q267" i="6" a="1"/>
  <c r="Q267" i="6" s="1"/>
  <c r="P267" i="6" a="1"/>
  <c r="P267" i="6" s="1"/>
  <c r="O267" i="6" a="1"/>
  <c r="O267" i="6" s="1"/>
  <c r="N267" i="6"/>
  <c r="N267" i="6" a="1"/>
  <c r="M267" i="6" a="1"/>
  <c r="M267" i="6" s="1"/>
  <c r="L267" i="6" a="1"/>
  <c r="L267" i="6" s="1"/>
  <c r="K267" i="6" a="1"/>
  <c r="K267" i="6" s="1"/>
  <c r="AI266" i="6" a="1"/>
  <c r="AI266" i="6" s="1"/>
  <c r="AH266" i="6" a="1"/>
  <c r="AH266" i="6" s="1"/>
  <c r="AG266" i="6" a="1"/>
  <c r="AG266" i="6" s="1"/>
  <c r="AF266" i="6"/>
  <c r="AF266" i="6" a="1"/>
  <c r="AE266" i="6" a="1"/>
  <c r="AE266" i="6" s="1"/>
  <c r="AD266" i="6" a="1"/>
  <c r="AD266" i="6" s="1"/>
  <c r="AC266" i="6" a="1"/>
  <c r="AC266" i="6" s="1"/>
  <c r="AB266" i="6"/>
  <c r="AB266" i="6" a="1"/>
  <c r="AA266" i="6" a="1"/>
  <c r="AA266" i="6" s="1"/>
  <c r="Z266" i="6" a="1"/>
  <c r="Z266" i="6" s="1"/>
  <c r="Y266" i="6" a="1"/>
  <c r="Y266" i="6" s="1"/>
  <c r="X266" i="6"/>
  <c r="X266" i="6" a="1"/>
  <c r="W266" i="6" a="1"/>
  <c r="W266" i="6" s="1"/>
  <c r="V266" i="6" a="1"/>
  <c r="V266" i="6" s="1"/>
  <c r="U266" i="6" a="1"/>
  <c r="U266" i="6" s="1"/>
  <c r="T266" i="6"/>
  <c r="T266" i="6" a="1"/>
  <c r="S266" i="6" a="1"/>
  <c r="S266" i="6" s="1"/>
  <c r="R266" i="6" a="1"/>
  <c r="R266" i="6" s="1"/>
  <c r="Q266" i="6" a="1"/>
  <c r="Q266" i="6" s="1"/>
  <c r="P266" i="6"/>
  <c r="P266" i="6" a="1"/>
  <c r="O266" i="6" a="1"/>
  <c r="O266" i="6" s="1"/>
  <c r="N266" i="6" a="1"/>
  <c r="N266" i="6" s="1"/>
  <c r="M266" i="6" a="1"/>
  <c r="M266" i="6" s="1"/>
  <c r="L266" i="6"/>
  <c r="L266" i="6" a="1"/>
  <c r="K266" i="6" a="1"/>
  <c r="K266" i="6" s="1"/>
  <c r="AI265" i="6" a="1"/>
  <c r="AI265" i="6" s="1"/>
  <c r="AH265" i="6" a="1"/>
  <c r="AH265" i="6" s="1"/>
  <c r="AG265" i="6" a="1"/>
  <c r="AG265" i="6" s="1"/>
  <c r="AF265" i="6" a="1"/>
  <c r="AF265" i="6" s="1"/>
  <c r="AE265" i="6" a="1"/>
  <c r="AE265" i="6" s="1"/>
  <c r="AD265" i="6"/>
  <c r="AD265" i="6" a="1"/>
  <c r="AC265" i="6" a="1"/>
  <c r="AC265" i="6" s="1"/>
  <c r="AB265" i="6" a="1"/>
  <c r="AB265" i="6" s="1"/>
  <c r="AA265" i="6" a="1"/>
  <c r="AA265" i="6" s="1"/>
  <c r="Z265" i="6" a="1"/>
  <c r="Z265" i="6" s="1"/>
  <c r="Y265" i="6" a="1"/>
  <c r="Y265" i="6" s="1"/>
  <c r="X265" i="6" a="1"/>
  <c r="X265" i="6" s="1"/>
  <c r="W265" i="6" a="1"/>
  <c r="W265" i="6" s="1"/>
  <c r="V265" i="6"/>
  <c r="V265" i="6" a="1"/>
  <c r="U265" i="6" a="1"/>
  <c r="U265" i="6" s="1"/>
  <c r="T265" i="6" a="1"/>
  <c r="T265" i="6" s="1"/>
  <c r="S265" i="6" a="1"/>
  <c r="S265" i="6" s="1"/>
  <c r="R265" i="6" a="1"/>
  <c r="R265" i="6" s="1"/>
  <c r="Q265" i="6" a="1"/>
  <c r="Q265" i="6" s="1"/>
  <c r="P265" i="6" a="1"/>
  <c r="P265" i="6" s="1"/>
  <c r="O265" i="6" a="1"/>
  <c r="O265" i="6" s="1"/>
  <c r="N265" i="6"/>
  <c r="N265" i="6" a="1"/>
  <c r="M265" i="6" a="1"/>
  <c r="M265" i="6" s="1"/>
  <c r="L265" i="6" a="1"/>
  <c r="L265" i="6" s="1"/>
  <c r="F265" i="6" s="1"/>
  <c r="K265" i="6" a="1"/>
  <c r="K265" i="6" s="1"/>
  <c r="AI264" i="6" a="1"/>
  <c r="AI264" i="6" s="1"/>
  <c r="AH264" i="6"/>
  <c r="AH264" i="6" a="1"/>
  <c r="AG264" i="6" a="1"/>
  <c r="AG264" i="6" s="1"/>
  <c r="AF264" i="6" a="1"/>
  <c r="AF264" i="6" s="1"/>
  <c r="AE264" i="6" a="1"/>
  <c r="AE264" i="6" s="1"/>
  <c r="AD264" i="6"/>
  <c r="AD264" i="6" a="1"/>
  <c r="AC264" i="6" a="1"/>
  <c r="AC264" i="6" s="1"/>
  <c r="AB264" i="6" a="1"/>
  <c r="AB264" i="6" s="1"/>
  <c r="AA264" i="6" a="1"/>
  <c r="AA264" i="6" s="1"/>
  <c r="Z264" i="6"/>
  <c r="Z264" i="6" a="1"/>
  <c r="Y264" i="6" a="1"/>
  <c r="Y264" i="6" s="1"/>
  <c r="X264" i="6" a="1"/>
  <c r="X264" i="6" s="1"/>
  <c r="W264" i="6" a="1"/>
  <c r="W264" i="6" s="1"/>
  <c r="V264" i="6"/>
  <c r="V264" i="6" a="1"/>
  <c r="U264" i="6" a="1"/>
  <c r="U264" i="6" s="1"/>
  <c r="T264" i="6" a="1"/>
  <c r="T264" i="6" s="1"/>
  <c r="S264" i="6" a="1"/>
  <c r="S264" i="6" s="1"/>
  <c r="R264" i="6"/>
  <c r="R264" i="6" a="1"/>
  <c r="Q264" i="6" a="1"/>
  <c r="Q264" i="6" s="1"/>
  <c r="P264" i="6" a="1"/>
  <c r="P264" i="6" s="1"/>
  <c r="O264" i="6" a="1"/>
  <c r="O264" i="6" s="1"/>
  <c r="N264" i="6"/>
  <c r="N264" i="6" a="1"/>
  <c r="M264" i="6" a="1"/>
  <c r="M264" i="6" s="1"/>
  <c r="L264" i="6" a="1"/>
  <c r="L264" i="6" s="1"/>
  <c r="K264" i="6" a="1"/>
  <c r="K264" i="6" s="1"/>
  <c r="AI263" i="6" a="1"/>
  <c r="AI263" i="6" s="1"/>
  <c r="AH263" i="6" a="1"/>
  <c r="AH263" i="6" s="1"/>
  <c r="AG263" i="6" a="1"/>
  <c r="AG263" i="6" s="1"/>
  <c r="AF263" i="6"/>
  <c r="AF263" i="6" a="1"/>
  <c r="AE263" i="6" a="1"/>
  <c r="AE263" i="6" s="1"/>
  <c r="AD263" i="6" a="1"/>
  <c r="AD263" i="6" s="1"/>
  <c r="AC263" i="6" a="1"/>
  <c r="AC263" i="6" s="1"/>
  <c r="AB263" i="6"/>
  <c r="AB263" i="6" a="1"/>
  <c r="AA263" i="6" a="1"/>
  <c r="AA263" i="6" s="1"/>
  <c r="Z263" i="6" a="1"/>
  <c r="Z263" i="6" s="1"/>
  <c r="Y263" i="6" a="1"/>
  <c r="Y263" i="6" s="1"/>
  <c r="X263" i="6"/>
  <c r="X263" i="6" a="1"/>
  <c r="W263" i="6" a="1"/>
  <c r="W263" i="6" s="1"/>
  <c r="V263" i="6" a="1"/>
  <c r="V263" i="6" s="1"/>
  <c r="U263" i="6" a="1"/>
  <c r="U263" i="6" s="1"/>
  <c r="T263" i="6"/>
  <c r="T263" i="6" a="1"/>
  <c r="S263" i="6" a="1"/>
  <c r="S263" i="6" s="1"/>
  <c r="R263" i="6" a="1"/>
  <c r="R263" i="6" s="1"/>
  <c r="Q263" i="6" a="1"/>
  <c r="Q263" i="6" s="1"/>
  <c r="P263" i="6"/>
  <c r="P263" i="6" a="1"/>
  <c r="O263" i="6" a="1"/>
  <c r="O263" i="6" s="1"/>
  <c r="N263" i="6" a="1"/>
  <c r="N263" i="6" s="1"/>
  <c r="M263" i="6" a="1"/>
  <c r="M263" i="6" s="1"/>
  <c r="L263" i="6"/>
  <c r="L263" i="6" a="1"/>
  <c r="K263" i="6" a="1"/>
  <c r="K263" i="6" s="1"/>
  <c r="AI262" i="6" a="1"/>
  <c r="AI262" i="6" s="1"/>
  <c r="AH262" i="6"/>
  <c r="AH262" i="6" a="1"/>
  <c r="AG262" i="6" a="1"/>
  <c r="AG262" i="6" s="1"/>
  <c r="AF262" i="6" a="1"/>
  <c r="AF262" i="6" s="1"/>
  <c r="AE262" i="6" a="1"/>
  <c r="AE262" i="6" s="1"/>
  <c r="AD262" i="6"/>
  <c r="AD262" i="6" a="1"/>
  <c r="AC262" i="6" a="1"/>
  <c r="AC262" i="6" s="1"/>
  <c r="AB262" i="6" a="1"/>
  <c r="AB262" i="6" s="1"/>
  <c r="AA262" i="6" a="1"/>
  <c r="AA262" i="6" s="1"/>
  <c r="Z262" i="6"/>
  <c r="Z262" i="6" a="1"/>
  <c r="Y262" i="6" a="1"/>
  <c r="Y262" i="6" s="1"/>
  <c r="X262" i="6" a="1"/>
  <c r="X262" i="6" s="1"/>
  <c r="W262" i="6" a="1"/>
  <c r="W262" i="6" s="1"/>
  <c r="V262" i="6"/>
  <c r="V262" i="6" a="1"/>
  <c r="U262" i="6" a="1"/>
  <c r="U262" i="6" s="1"/>
  <c r="T262" i="6" a="1"/>
  <c r="T262" i="6" s="1"/>
  <c r="S262" i="6" a="1"/>
  <c r="S262" i="6" s="1"/>
  <c r="R262" i="6" a="1"/>
  <c r="R262" i="6" s="1"/>
  <c r="Q262" i="6" a="1"/>
  <c r="Q262" i="6" s="1"/>
  <c r="P262" i="6" a="1"/>
  <c r="P262" i="6" s="1"/>
  <c r="O262" i="6" a="1"/>
  <c r="O262" i="6" s="1"/>
  <c r="N262" i="6"/>
  <c r="N262" i="6" a="1"/>
  <c r="M262" i="6" a="1"/>
  <c r="M262" i="6" s="1"/>
  <c r="L262" i="6" a="1"/>
  <c r="L262" i="6" s="1"/>
  <c r="K262" i="6" a="1"/>
  <c r="K262" i="6" s="1"/>
  <c r="AI261" i="6" a="1"/>
  <c r="AI261" i="6" s="1"/>
  <c r="AH261" i="6" a="1"/>
  <c r="AH261" i="6" s="1"/>
  <c r="AG261" i="6" a="1"/>
  <c r="AG261" i="6" s="1"/>
  <c r="AF261" i="6"/>
  <c r="AF261" i="6" a="1"/>
  <c r="AE261" i="6" a="1"/>
  <c r="AE261" i="6" s="1"/>
  <c r="AD261" i="6" a="1"/>
  <c r="AD261" i="6" s="1"/>
  <c r="AC261" i="6" a="1"/>
  <c r="AC261" i="6" s="1"/>
  <c r="AB261" i="6"/>
  <c r="AB261" i="6" a="1"/>
  <c r="AA261" i="6" a="1"/>
  <c r="AA261" i="6" s="1"/>
  <c r="Z261" i="6" a="1"/>
  <c r="Z261" i="6" s="1"/>
  <c r="Y261" i="6" a="1"/>
  <c r="Y261" i="6" s="1"/>
  <c r="X261" i="6"/>
  <c r="X261" i="6" a="1"/>
  <c r="W261" i="6" a="1"/>
  <c r="W261" i="6" s="1"/>
  <c r="V261" i="6" a="1"/>
  <c r="V261" i="6" s="1"/>
  <c r="U261" i="6" a="1"/>
  <c r="U261" i="6" s="1"/>
  <c r="T261" i="6"/>
  <c r="T261" i="6" a="1"/>
  <c r="S261" i="6" a="1"/>
  <c r="S261" i="6" s="1"/>
  <c r="R261" i="6" a="1"/>
  <c r="R261" i="6" s="1"/>
  <c r="Q261" i="6" a="1"/>
  <c r="Q261" i="6" s="1"/>
  <c r="P261" i="6"/>
  <c r="P261" i="6" a="1"/>
  <c r="O261" i="6" a="1"/>
  <c r="O261" i="6" s="1"/>
  <c r="N261" i="6" a="1"/>
  <c r="N261" i="6" s="1"/>
  <c r="M261" i="6" a="1"/>
  <c r="M261" i="6" s="1"/>
  <c r="L261" i="6"/>
  <c r="L261" i="6" a="1"/>
  <c r="K261" i="6" a="1"/>
  <c r="K261" i="6" s="1"/>
  <c r="F261" i="6" s="1"/>
  <c r="AI260" i="6" a="1"/>
  <c r="AI260" i="6" s="1"/>
  <c r="AH260" i="6" a="1"/>
  <c r="AH260" i="6" s="1"/>
  <c r="AG260" i="6" a="1"/>
  <c r="AG260" i="6" s="1"/>
  <c r="AF260" i="6"/>
  <c r="AF260" i="6" a="1"/>
  <c r="AE260" i="6" a="1"/>
  <c r="AE260" i="6" s="1"/>
  <c r="AD260" i="6" a="1"/>
  <c r="AD260" i="6" s="1"/>
  <c r="AC260" i="6" a="1"/>
  <c r="AC260" i="6" s="1"/>
  <c r="AB260" i="6"/>
  <c r="AB260" i="6" a="1"/>
  <c r="AA260" i="6" a="1"/>
  <c r="AA260" i="6" s="1"/>
  <c r="Z260" i="6" a="1"/>
  <c r="Z260" i="6" s="1"/>
  <c r="Y260" i="6" a="1"/>
  <c r="Y260" i="6" s="1"/>
  <c r="X260" i="6"/>
  <c r="X260" i="6" a="1"/>
  <c r="W260" i="6" a="1"/>
  <c r="W260" i="6" s="1"/>
  <c r="V260" i="6" a="1"/>
  <c r="V260" i="6" s="1"/>
  <c r="U260" i="6" a="1"/>
  <c r="U260" i="6" s="1"/>
  <c r="T260" i="6"/>
  <c r="T260" i="6" a="1"/>
  <c r="S260" i="6" a="1"/>
  <c r="S260" i="6" s="1"/>
  <c r="R260" i="6" a="1"/>
  <c r="R260" i="6" s="1"/>
  <c r="Q260" i="6" a="1"/>
  <c r="Q260" i="6" s="1"/>
  <c r="P260" i="6"/>
  <c r="P260" i="6" a="1"/>
  <c r="O260" i="6" a="1"/>
  <c r="O260" i="6" s="1"/>
  <c r="N260" i="6" a="1"/>
  <c r="N260" i="6" s="1"/>
  <c r="M260" i="6" a="1"/>
  <c r="M260" i="6" s="1"/>
  <c r="L260" i="6"/>
  <c r="L260" i="6" a="1"/>
  <c r="K260" i="6" a="1"/>
  <c r="K260" i="6" s="1"/>
  <c r="AI259" i="6" a="1"/>
  <c r="AI259" i="6" s="1"/>
  <c r="AH259" i="6" a="1"/>
  <c r="AH259" i="6" s="1"/>
  <c r="AG259" i="6" a="1"/>
  <c r="AG259" i="6" s="1"/>
  <c r="AF259" i="6" a="1"/>
  <c r="AF259" i="6" s="1"/>
  <c r="AE259" i="6" a="1"/>
  <c r="AE259" i="6" s="1"/>
  <c r="AD259" i="6"/>
  <c r="AD259" i="6" a="1"/>
  <c r="AC259" i="6" a="1"/>
  <c r="AC259" i="6" s="1"/>
  <c r="AB259" i="6" a="1"/>
  <c r="AB259" i="6" s="1"/>
  <c r="AA259" i="6" a="1"/>
  <c r="AA259" i="6" s="1"/>
  <c r="Z259" i="6" a="1"/>
  <c r="Z259" i="6" s="1"/>
  <c r="Y259" i="6" a="1"/>
  <c r="Y259" i="6" s="1"/>
  <c r="X259" i="6" a="1"/>
  <c r="X259" i="6" s="1"/>
  <c r="W259" i="6" a="1"/>
  <c r="W259" i="6" s="1"/>
  <c r="V259" i="6"/>
  <c r="V259" i="6" a="1"/>
  <c r="U259" i="6" a="1"/>
  <c r="U259" i="6" s="1"/>
  <c r="T259" i="6" a="1"/>
  <c r="T259" i="6" s="1"/>
  <c r="S259" i="6" a="1"/>
  <c r="S259" i="6" s="1"/>
  <c r="R259" i="6" a="1"/>
  <c r="R259" i="6" s="1"/>
  <c r="Q259" i="6" a="1"/>
  <c r="Q259" i="6" s="1"/>
  <c r="P259" i="6" a="1"/>
  <c r="P259" i="6" s="1"/>
  <c r="O259" i="6" a="1"/>
  <c r="O259" i="6" s="1"/>
  <c r="N259" i="6"/>
  <c r="N259" i="6" a="1"/>
  <c r="M259" i="6" a="1"/>
  <c r="M259" i="6" s="1"/>
  <c r="L259" i="6" a="1"/>
  <c r="L259" i="6" s="1"/>
  <c r="K259" i="6" a="1"/>
  <c r="K259" i="6" s="1"/>
  <c r="AI258" i="6" a="1"/>
  <c r="AI258" i="6" s="1"/>
  <c r="AH258" i="6" a="1"/>
  <c r="AH258" i="6" s="1"/>
  <c r="AG258" i="6" a="1"/>
  <c r="AG258" i="6" s="1"/>
  <c r="AF258" i="6"/>
  <c r="AF258" i="6" a="1"/>
  <c r="AE258" i="6" a="1"/>
  <c r="AE258" i="6" s="1"/>
  <c r="AD258" i="6" a="1"/>
  <c r="AD258" i="6" s="1"/>
  <c r="AC258" i="6" a="1"/>
  <c r="AC258" i="6" s="1"/>
  <c r="AB258" i="6"/>
  <c r="AB258" i="6" a="1"/>
  <c r="AA258" i="6" a="1"/>
  <c r="AA258" i="6" s="1"/>
  <c r="Z258" i="6" a="1"/>
  <c r="Z258" i="6" s="1"/>
  <c r="Y258" i="6" a="1"/>
  <c r="Y258" i="6" s="1"/>
  <c r="X258" i="6"/>
  <c r="X258" i="6" a="1"/>
  <c r="W258" i="6" a="1"/>
  <c r="W258" i="6" s="1"/>
  <c r="V258" i="6" a="1"/>
  <c r="V258" i="6" s="1"/>
  <c r="U258" i="6" a="1"/>
  <c r="U258" i="6" s="1"/>
  <c r="T258" i="6"/>
  <c r="T258" i="6" a="1"/>
  <c r="S258" i="6" a="1"/>
  <c r="S258" i="6" s="1"/>
  <c r="R258" i="6" a="1"/>
  <c r="R258" i="6" s="1"/>
  <c r="Q258" i="6" a="1"/>
  <c r="Q258" i="6" s="1"/>
  <c r="P258" i="6"/>
  <c r="P258" i="6" a="1"/>
  <c r="O258" i="6" a="1"/>
  <c r="O258" i="6" s="1"/>
  <c r="N258" i="6" a="1"/>
  <c r="N258" i="6" s="1"/>
  <c r="M258" i="6" a="1"/>
  <c r="M258" i="6" s="1"/>
  <c r="L258" i="6"/>
  <c r="L258" i="6" a="1"/>
  <c r="K258" i="6" a="1"/>
  <c r="K258" i="6" s="1"/>
  <c r="AI257" i="6" a="1"/>
  <c r="AI257" i="6" s="1"/>
  <c r="AH257" i="6"/>
  <c r="AH257" i="6" a="1"/>
  <c r="AG257" i="6" a="1"/>
  <c r="AG257" i="6" s="1"/>
  <c r="AF257" i="6" a="1"/>
  <c r="AF257" i="6" s="1"/>
  <c r="AE257" i="6" a="1"/>
  <c r="AE257" i="6" s="1"/>
  <c r="AD257" i="6"/>
  <c r="AD257" i="6" a="1"/>
  <c r="AC257" i="6" a="1"/>
  <c r="AC257" i="6" s="1"/>
  <c r="AB257" i="6" a="1"/>
  <c r="AB257" i="6" s="1"/>
  <c r="AA257" i="6" a="1"/>
  <c r="AA257" i="6" s="1"/>
  <c r="Z257" i="6"/>
  <c r="Z257" i="6" a="1"/>
  <c r="Y257" i="6" a="1"/>
  <c r="Y257" i="6" s="1"/>
  <c r="X257" i="6" a="1"/>
  <c r="X257" i="6" s="1"/>
  <c r="W257" i="6" a="1"/>
  <c r="W257" i="6" s="1"/>
  <c r="V257" i="6" a="1"/>
  <c r="V257" i="6" s="1"/>
  <c r="U257" i="6" a="1"/>
  <c r="U257" i="6" s="1"/>
  <c r="T257" i="6" a="1"/>
  <c r="T257" i="6" s="1"/>
  <c r="S257" i="6" a="1"/>
  <c r="S257" i="6" s="1"/>
  <c r="R257" i="6"/>
  <c r="R257" i="6" a="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c r="AD256" i="6" a="1"/>
  <c r="AC256" i="6" a="1"/>
  <c r="AC256" i="6" s="1"/>
  <c r="AB256" i="6" a="1"/>
  <c r="AB256" i="6" s="1"/>
  <c r="AA256" i="6" a="1"/>
  <c r="AA256" i="6" s="1"/>
  <c r="Z256" i="6" a="1"/>
  <c r="Z256" i="6" s="1"/>
  <c r="Y256" i="6" a="1"/>
  <c r="Y256" i="6" s="1"/>
  <c r="X256" i="6" a="1"/>
  <c r="X256" i="6" s="1"/>
  <c r="W256" i="6" a="1"/>
  <c r="W256" i="6" s="1"/>
  <c r="V256" i="6"/>
  <c r="V256" i="6" a="1"/>
  <c r="U256" i="6" a="1"/>
  <c r="U256" i="6" s="1"/>
  <c r="T256" i="6" a="1"/>
  <c r="T256" i="6" s="1"/>
  <c r="S256" i="6" a="1"/>
  <c r="S256" i="6" s="1"/>
  <c r="R256" i="6" a="1"/>
  <c r="R256" i="6" s="1"/>
  <c r="Q256" i="6" a="1"/>
  <c r="Q256" i="6" s="1"/>
  <c r="P256" i="6" a="1"/>
  <c r="P256" i="6" s="1"/>
  <c r="O256" i="6" a="1"/>
  <c r="O256" i="6" s="1"/>
  <c r="N256" i="6"/>
  <c r="N256" i="6" a="1"/>
  <c r="M256" i="6" a="1"/>
  <c r="M256" i="6" s="1"/>
  <c r="L256" i="6" a="1"/>
  <c r="L256" i="6" s="1"/>
  <c r="K256" i="6" a="1"/>
  <c r="K256" i="6" s="1"/>
  <c r="AI255" i="6" a="1"/>
  <c r="AI255" i="6" s="1"/>
  <c r="AH255" i="6" a="1"/>
  <c r="AH255" i="6" s="1"/>
  <c r="AG255" i="6" a="1"/>
  <c r="AG255" i="6" s="1"/>
  <c r="AF255" i="6"/>
  <c r="AF255" i="6" a="1"/>
  <c r="AE255" i="6" a="1"/>
  <c r="AE255" i="6" s="1"/>
  <c r="AD255" i="6" a="1"/>
  <c r="AD255" i="6" s="1"/>
  <c r="AC255" i="6" a="1"/>
  <c r="AC255" i="6" s="1"/>
  <c r="AB255" i="6"/>
  <c r="AB255" i="6" a="1"/>
  <c r="AA255" i="6" a="1"/>
  <c r="AA255" i="6" s="1"/>
  <c r="Z255" i="6" a="1"/>
  <c r="Z255" i="6" s="1"/>
  <c r="Y255" i="6" a="1"/>
  <c r="Y255" i="6" s="1"/>
  <c r="X255" i="6"/>
  <c r="X255" i="6" a="1"/>
  <c r="W255" i="6" a="1"/>
  <c r="W255" i="6" s="1"/>
  <c r="V255" i="6" a="1"/>
  <c r="V255" i="6" s="1"/>
  <c r="U255" i="6" a="1"/>
  <c r="U255" i="6" s="1"/>
  <c r="T255" i="6"/>
  <c r="T255" i="6" a="1"/>
  <c r="S255" i="6" a="1"/>
  <c r="S255" i="6" s="1"/>
  <c r="R255" i="6" a="1"/>
  <c r="R255" i="6" s="1"/>
  <c r="Q255" i="6" a="1"/>
  <c r="Q255" i="6" s="1"/>
  <c r="P255" i="6"/>
  <c r="P255" i="6" a="1"/>
  <c r="O255" i="6" a="1"/>
  <c r="O255" i="6" s="1"/>
  <c r="N255" i="6" a="1"/>
  <c r="N255" i="6" s="1"/>
  <c r="M255" i="6" a="1"/>
  <c r="M255" i="6" s="1"/>
  <c r="L255" i="6"/>
  <c r="L255" i="6" a="1"/>
  <c r="K255" i="6" a="1"/>
  <c r="K255" i="6" s="1"/>
  <c r="AI254" i="6" a="1"/>
  <c r="AI254" i="6" s="1"/>
  <c r="AH254" i="6"/>
  <c r="AH254" i="6" a="1"/>
  <c r="AG254" i="6" a="1"/>
  <c r="AG254" i="6" s="1"/>
  <c r="AF254" i="6" a="1"/>
  <c r="AF254" i="6" s="1"/>
  <c r="AE254" i="6" a="1"/>
  <c r="AE254" i="6" s="1"/>
  <c r="AD254" i="6"/>
  <c r="AD254" i="6" a="1"/>
  <c r="AC254" i="6" a="1"/>
  <c r="AC254" i="6" s="1"/>
  <c r="AB254" i="6" a="1"/>
  <c r="AB254" i="6" s="1"/>
  <c r="AA254" i="6" a="1"/>
  <c r="AA254" i="6" s="1"/>
  <c r="Z254" i="6"/>
  <c r="Z254" i="6" a="1"/>
  <c r="Y254" i="6" a="1"/>
  <c r="Y254" i="6" s="1"/>
  <c r="X254" i="6" a="1"/>
  <c r="X254" i="6" s="1"/>
  <c r="W254" i="6" a="1"/>
  <c r="W254" i="6" s="1"/>
  <c r="V254" i="6"/>
  <c r="V254" i="6" a="1"/>
  <c r="U254" i="6" a="1"/>
  <c r="U254" i="6" s="1"/>
  <c r="T254" i="6" a="1"/>
  <c r="T254" i="6" s="1"/>
  <c r="S254" i="6" a="1"/>
  <c r="S254" i="6" s="1"/>
  <c r="R254" i="6"/>
  <c r="R254" i="6" a="1"/>
  <c r="Q254" i="6" a="1"/>
  <c r="Q254" i="6" s="1"/>
  <c r="P254" i="6" a="1"/>
  <c r="P254" i="6" s="1"/>
  <c r="O254" i="6" a="1"/>
  <c r="O254" i="6" s="1"/>
  <c r="N254" i="6"/>
  <c r="N254" i="6" a="1"/>
  <c r="M254" i="6" a="1"/>
  <c r="M254" i="6" s="1"/>
  <c r="L254" i="6" a="1"/>
  <c r="L254" i="6" s="1"/>
  <c r="K254" i="6" a="1"/>
  <c r="K254" i="6" s="1"/>
  <c r="AI253" i="6" a="1"/>
  <c r="AI253" i="6" s="1"/>
  <c r="AH253" i="6" a="1"/>
  <c r="AH253" i="6" s="1"/>
  <c r="AG253" i="6" a="1"/>
  <c r="AG253" i="6" s="1"/>
  <c r="AF253" i="6"/>
  <c r="AF253" i="6" a="1"/>
  <c r="AE253" i="6" a="1"/>
  <c r="AE253" i="6" s="1"/>
  <c r="AD253" i="6" a="1"/>
  <c r="AD253" i="6" s="1"/>
  <c r="AC253" i="6" a="1"/>
  <c r="AC253" i="6" s="1"/>
  <c r="AB253" i="6"/>
  <c r="AB253" i="6" a="1"/>
  <c r="AA253" i="6" a="1"/>
  <c r="AA253" i="6" s="1"/>
  <c r="Z253" i="6" a="1"/>
  <c r="Z253" i="6" s="1"/>
  <c r="Y253" i="6" a="1"/>
  <c r="Y253" i="6" s="1"/>
  <c r="X253" i="6"/>
  <c r="X253" i="6" a="1"/>
  <c r="W253" i="6" a="1"/>
  <c r="W253" i="6" s="1"/>
  <c r="V253" i="6" a="1"/>
  <c r="V253" i="6" s="1"/>
  <c r="U253" i="6" a="1"/>
  <c r="U253" i="6" s="1"/>
  <c r="T253" i="6"/>
  <c r="T253" i="6" a="1"/>
  <c r="S253" i="6" a="1"/>
  <c r="S253" i="6" s="1"/>
  <c r="R253" i="6" a="1"/>
  <c r="R253" i="6" s="1"/>
  <c r="Q253" i="6" a="1"/>
  <c r="Q253" i="6" s="1"/>
  <c r="P253" i="6"/>
  <c r="P253" i="6" a="1"/>
  <c r="O253" i="6" a="1"/>
  <c r="O253" i="6" s="1"/>
  <c r="N253" i="6" a="1"/>
  <c r="N253" i="6" s="1"/>
  <c r="M253" i="6" a="1"/>
  <c r="M253" i="6" s="1"/>
  <c r="L253" i="6"/>
  <c r="L253" i="6" a="1"/>
  <c r="K253" i="6" a="1"/>
  <c r="K253" i="6" s="1"/>
  <c r="F253" i="6" s="1"/>
  <c r="AI252" i="6" a="1"/>
  <c r="AI252" i="6" s="1"/>
  <c r="AH252" i="6" a="1"/>
  <c r="AH252" i="6" s="1"/>
  <c r="AG252" i="6" a="1"/>
  <c r="AG252" i="6" s="1"/>
  <c r="AF252" i="6"/>
  <c r="AF252" i="6" a="1"/>
  <c r="AE252" i="6" a="1"/>
  <c r="AE252" i="6" s="1"/>
  <c r="AD252" i="6" a="1"/>
  <c r="AD252" i="6" s="1"/>
  <c r="AC252" i="6" a="1"/>
  <c r="AC252" i="6" s="1"/>
  <c r="AB252" i="6"/>
  <c r="AB252" i="6" a="1"/>
  <c r="AA252" i="6" a="1"/>
  <c r="AA252" i="6" s="1"/>
  <c r="Z252" i="6" a="1"/>
  <c r="Z252" i="6" s="1"/>
  <c r="Y252" i="6" a="1"/>
  <c r="Y252" i="6" s="1"/>
  <c r="X252" i="6"/>
  <c r="X252" i="6" a="1"/>
  <c r="W252" i="6" a="1"/>
  <c r="W252" i="6" s="1"/>
  <c r="V252" i="6" a="1"/>
  <c r="V252" i="6" s="1"/>
  <c r="U252" i="6" a="1"/>
  <c r="U252" i="6" s="1"/>
  <c r="T252" i="6"/>
  <c r="T252" i="6" a="1"/>
  <c r="S252" i="6" a="1"/>
  <c r="S252" i="6" s="1"/>
  <c r="R252" i="6" a="1"/>
  <c r="R252" i="6" s="1"/>
  <c r="Q252" i="6" a="1"/>
  <c r="Q252" i="6" s="1"/>
  <c r="P252" i="6"/>
  <c r="P252" i="6" a="1"/>
  <c r="O252" i="6" a="1"/>
  <c r="O252" i="6" s="1"/>
  <c r="N252" i="6" a="1"/>
  <c r="N252" i="6" s="1"/>
  <c r="M252" i="6" a="1"/>
  <c r="M252" i="6" s="1"/>
  <c r="L252" i="6"/>
  <c r="L252" i="6" a="1"/>
  <c r="K252" i="6" a="1"/>
  <c r="K252" i="6" s="1"/>
  <c r="AI251" i="6" a="1"/>
  <c r="AI251" i="6" s="1"/>
  <c r="AH251" i="6"/>
  <c r="AH251" i="6" a="1"/>
  <c r="AG251" i="6" a="1"/>
  <c r="AG251" i="6" s="1"/>
  <c r="AF251" i="6" a="1"/>
  <c r="AF251" i="6" s="1"/>
  <c r="AE251" i="6" a="1"/>
  <c r="AE251" i="6" s="1"/>
  <c r="AD251" i="6"/>
  <c r="AD251" i="6" a="1"/>
  <c r="AC251" i="6" a="1"/>
  <c r="AC251" i="6" s="1"/>
  <c r="AB251" i="6" a="1"/>
  <c r="AB251" i="6" s="1"/>
  <c r="AA251" i="6" a="1"/>
  <c r="AA251" i="6" s="1"/>
  <c r="Z251" i="6"/>
  <c r="Z251" i="6" a="1"/>
  <c r="Y251" i="6" a="1"/>
  <c r="Y251" i="6" s="1"/>
  <c r="X251" i="6" a="1"/>
  <c r="X251" i="6" s="1"/>
  <c r="W251" i="6" a="1"/>
  <c r="W251" i="6" s="1"/>
  <c r="V251" i="6"/>
  <c r="V251" i="6" a="1"/>
  <c r="U251" i="6" a="1"/>
  <c r="U251" i="6" s="1"/>
  <c r="T251" i="6" a="1"/>
  <c r="T251" i="6" s="1"/>
  <c r="S251" i="6" a="1"/>
  <c r="S251" i="6" s="1"/>
  <c r="R251" i="6"/>
  <c r="R251" i="6" a="1"/>
  <c r="Q251" i="6" a="1"/>
  <c r="Q251" i="6" s="1"/>
  <c r="P251" i="6" a="1"/>
  <c r="P251" i="6" s="1"/>
  <c r="O251" i="6" a="1"/>
  <c r="O251" i="6" s="1"/>
  <c r="N251" i="6"/>
  <c r="N251" i="6" a="1"/>
  <c r="M251" i="6" a="1"/>
  <c r="M251" i="6" s="1"/>
  <c r="L251" i="6" a="1"/>
  <c r="L251" i="6" s="1"/>
  <c r="K251" i="6" a="1"/>
  <c r="K251" i="6" s="1"/>
  <c r="AI250" i="6" a="1"/>
  <c r="AI250" i="6" s="1"/>
  <c r="AH250" i="6" a="1"/>
  <c r="AH250" i="6" s="1"/>
  <c r="AG250" i="6" a="1"/>
  <c r="AG250" i="6" s="1"/>
  <c r="AF250" i="6"/>
  <c r="AF250" i="6" a="1"/>
  <c r="AE250" i="6" a="1"/>
  <c r="AE250" i="6" s="1"/>
  <c r="AD250" i="6" a="1"/>
  <c r="AD250" i="6" s="1"/>
  <c r="AC250" i="6" a="1"/>
  <c r="AC250" i="6" s="1"/>
  <c r="AB250" i="6"/>
  <c r="AB250" i="6" a="1"/>
  <c r="AA250" i="6" a="1"/>
  <c r="AA250" i="6" s="1"/>
  <c r="Z250" i="6" a="1"/>
  <c r="Z250" i="6" s="1"/>
  <c r="Y250" i="6" a="1"/>
  <c r="Y250" i="6" s="1"/>
  <c r="X250" i="6"/>
  <c r="X250" i="6" a="1"/>
  <c r="W250" i="6" a="1"/>
  <c r="W250" i="6" s="1"/>
  <c r="V250" i="6" a="1"/>
  <c r="V250" i="6" s="1"/>
  <c r="U250" i="6" a="1"/>
  <c r="U250" i="6" s="1"/>
  <c r="T250" i="6"/>
  <c r="T250" i="6" a="1"/>
  <c r="S250" i="6" a="1"/>
  <c r="S250" i="6" s="1"/>
  <c r="R250" i="6" a="1"/>
  <c r="R250" i="6" s="1"/>
  <c r="Q250" i="6" a="1"/>
  <c r="Q250" i="6" s="1"/>
  <c r="P250" i="6"/>
  <c r="P250" i="6" a="1"/>
  <c r="O250" i="6" a="1"/>
  <c r="O250" i="6" s="1"/>
  <c r="N250" i="6" a="1"/>
  <c r="N250" i="6" s="1"/>
  <c r="M250" i="6" a="1"/>
  <c r="M250" i="6" s="1"/>
  <c r="L250" i="6"/>
  <c r="L250" i="6" a="1"/>
  <c r="K250" i="6" a="1"/>
  <c r="K250" i="6" s="1"/>
  <c r="AI249" i="6" a="1"/>
  <c r="AI249" i="6" s="1"/>
  <c r="AH249" i="6" a="1"/>
  <c r="AH249" i="6" s="1"/>
  <c r="AG249" i="6" a="1"/>
  <c r="AG249" i="6" s="1"/>
  <c r="AF249" i="6" a="1"/>
  <c r="AF249" i="6" s="1"/>
  <c r="AE249" i="6" a="1"/>
  <c r="AE249" i="6" s="1"/>
  <c r="AD249" i="6"/>
  <c r="AD249" i="6" a="1"/>
  <c r="AC249" i="6" a="1"/>
  <c r="AC249" i="6" s="1"/>
  <c r="AB249" i="6" a="1"/>
  <c r="AB249" i="6" s="1"/>
  <c r="AA249" i="6" a="1"/>
  <c r="AA249" i="6" s="1"/>
  <c r="Z249" i="6" a="1"/>
  <c r="Z249" i="6" s="1"/>
  <c r="Y249" i="6" a="1"/>
  <c r="Y249" i="6" s="1"/>
  <c r="X249" i="6" a="1"/>
  <c r="X249" i="6" s="1"/>
  <c r="W249" i="6" a="1"/>
  <c r="W249" i="6" s="1"/>
  <c r="V249" i="6"/>
  <c r="V249" i="6" a="1"/>
  <c r="U249" i="6" a="1"/>
  <c r="U249" i="6" s="1"/>
  <c r="T249" i="6" a="1"/>
  <c r="T249" i="6" s="1"/>
  <c r="S249" i="6" a="1"/>
  <c r="S249" i="6" s="1"/>
  <c r="R249" i="6" a="1"/>
  <c r="R249" i="6" s="1"/>
  <c r="Q249" i="6" a="1"/>
  <c r="Q249" i="6" s="1"/>
  <c r="P249" i="6" a="1"/>
  <c r="P249" i="6" s="1"/>
  <c r="O249" i="6" a="1"/>
  <c r="O249" i="6" s="1"/>
  <c r="N249" i="6"/>
  <c r="N249" i="6" a="1"/>
  <c r="M249" i="6" a="1"/>
  <c r="M249" i="6" s="1"/>
  <c r="L249" i="6" a="1"/>
  <c r="L249" i="6" s="1"/>
  <c r="K249" i="6" a="1"/>
  <c r="K249" i="6" s="1"/>
  <c r="AI248" i="6" a="1"/>
  <c r="AI248" i="6" s="1"/>
  <c r="AH248" i="6"/>
  <c r="AH248" i="6" a="1"/>
  <c r="AG248" i="6" a="1"/>
  <c r="AG248" i="6" s="1"/>
  <c r="AF248" i="6" a="1"/>
  <c r="AF248" i="6" s="1"/>
  <c r="AE248" i="6" a="1"/>
  <c r="AE248" i="6" s="1"/>
  <c r="AD248" i="6"/>
  <c r="AD248" i="6" a="1"/>
  <c r="AC248" i="6" a="1"/>
  <c r="AC248" i="6" s="1"/>
  <c r="AB248" i="6" a="1"/>
  <c r="AB248" i="6" s="1"/>
  <c r="AA248" i="6" a="1"/>
  <c r="AA248" i="6" s="1"/>
  <c r="Z248" i="6"/>
  <c r="Z248" i="6" a="1"/>
  <c r="Y248" i="6" a="1"/>
  <c r="Y248" i="6" s="1"/>
  <c r="X248" i="6" a="1"/>
  <c r="X248" i="6" s="1"/>
  <c r="W248" i="6" a="1"/>
  <c r="W248" i="6" s="1"/>
  <c r="V248" i="6"/>
  <c r="V248" i="6" a="1"/>
  <c r="U248" i="6" a="1"/>
  <c r="U248" i="6" s="1"/>
  <c r="T248" i="6" a="1"/>
  <c r="T248" i="6" s="1"/>
  <c r="S248" i="6" a="1"/>
  <c r="S248" i="6" s="1"/>
  <c r="R248" i="6"/>
  <c r="R248" i="6" a="1"/>
  <c r="Q248" i="6" a="1"/>
  <c r="Q248" i="6" s="1"/>
  <c r="P248" i="6" a="1"/>
  <c r="P248" i="6" s="1"/>
  <c r="O248" i="6" a="1"/>
  <c r="O248" i="6" s="1"/>
  <c r="N248" i="6"/>
  <c r="N248" i="6" a="1"/>
  <c r="M248" i="6" a="1"/>
  <c r="M248" i="6" s="1"/>
  <c r="L248" i="6" a="1"/>
  <c r="L248" i="6" s="1"/>
  <c r="K248" i="6" a="1"/>
  <c r="K248" i="6" s="1"/>
  <c r="AI247" i="6" a="1"/>
  <c r="AI247" i="6" s="1"/>
  <c r="AH247" i="6" a="1"/>
  <c r="AH247" i="6" s="1"/>
  <c r="AG247" i="6" a="1"/>
  <c r="AG247" i="6" s="1"/>
  <c r="AF247" i="6"/>
  <c r="AF247" i="6" a="1"/>
  <c r="AE247" i="6" a="1"/>
  <c r="AE247" i="6" s="1"/>
  <c r="AD247" i="6" a="1"/>
  <c r="AD247" i="6" s="1"/>
  <c r="AC247" i="6" a="1"/>
  <c r="AC247" i="6" s="1"/>
  <c r="AB247" i="6"/>
  <c r="AB247" i="6" a="1"/>
  <c r="AA247" i="6" a="1"/>
  <c r="AA247" i="6" s="1"/>
  <c r="Z247" i="6" a="1"/>
  <c r="Z247" i="6" s="1"/>
  <c r="Y247" i="6" a="1"/>
  <c r="Y247" i="6" s="1"/>
  <c r="X247" i="6"/>
  <c r="X247" i="6" a="1"/>
  <c r="W247" i="6" a="1"/>
  <c r="W247" i="6" s="1"/>
  <c r="V247" i="6" a="1"/>
  <c r="V247" i="6" s="1"/>
  <c r="U247" i="6" a="1"/>
  <c r="U247" i="6" s="1"/>
  <c r="T247" i="6"/>
  <c r="T247" i="6" a="1"/>
  <c r="S247" i="6" a="1"/>
  <c r="S247" i="6" s="1"/>
  <c r="R247" i="6" a="1"/>
  <c r="R247" i="6" s="1"/>
  <c r="Q247" i="6" a="1"/>
  <c r="Q247" i="6" s="1"/>
  <c r="P247" i="6"/>
  <c r="P247" i="6" a="1"/>
  <c r="O247" i="6" a="1"/>
  <c r="O247" i="6" s="1"/>
  <c r="N247" i="6" a="1"/>
  <c r="N247" i="6" s="1"/>
  <c r="M247" i="6" a="1"/>
  <c r="M247" i="6" s="1"/>
  <c r="L247" i="6"/>
  <c r="L247" i="6" a="1"/>
  <c r="K247" i="6" a="1"/>
  <c r="K247" i="6" s="1"/>
  <c r="AI246" i="6" a="1"/>
  <c r="AI246" i="6" s="1"/>
  <c r="AH246" i="6" a="1"/>
  <c r="AH246" i="6" s="1"/>
  <c r="AG246" i="6" a="1"/>
  <c r="AG246" i="6" s="1"/>
  <c r="AF246" i="6" a="1"/>
  <c r="AF246" i="6" s="1"/>
  <c r="AE246" i="6" a="1"/>
  <c r="AE246" i="6" s="1"/>
  <c r="AD246" i="6"/>
  <c r="AD246" i="6" a="1"/>
  <c r="AC246" i="6" a="1"/>
  <c r="AC246" i="6" s="1"/>
  <c r="AB246" i="6" a="1"/>
  <c r="AB246" i="6" s="1"/>
  <c r="AA246" i="6" a="1"/>
  <c r="AA246" i="6" s="1"/>
  <c r="Z246" i="6" a="1"/>
  <c r="Z246" i="6" s="1"/>
  <c r="Y246" i="6" a="1"/>
  <c r="Y246" i="6" s="1"/>
  <c r="X246" i="6" a="1"/>
  <c r="X246" i="6" s="1"/>
  <c r="W246" i="6" a="1"/>
  <c r="W246" i="6" s="1"/>
  <c r="V246" i="6"/>
  <c r="V246" i="6" a="1"/>
  <c r="U246" i="6" a="1"/>
  <c r="U246" i="6" s="1"/>
  <c r="T246" i="6" a="1"/>
  <c r="T246" i="6" s="1"/>
  <c r="S246" i="6" a="1"/>
  <c r="S246" i="6" s="1"/>
  <c r="R246" i="6" a="1"/>
  <c r="R246" i="6" s="1"/>
  <c r="Q246" i="6" a="1"/>
  <c r="Q246" i="6" s="1"/>
  <c r="P246" i="6" a="1"/>
  <c r="P246" i="6" s="1"/>
  <c r="O246" i="6" a="1"/>
  <c r="O246" i="6" s="1"/>
  <c r="N246" i="6"/>
  <c r="N246" i="6" a="1"/>
  <c r="M246" i="6" a="1"/>
  <c r="M246" i="6" s="1"/>
  <c r="L246" i="6" a="1"/>
  <c r="L246" i="6" s="1"/>
  <c r="K246" i="6" a="1"/>
  <c r="K246" i="6" s="1"/>
  <c r="AI245" i="6" a="1"/>
  <c r="AI245" i="6" s="1"/>
  <c r="AH245" i="6" a="1"/>
  <c r="AH245" i="6" s="1"/>
  <c r="AG245" i="6" a="1"/>
  <c r="AG245" i="6" s="1"/>
  <c r="AF245" i="6"/>
  <c r="AF245" i="6" a="1"/>
  <c r="AE245" i="6" a="1"/>
  <c r="AE245" i="6" s="1"/>
  <c r="AD245" i="6" a="1"/>
  <c r="AD245" i="6" s="1"/>
  <c r="AC245" i="6" a="1"/>
  <c r="AC245" i="6" s="1"/>
  <c r="AB245" i="6"/>
  <c r="AB245" i="6" a="1"/>
  <c r="AA245" i="6" a="1"/>
  <c r="AA245" i="6" s="1"/>
  <c r="Z245" i="6" a="1"/>
  <c r="Z245" i="6" s="1"/>
  <c r="Y245" i="6" a="1"/>
  <c r="Y245" i="6" s="1"/>
  <c r="X245" i="6"/>
  <c r="X245" i="6" a="1"/>
  <c r="W245" i="6" a="1"/>
  <c r="W245" i="6" s="1"/>
  <c r="V245" i="6" a="1"/>
  <c r="V245" i="6" s="1"/>
  <c r="U245" i="6" a="1"/>
  <c r="U245" i="6" s="1"/>
  <c r="T245" i="6"/>
  <c r="T245" i="6" a="1"/>
  <c r="S245" i="6" a="1"/>
  <c r="S245" i="6" s="1"/>
  <c r="R245" i="6" a="1"/>
  <c r="R245" i="6" s="1"/>
  <c r="Q245" i="6" a="1"/>
  <c r="Q245" i="6" s="1"/>
  <c r="P245" i="6"/>
  <c r="P245" i="6" a="1"/>
  <c r="O245" i="6" a="1"/>
  <c r="O245" i="6" s="1"/>
  <c r="N245" i="6" a="1"/>
  <c r="N245" i="6" s="1"/>
  <c r="M245" i="6" a="1"/>
  <c r="M245" i="6" s="1"/>
  <c r="L245" i="6"/>
  <c r="L245" i="6" a="1"/>
  <c r="K245" i="6" a="1"/>
  <c r="K245" i="6" s="1"/>
  <c r="AI244" i="6" a="1"/>
  <c r="AI244" i="6" s="1"/>
  <c r="AH244" i="6" a="1"/>
  <c r="AH244" i="6" s="1"/>
  <c r="AG244" i="6" a="1"/>
  <c r="AG244" i="6" s="1"/>
  <c r="AF244" i="6"/>
  <c r="AF244" i="6" a="1"/>
  <c r="AE244" i="6" a="1"/>
  <c r="AE244" i="6" s="1"/>
  <c r="AD244" i="6" a="1"/>
  <c r="AD244" i="6" s="1"/>
  <c r="AC244" i="6" a="1"/>
  <c r="AC244" i="6" s="1"/>
  <c r="AB244" i="6"/>
  <c r="AB244" i="6" a="1"/>
  <c r="AA244" i="6" a="1"/>
  <c r="AA244" i="6" s="1"/>
  <c r="Z244" i="6" a="1"/>
  <c r="Z244" i="6" s="1"/>
  <c r="Y244" i="6" a="1"/>
  <c r="Y244" i="6" s="1"/>
  <c r="X244" i="6"/>
  <c r="X244" i="6" a="1"/>
  <c r="W244" i="6" a="1"/>
  <c r="W244" i="6" s="1"/>
  <c r="V244" i="6" a="1"/>
  <c r="V244" i="6" s="1"/>
  <c r="U244" i="6" a="1"/>
  <c r="U244" i="6" s="1"/>
  <c r="T244" i="6"/>
  <c r="T244" i="6" a="1"/>
  <c r="S244" i="6" a="1"/>
  <c r="S244" i="6" s="1"/>
  <c r="R244" i="6" a="1"/>
  <c r="R244" i="6" s="1"/>
  <c r="Q244" i="6" a="1"/>
  <c r="Q244" i="6" s="1"/>
  <c r="P244" i="6"/>
  <c r="P244" i="6" a="1"/>
  <c r="O244" i="6" a="1"/>
  <c r="O244" i="6" s="1"/>
  <c r="N244" i="6" a="1"/>
  <c r="N244" i="6" s="1"/>
  <c r="M244" i="6" a="1"/>
  <c r="M244" i="6" s="1"/>
  <c r="L244" i="6"/>
  <c r="L244" i="6" a="1"/>
  <c r="K244" i="6" a="1"/>
  <c r="K244" i="6" s="1"/>
  <c r="AI243" i="6" a="1"/>
  <c r="AI243" i="6" s="1"/>
  <c r="AH243" i="6" a="1"/>
  <c r="AH243" i="6" s="1"/>
  <c r="AG243" i="6" a="1"/>
  <c r="AG243" i="6" s="1"/>
  <c r="AF243" i="6" a="1"/>
  <c r="AF243" i="6" s="1"/>
  <c r="AE243" i="6" a="1"/>
  <c r="AE243" i="6" s="1"/>
  <c r="AD243" i="6"/>
  <c r="AD243" i="6" a="1"/>
  <c r="AC243" i="6" a="1"/>
  <c r="AC243" i="6" s="1"/>
  <c r="AB243" i="6" a="1"/>
  <c r="AB243" i="6" s="1"/>
  <c r="AA243" i="6" a="1"/>
  <c r="AA243" i="6" s="1"/>
  <c r="Z243" i="6" a="1"/>
  <c r="Z243" i="6" s="1"/>
  <c r="Y243" i="6" a="1"/>
  <c r="Y243" i="6" s="1"/>
  <c r="X243" i="6" a="1"/>
  <c r="X243" i="6" s="1"/>
  <c r="W243" i="6" a="1"/>
  <c r="W243" i="6" s="1"/>
  <c r="V243" i="6"/>
  <c r="V243" i="6" a="1"/>
  <c r="U243" i="6" a="1"/>
  <c r="U243" i="6" s="1"/>
  <c r="T243" i="6" a="1"/>
  <c r="T243" i="6" s="1"/>
  <c r="S243" i="6" a="1"/>
  <c r="S243" i="6" s="1"/>
  <c r="R243" i="6" a="1"/>
  <c r="R243" i="6" s="1"/>
  <c r="Q243" i="6" a="1"/>
  <c r="Q243" i="6" s="1"/>
  <c r="P243" i="6" a="1"/>
  <c r="P243" i="6" s="1"/>
  <c r="O243" i="6" a="1"/>
  <c r="O243" i="6" s="1"/>
  <c r="N243" i="6"/>
  <c r="N243" i="6" a="1"/>
  <c r="M243" i="6" a="1"/>
  <c r="M243" i="6" s="1"/>
  <c r="L243" i="6" a="1"/>
  <c r="L243" i="6" s="1"/>
  <c r="K243" i="6" a="1"/>
  <c r="K243" i="6" s="1"/>
  <c r="AI242" i="6" a="1"/>
  <c r="AI242" i="6" s="1"/>
  <c r="AH242" i="6" a="1"/>
  <c r="AH242" i="6" s="1"/>
  <c r="AG242" i="6" a="1"/>
  <c r="AG242" i="6" s="1"/>
  <c r="AF242" i="6"/>
  <c r="AF242" i="6" a="1"/>
  <c r="AE242" i="6" a="1"/>
  <c r="AE242" i="6" s="1"/>
  <c r="AD242" i="6" a="1"/>
  <c r="AD242" i="6" s="1"/>
  <c r="AC242" i="6" a="1"/>
  <c r="AC242" i="6" s="1"/>
  <c r="AB242" i="6"/>
  <c r="AB242" i="6" a="1"/>
  <c r="AA242" i="6" a="1"/>
  <c r="AA242" i="6" s="1"/>
  <c r="Z242" i="6" a="1"/>
  <c r="Z242" i="6" s="1"/>
  <c r="Y242" i="6" a="1"/>
  <c r="Y242" i="6" s="1"/>
  <c r="X242" i="6"/>
  <c r="X242" i="6" a="1"/>
  <c r="W242" i="6" a="1"/>
  <c r="W242" i="6" s="1"/>
  <c r="V242" i="6" a="1"/>
  <c r="V242" i="6" s="1"/>
  <c r="U242" i="6" a="1"/>
  <c r="U242" i="6" s="1"/>
  <c r="T242" i="6"/>
  <c r="T242" i="6" a="1"/>
  <c r="S242" i="6" a="1"/>
  <c r="S242" i="6" s="1"/>
  <c r="R242" i="6" a="1"/>
  <c r="R242" i="6" s="1"/>
  <c r="Q242" i="6" a="1"/>
  <c r="Q242" i="6" s="1"/>
  <c r="P242" i="6"/>
  <c r="P242" i="6" a="1"/>
  <c r="O242" i="6" a="1"/>
  <c r="O242" i="6" s="1"/>
  <c r="N242" i="6" a="1"/>
  <c r="N242" i="6" s="1"/>
  <c r="M242" i="6" a="1"/>
  <c r="M242" i="6" s="1"/>
  <c r="L242" i="6"/>
  <c r="L242" i="6" a="1"/>
  <c r="K242" i="6" a="1"/>
  <c r="K242" i="6" s="1"/>
  <c r="AI241" i="6" a="1"/>
  <c r="AI241" i="6" s="1"/>
  <c r="AH241" i="6" a="1"/>
  <c r="AH241" i="6" s="1"/>
  <c r="AG241" i="6" a="1"/>
  <c r="AG241" i="6" s="1"/>
  <c r="AF241" i="6" a="1"/>
  <c r="AF241" i="6" s="1"/>
  <c r="AE241" i="6" a="1"/>
  <c r="AE241" i="6" s="1"/>
  <c r="AD241" i="6"/>
  <c r="AD241" i="6" a="1"/>
  <c r="AC241" i="6" a="1"/>
  <c r="AC241" i="6" s="1"/>
  <c r="AB241" i="6" a="1"/>
  <c r="AB241" i="6" s="1"/>
  <c r="AA241" i="6" a="1"/>
  <c r="AA241" i="6" s="1"/>
  <c r="Z241" i="6" a="1"/>
  <c r="Z241" i="6" s="1"/>
  <c r="Y241" i="6" a="1"/>
  <c r="Y241" i="6" s="1"/>
  <c r="X241" i="6" a="1"/>
  <c r="X241" i="6" s="1"/>
  <c r="W241" i="6" a="1"/>
  <c r="W241" i="6" s="1"/>
  <c r="V241" i="6"/>
  <c r="V241" i="6" a="1"/>
  <c r="U241" i="6" a="1"/>
  <c r="U241" i="6" s="1"/>
  <c r="T241" i="6" a="1"/>
  <c r="T241" i="6" s="1"/>
  <c r="S241" i="6" a="1"/>
  <c r="S241" i="6" s="1"/>
  <c r="R241" i="6" a="1"/>
  <c r="R241" i="6" s="1"/>
  <c r="Q241" i="6" a="1"/>
  <c r="Q241" i="6" s="1"/>
  <c r="P241" i="6" a="1"/>
  <c r="P241" i="6" s="1"/>
  <c r="O241" i="6" a="1"/>
  <c r="O241" i="6" s="1"/>
  <c r="N241" i="6"/>
  <c r="N241" i="6" a="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c r="AF239" i="6" a="1"/>
  <c r="AE239" i="6" a="1"/>
  <c r="AE239" i="6" s="1"/>
  <c r="AD239" i="6" a="1"/>
  <c r="AD239" i="6" s="1"/>
  <c r="AC239" i="6" a="1"/>
  <c r="AC239" i="6" s="1"/>
  <c r="AB239" i="6" a="1"/>
  <c r="AB239" i="6" s="1"/>
  <c r="AA239" i="6" a="1"/>
  <c r="AA239" i="6" s="1"/>
  <c r="Z239" i="6" a="1"/>
  <c r="Z239" i="6" s="1"/>
  <c r="Y239" i="6" a="1"/>
  <c r="Y239" i="6" s="1"/>
  <c r="X239" i="6"/>
  <c r="X239" i="6" a="1"/>
  <c r="W239" i="6" a="1"/>
  <c r="W239" i="6" s="1"/>
  <c r="V239" i="6" a="1"/>
  <c r="V239" i="6" s="1"/>
  <c r="U239" i="6" a="1"/>
  <c r="U239" i="6" s="1"/>
  <c r="T239" i="6" a="1"/>
  <c r="T239" i="6" s="1"/>
  <c r="S239" i="6" a="1"/>
  <c r="S239" i="6" s="1"/>
  <c r="R239" i="6" a="1"/>
  <c r="R239" i="6" s="1"/>
  <c r="Q239" i="6" a="1"/>
  <c r="Q239" i="6" s="1"/>
  <c r="P239" i="6"/>
  <c r="P239" i="6" a="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c r="AD238" i="6" a="1"/>
  <c r="AC238" i="6" a="1"/>
  <c r="AC238" i="6" s="1"/>
  <c r="AB238" i="6" a="1"/>
  <c r="AB238" i="6" s="1"/>
  <c r="AA238" i="6" a="1"/>
  <c r="AA238" i="6" s="1"/>
  <c r="Z238" i="6" a="1"/>
  <c r="Z238" i="6" s="1"/>
  <c r="Y238" i="6" a="1"/>
  <c r="Y238" i="6" s="1"/>
  <c r="X238" i="6" a="1"/>
  <c r="X238" i="6" s="1"/>
  <c r="W238" i="6" a="1"/>
  <c r="W238" i="6" s="1"/>
  <c r="V238" i="6"/>
  <c r="V238" i="6" a="1"/>
  <c r="U238" i="6" a="1"/>
  <c r="U238" i="6" s="1"/>
  <c r="T238" i="6" a="1"/>
  <c r="T238" i="6" s="1"/>
  <c r="S238" i="6" a="1"/>
  <c r="S238" i="6" s="1"/>
  <c r="R238" i="6" a="1"/>
  <c r="R238" i="6" s="1"/>
  <c r="Q238" i="6" a="1"/>
  <c r="Q238" i="6" s="1"/>
  <c r="P238" i="6" a="1"/>
  <c r="P238" i="6" s="1"/>
  <c r="O238" i="6" a="1"/>
  <c r="O238" i="6" s="1"/>
  <c r="N238" i="6"/>
  <c r="N238" i="6" a="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c r="AB237" i="6" a="1"/>
  <c r="AA237" i="6" a="1"/>
  <c r="AA237" i="6" s="1"/>
  <c r="Z237" i="6" a="1"/>
  <c r="Z237" i="6" s="1"/>
  <c r="Y237" i="6" a="1"/>
  <c r="Y237" i="6" s="1"/>
  <c r="X237" i="6" a="1"/>
  <c r="X237" i="6" s="1"/>
  <c r="W237" i="6" a="1"/>
  <c r="W237" i="6" s="1"/>
  <c r="V237" i="6" a="1"/>
  <c r="V237" i="6" s="1"/>
  <c r="U237" i="6" a="1"/>
  <c r="U237" i="6" s="1"/>
  <c r="T237" i="6"/>
  <c r="T237" i="6" a="1"/>
  <c r="S237" i="6" a="1"/>
  <c r="S237" i="6" s="1"/>
  <c r="R237" i="6" a="1"/>
  <c r="R237" i="6" s="1"/>
  <c r="Q237" i="6" a="1"/>
  <c r="Q237" i="6" s="1"/>
  <c r="P237" i="6" a="1"/>
  <c r="P237" i="6" s="1"/>
  <c r="O237" i="6" a="1"/>
  <c r="O237" i="6" s="1"/>
  <c r="N237" i="6" a="1"/>
  <c r="N237" i="6" s="1"/>
  <c r="M237" i="6" a="1"/>
  <c r="M237" i="6" s="1"/>
  <c r="L237" i="6"/>
  <c r="L237" i="6" a="1"/>
  <c r="K237" i="6" a="1"/>
  <c r="K237" i="6" s="1"/>
  <c r="F237" i="6" s="1"/>
  <c r="AI236" i="6" a="1"/>
  <c r="AI236" i="6" s="1"/>
  <c r="AH236" i="6" a="1"/>
  <c r="AH236" i="6" s="1"/>
  <c r="AG236" i="6" a="1"/>
  <c r="AG236" i="6" s="1"/>
  <c r="AF236" i="6"/>
  <c r="AF236" i="6" a="1"/>
  <c r="AE236" i="6" a="1"/>
  <c r="AE236" i="6" s="1"/>
  <c r="AD236" i="6" a="1"/>
  <c r="AD236" i="6" s="1"/>
  <c r="AC236" i="6" a="1"/>
  <c r="AC236" i="6" s="1"/>
  <c r="AB236" i="6" a="1"/>
  <c r="AB236" i="6" s="1"/>
  <c r="AA236" i="6" a="1"/>
  <c r="AA236" i="6" s="1"/>
  <c r="Z236" i="6" a="1"/>
  <c r="Z236" i="6" s="1"/>
  <c r="Y236" i="6" a="1"/>
  <c r="Y236" i="6" s="1"/>
  <c r="X236" i="6"/>
  <c r="X236" i="6" a="1"/>
  <c r="W236" i="6" a="1"/>
  <c r="W236" i="6" s="1"/>
  <c r="V236" i="6" a="1"/>
  <c r="V236" i="6" s="1"/>
  <c r="U236" i="6" a="1"/>
  <c r="U236" i="6" s="1"/>
  <c r="T236" i="6" a="1"/>
  <c r="T236" i="6" s="1"/>
  <c r="S236" i="6" a="1"/>
  <c r="S236" i="6" s="1"/>
  <c r="R236" i="6" a="1"/>
  <c r="R236" i="6" s="1"/>
  <c r="Q236" i="6" a="1"/>
  <c r="Q236" i="6" s="1"/>
  <c r="P236" i="6"/>
  <c r="P236" i="6" a="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c r="AD235" i="6" a="1"/>
  <c r="AC235" i="6" a="1"/>
  <c r="AC235" i="6" s="1"/>
  <c r="AB235" i="6" a="1"/>
  <c r="AB235" i="6" s="1"/>
  <c r="AA235" i="6" a="1"/>
  <c r="AA235" i="6" s="1"/>
  <c r="Z235" i="6" a="1"/>
  <c r="Z235" i="6" s="1"/>
  <c r="Y235" i="6" a="1"/>
  <c r="Y235" i="6" s="1"/>
  <c r="X235" i="6" a="1"/>
  <c r="X235" i="6" s="1"/>
  <c r="W235" i="6" a="1"/>
  <c r="W235" i="6" s="1"/>
  <c r="V235" i="6"/>
  <c r="V235" i="6" a="1"/>
  <c r="U235" i="6" a="1"/>
  <c r="U235" i="6" s="1"/>
  <c r="T235" i="6" a="1"/>
  <c r="T235" i="6" s="1"/>
  <c r="S235" i="6" a="1"/>
  <c r="S235" i="6" s="1"/>
  <c r="R235" i="6" a="1"/>
  <c r="R235" i="6" s="1"/>
  <c r="Q235" i="6" a="1"/>
  <c r="Q235" i="6" s="1"/>
  <c r="P235" i="6" a="1"/>
  <c r="P235" i="6" s="1"/>
  <c r="O235" i="6" a="1"/>
  <c r="O235" i="6" s="1"/>
  <c r="N235" i="6"/>
  <c r="N235" i="6" a="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c r="AB234" i="6" a="1"/>
  <c r="AA234" i="6" a="1"/>
  <c r="AA234" i="6" s="1"/>
  <c r="Z234" i="6" a="1"/>
  <c r="Z234" i="6" s="1"/>
  <c r="Y234" i="6" a="1"/>
  <c r="Y234" i="6" s="1"/>
  <c r="X234" i="6" a="1"/>
  <c r="X234" i="6" s="1"/>
  <c r="W234" i="6" a="1"/>
  <c r="W234" i="6" s="1"/>
  <c r="V234" i="6" a="1"/>
  <c r="V234" i="6" s="1"/>
  <c r="U234" i="6" a="1"/>
  <c r="U234" i="6" s="1"/>
  <c r="T234" i="6"/>
  <c r="T234" i="6" a="1"/>
  <c r="S234" i="6" a="1"/>
  <c r="S234" i="6" s="1"/>
  <c r="R234" i="6" a="1"/>
  <c r="R234" i="6" s="1"/>
  <c r="Q234" i="6" a="1"/>
  <c r="Q234" i="6" s="1"/>
  <c r="P234" i="6" a="1"/>
  <c r="P234" i="6" s="1"/>
  <c r="O234" i="6" a="1"/>
  <c r="O234" i="6" s="1"/>
  <c r="N234" i="6" a="1"/>
  <c r="N234" i="6" s="1"/>
  <c r="M234" i="6" a="1"/>
  <c r="M234" i="6" s="1"/>
  <c r="L234" i="6"/>
  <c r="L234" i="6" a="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c r="L232" i="6" a="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c r="N231" i="6" a="1"/>
  <c r="M231" i="6" a="1"/>
  <c r="M231" i="6" s="1"/>
  <c r="L231" i="6" a="1"/>
  <c r="L231" i="6" s="1"/>
  <c r="K231" i="6" a="1"/>
  <c r="K231" i="6" s="1"/>
  <c r="AI230" i="6" a="1"/>
  <c r="AI230" i="6" s="1"/>
  <c r="AH230" i="6" a="1"/>
  <c r="AH230" i="6" s="1"/>
  <c r="AG230" i="6" a="1"/>
  <c r="AG230" i="6" s="1"/>
  <c r="AF230" i="6"/>
  <c r="AF230" i="6" a="1"/>
  <c r="AE230" i="6" a="1"/>
  <c r="AE230" i="6" s="1"/>
  <c r="AD230" i="6" a="1"/>
  <c r="AD230" i="6" s="1"/>
  <c r="AC230" i="6" a="1"/>
  <c r="AC230" i="6" s="1"/>
  <c r="AB230" i="6"/>
  <c r="AB230" i="6" a="1"/>
  <c r="AA230" i="6" a="1"/>
  <c r="AA230" i="6" s="1"/>
  <c r="Z230" i="6" a="1"/>
  <c r="Z230" i="6" s="1"/>
  <c r="Y230" i="6" a="1"/>
  <c r="Y230" i="6" s="1"/>
  <c r="X230" i="6"/>
  <c r="X230" i="6" a="1"/>
  <c r="W230" i="6" a="1"/>
  <c r="W230" i="6" s="1"/>
  <c r="V230" i="6" a="1"/>
  <c r="V230" i="6" s="1"/>
  <c r="U230" i="6" a="1"/>
  <c r="U230" i="6" s="1"/>
  <c r="T230" i="6"/>
  <c r="T230" i="6" a="1"/>
  <c r="S230" i="6" a="1"/>
  <c r="S230" i="6" s="1"/>
  <c r="R230" i="6" a="1"/>
  <c r="R230" i="6" s="1"/>
  <c r="Q230" i="6" a="1"/>
  <c r="Q230" i="6" s="1"/>
  <c r="P230" i="6"/>
  <c r="P230" i="6" a="1"/>
  <c r="O230" i="6" a="1"/>
  <c r="O230" i="6" s="1"/>
  <c r="N230" i="6" a="1"/>
  <c r="N230" i="6" s="1"/>
  <c r="M230" i="6" a="1"/>
  <c r="M230" i="6" s="1"/>
  <c r="L230" i="6"/>
  <c r="L230" i="6" a="1"/>
  <c r="K230" i="6" a="1"/>
  <c r="K230" i="6" s="1"/>
  <c r="AI229" i="6" a="1"/>
  <c r="AI229" i="6" s="1"/>
  <c r="AH229" i="6"/>
  <c r="AH229" i="6" a="1"/>
  <c r="AG229" i="6" a="1"/>
  <c r="AG229" i="6" s="1"/>
  <c r="AF229" i="6" a="1"/>
  <c r="AF229" i="6" s="1"/>
  <c r="AE229" i="6" a="1"/>
  <c r="AE229" i="6" s="1"/>
  <c r="AD229" i="6"/>
  <c r="AD229" i="6" a="1"/>
  <c r="AC229" i="6" a="1"/>
  <c r="AC229" i="6" s="1"/>
  <c r="AB229" i="6" a="1"/>
  <c r="AB229" i="6" s="1"/>
  <c r="AA229" i="6" a="1"/>
  <c r="AA229" i="6" s="1"/>
  <c r="Z229" i="6"/>
  <c r="Z229" i="6" a="1"/>
  <c r="Y229" i="6" a="1"/>
  <c r="Y229" i="6" s="1"/>
  <c r="X229" i="6" a="1"/>
  <c r="X229" i="6" s="1"/>
  <c r="W229" i="6" a="1"/>
  <c r="W229" i="6" s="1"/>
  <c r="V229" i="6"/>
  <c r="V229" i="6" a="1"/>
  <c r="U229" i="6" a="1"/>
  <c r="U229" i="6" s="1"/>
  <c r="T229" i="6" a="1"/>
  <c r="T229" i="6" s="1"/>
  <c r="S229" i="6" a="1"/>
  <c r="S229" i="6" s="1"/>
  <c r="R229" i="6"/>
  <c r="R229" i="6" a="1"/>
  <c r="Q229" i="6" a="1"/>
  <c r="Q229" i="6" s="1"/>
  <c r="P229" i="6" a="1"/>
  <c r="P229" i="6" s="1"/>
  <c r="O229" i="6" a="1"/>
  <c r="O229" i="6" s="1"/>
  <c r="N229" i="6"/>
  <c r="N229" i="6" a="1"/>
  <c r="M229" i="6" a="1"/>
  <c r="M229" i="6" s="1"/>
  <c r="L229" i="6" a="1"/>
  <c r="L229" i="6" s="1"/>
  <c r="F229" i="6" s="1"/>
  <c r="K229" i="6" a="1"/>
  <c r="K229" i="6" s="1"/>
  <c r="AI228" i="6" a="1"/>
  <c r="AI228" i="6" s="1"/>
  <c r="AH228" i="6"/>
  <c r="AH228" i="6" a="1"/>
  <c r="AG228" i="6" a="1"/>
  <c r="AG228" i="6" s="1"/>
  <c r="AF228" i="6" a="1"/>
  <c r="AF228" i="6" s="1"/>
  <c r="AE228" i="6" a="1"/>
  <c r="AE228" i="6" s="1"/>
  <c r="AD228" i="6"/>
  <c r="AD228" i="6" a="1"/>
  <c r="AC228" i="6" a="1"/>
  <c r="AC228" i="6" s="1"/>
  <c r="AB228" i="6" a="1"/>
  <c r="AB228" i="6" s="1"/>
  <c r="AA228" i="6" a="1"/>
  <c r="AA228" i="6" s="1"/>
  <c r="Z228" i="6"/>
  <c r="Z228" i="6" a="1"/>
  <c r="Y228" i="6" a="1"/>
  <c r="Y228" i="6" s="1"/>
  <c r="X228" i="6" a="1"/>
  <c r="X228" i="6" s="1"/>
  <c r="W228" i="6" a="1"/>
  <c r="W228" i="6" s="1"/>
  <c r="V228" i="6"/>
  <c r="V228" i="6" a="1"/>
  <c r="U228" i="6" a="1"/>
  <c r="U228" i="6" s="1"/>
  <c r="T228" i="6" a="1"/>
  <c r="T228" i="6" s="1"/>
  <c r="S228" i="6" a="1"/>
  <c r="S228" i="6" s="1"/>
  <c r="R228" i="6"/>
  <c r="R228" i="6" a="1"/>
  <c r="Q228" i="6" a="1"/>
  <c r="Q228" i="6" s="1"/>
  <c r="P228" i="6" a="1"/>
  <c r="P228" i="6" s="1"/>
  <c r="O228" i="6" a="1"/>
  <c r="O228" i="6" s="1"/>
  <c r="N228" i="6"/>
  <c r="N228" i="6" a="1"/>
  <c r="M228" i="6" a="1"/>
  <c r="M228" i="6" s="1"/>
  <c r="L228" i="6" a="1"/>
  <c r="L228" i="6" s="1"/>
  <c r="K228" i="6" a="1"/>
  <c r="K228" i="6" s="1"/>
  <c r="AI227" i="6" a="1"/>
  <c r="AI227" i="6" s="1"/>
  <c r="AH227" i="6" a="1"/>
  <c r="AH227" i="6" s="1"/>
  <c r="AG227" i="6" a="1"/>
  <c r="AG227" i="6" s="1"/>
  <c r="AF227" i="6"/>
  <c r="AF227" i="6" a="1"/>
  <c r="AE227" i="6" a="1"/>
  <c r="AE227" i="6" s="1"/>
  <c r="AD227" i="6" a="1"/>
  <c r="AD227" i="6" s="1"/>
  <c r="AC227" i="6" a="1"/>
  <c r="AC227" i="6" s="1"/>
  <c r="AB227" i="6"/>
  <c r="AB227" i="6" a="1"/>
  <c r="AA227" i="6" a="1"/>
  <c r="AA227" i="6" s="1"/>
  <c r="Z227" i="6" a="1"/>
  <c r="Z227" i="6" s="1"/>
  <c r="Y227" i="6" a="1"/>
  <c r="Y227" i="6" s="1"/>
  <c r="X227" i="6"/>
  <c r="X227" i="6" a="1"/>
  <c r="W227" i="6" a="1"/>
  <c r="W227" i="6" s="1"/>
  <c r="V227" i="6" a="1"/>
  <c r="V227" i="6" s="1"/>
  <c r="U227" i="6" a="1"/>
  <c r="U227" i="6" s="1"/>
  <c r="T227" i="6"/>
  <c r="T227" i="6" a="1"/>
  <c r="S227" i="6" a="1"/>
  <c r="S227" i="6" s="1"/>
  <c r="R227" i="6" a="1"/>
  <c r="R227" i="6" s="1"/>
  <c r="Q227" i="6" a="1"/>
  <c r="Q227" i="6" s="1"/>
  <c r="P227" i="6"/>
  <c r="P227" i="6" a="1"/>
  <c r="O227" i="6" a="1"/>
  <c r="O227" i="6" s="1"/>
  <c r="N227" i="6" a="1"/>
  <c r="N227" i="6" s="1"/>
  <c r="M227" i="6" a="1"/>
  <c r="M227" i="6" s="1"/>
  <c r="L227" i="6"/>
  <c r="L227" i="6" a="1"/>
  <c r="K227" i="6" a="1"/>
  <c r="K227" i="6" s="1"/>
  <c r="AI226" i="6" a="1"/>
  <c r="AI226" i="6" s="1"/>
  <c r="AH226" i="6"/>
  <c r="AH226" i="6" a="1"/>
  <c r="AG226" i="6" a="1"/>
  <c r="AG226" i="6" s="1"/>
  <c r="AF226" i="6" a="1"/>
  <c r="AF226" i="6" s="1"/>
  <c r="AE226" i="6" a="1"/>
  <c r="AE226" i="6" s="1"/>
  <c r="AD226" i="6"/>
  <c r="AD226" i="6" a="1"/>
  <c r="AC226" i="6" a="1"/>
  <c r="AC226" i="6" s="1"/>
  <c r="AB226" i="6" a="1"/>
  <c r="AB226" i="6" s="1"/>
  <c r="AA226" i="6" a="1"/>
  <c r="AA226" i="6" s="1"/>
  <c r="Z226" i="6"/>
  <c r="Z226" i="6" a="1"/>
  <c r="Y226" i="6" a="1"/>
  <c r="Y226" i="6" s="1"/>
  <c r="X226" i="6" a="1"/>
  <c r="X226" i="6" s="1"/>
  <c r="W226" i="6" a="1"/>
  <c r="W226" i="6" s="1"/>
  <c r="V226" i="6"/>
  <c r="V226" i="6" a="1"/>
  <c r="U226" i="6" a="1"/>
  <c r="U226" i="6" s="1"/>
  <c r="T226" i="6" a="1"/>
  <c r="T226" i="6" s="1"/>
  <c r="S226" i="6" a="1"/>
  <c r="S226" i="6" s="1"/>
  <c r="R226" i="6"/>
  <c r="R226" i="6" a="1"/>
  <c r="Q226" i="6" a="1"/>
  <c r="Q226" i="6" s="1"/>
  <c r="P226" i="6" a="1"/>
  <c r="P226" i="6" s="1"/>
  <c r="O226" i="6" a="1"/>
  <c r="O226" i="6" s="1"/>
  <c r="N226" i="6"/>
  <c r="N226" i="6" a="1"/>
  <c r="M226" i="6" a="1"/>
  <c r="M226" i="6" s="1"/>
  <c r="L226" i="6" a="1"/>
  <c r="L226" i="6" s="1"/>
  <c r="K226" i="6" a="1"/>
  <c r="K226" i="6" s="1"/>
  <c r="AI225" i="6" a="1"/>
  <c r="AI225" i="6" s="1"/>
  <c r="AH225" i="6" a="1"/>
  <c r="AH225" i="6" s="1"/>
  <c r="AG225" i="6" a="1"/>
  <c r="AG225" i="6" s="1"/>
  <c r="AF225" i="6"/>
  <c r="AF225" i="6" a="1"/>
  <c r="AE225" i="6" a="1"/>
  <c r="AE225" i="6" s="1"/>
  <c r="AD225" i="6" a="1"/>
  <c r="AD225" i="6" s="1"/>
  <c r="AC225" i="6" a="1"/>
  <c r="AC225" i="6" s="1"/>
  <c r="AB225" i="6"/>
  <c r="AB225" i="6" a="1"/>
  <c r="AA225" i="6" a="1"/>
  <c r="AA225" i="6" s="1"/>
  <c r="Z225" i="6" a="1"/>
  <c r="Z225" i="6" s="1"/>
  <c r="Y225" i="6" a="1"/>
  <c r="Y225" i="6" s="1"/>
  <c r="X225" i="6"/>
  <c r="X225" i="6" a="1"/>
  <c r="W225" i="6" a="1"/>
  <c r="W225" i="6" s="1"/>
  <c r="V225" i="6" a="1"/>
  <c r="V225" i="6" s="1"/>
  <c r="U225" i="6" a="1"/>
  <c r="U225" i="6" s="1"/>
  <c r="T225" i="6"/>
  <c r="T225" i="6" a="1"/>
  <c r="S225" i="6" a="1"/>
  <c r="S225" i="6" s="1"/>
  <c r="R225" i="6" a="1"/>
  <c r="R225" i="6" s="1"/>
  <c r="Q225" i="6" a="1"/>
  <c r="Q225" i="6" s="1"/>
  <c r="P225" i="6"/>
  <c r="P225" i="6" a="1"/>
  <c r="O225" i="6" a="1"/>
  <c r="O225" i="6" s="1"/>
  <c r="N225" i="6" a="1"/>
  <c r="N225" i="6" s="1"/>
  <c r="M225" i="6" a="1"/>
  <c r="M225" i="6" s="1"/>
  <c r="L225" i="6"/>
  <c r="L225" i="6" a="1"/>
  <c r="K225" i="6" a="1"/>
  <c r="K225" i="6" s="1"/>
  <c r="AI224" i="6" a="1"/>
  <c r="AI224" i="6" s="1"/>
  <c r="AH224" i="6" a="1"/>
  <c r="AH224" i="6" s="1"/>
  <c r="AG224" i="6" a="1"/>
  <c r="AG224" i="6" s="1"/>
  <c r="AF224" i="6"/>
  <c r="AF224" i="6" a="1"/>
  <c r="AE224" i="6" a="1"/>
  <c r="AE224" i="6" s="1"/>
  <c r="AD224" i="6" a="1"/>
  <c r="AD224" i="6" s="1"/>
  <c r="AC224" i="6" a="1"/>
  <c r="AC224" i="6" s="1"/>
  <c r="AB224" i="6"/>
  <c r="AB224" i="6" a="1"/>
  <c r="AA224" i="6" a="1"/>
  <c r="AA224" i="6" s="1"/>
  <c r="Z224" i="6" a="1"/>
  <c r="Z224" i="6" s="1"/>
  <c r="Y224" i="6" a="1"/>
  <c r="Y224" i="6" s="1"/>
  <c r="X224" i="6"/>
  <c r="X224" i="6" a="1"/>
  <c r="W224" i="6" a="1"/>
  <c r="W224" i="6" s="1"/>
  <c r="V224" i="6" a="1"/>
  <c r="V224" i="6" s="1"/>
  <c r="U224" i="6" a="1"/>
  <c r="U224" i="6" s="1"/>
  <c r="T224" i="6"/>
  <c r="T224" i="6" a="1"/>
  <c r="S224" i="6" a="1"/>
  <c r="S224" i="6" s="1"/>
  <c r="R224" i="6" a="1"/>
  <c r="R224" i="6" s="1"/>
  <c r="Q224" i="6" a="1"/>
  <c r="Q224" i="6" s="1"/>
  <c r="P224" i="6"/>
  <c r="P224" i="6" a="1"/>
  <c r="O224" i="6" a="1"/>
  <c r="O224" i="6" s="1"/>
  <c r="N224" i="6" a="1"/>
  <c r="N224" i="6" s="1"/>
  <c r="M224" i="6" a="1"/>
  <c r="M224" i="6" s="1"/>
  <c r="L224" i="6"/>
  <c r="L224" i="6" a="1"/>
  <c r="K224" i="6" a="1"/>
  <c r="K224" i="6" s="1"/>
  <c r="AI223" i="6" a="1"/>
  <c r="AI223" i="6" s="1"/>
  <c r="AH223" i="6"/>
  <c r="AH223" i="6" a="1"/>
  <c r="AG223" i="6" a="1"/>
  <c r="AG223" i="6" s="1"/>
  <c r="AF223" i="6" a="1"/>
  <c r="AF223" i="6" s="1"/>
  <c r="AE223" i="6" a="1"/>
  <c r="AE223" i="6" s="1"/>
  <c r="AD223" i="6"/>
  <c r="AD223" i="6" a="1"/>
  <c r="AC223" i="6" a="1"/>
  <c r="AC223" i="6" s="1"/>
  <c r="AB223" i="6" a="1"/>
  <c r="AB223" i="6" s="1"/>
  <c r="AA223" i="6" a="1"/>
  <c r="AA223" i="6" s="1"/>
  <c r="Z223" i="6"/>
  <c r="Z223" i="6" a="1"/>
  <c r="Y223" i="6" a="1"/>
  <c r="Y223" i="6" s="1"/>
  <c r="X223" i="6" a="1"/>
  <c r="X223" i="6" s="1"/>
  <c r="W223" i="6" a="1"/>
  <c r="W223" i="6" s="1"/>
  <c r="V223" i="6"/>
  <c r="V223" i="6" a="1"/>
  <c r="U223" i="6" a="1"/>
  <c r="U223" i="6" s="1"/>
  <c r="T223" i="6" a="1"/>
  <c r="T223" i="6" s="1"/>
  <c r="S223" i="6" a="1"/>
  <c r="S223" i="6" s="1"/>
  <c r="R223" i="6"/>
  <c r="R223" i="6" a="1"/>
  <c r="Q223" i="6" a="1"/>
  <c r="Q223" i="6" s="1"/>
  <c r="P223" i="6" a="1"/>
  <c r="P223" i="6" s="1"/>
  <c r="O223" i="6" a="1"/>
  <c r="O223" i="6" s="1"/>
  <c r="N223" i="6"/>
  <c r="N223" i="6" a="1"/>
  <c r="M223" i="6" a="1"/>
  <c r="M223" i="6" s="1"/>
  <c r="L223" i="6" a="1"/>
  <c r="L223" i="6" s="1"/>
  <c r="K223" i="6" a="1"/>
  <c r="K223" i="6" s="1"/>
  <c r="AI222" i="6" a="1"/>
  <c r="AI222" i="6" s="1"/>
  <c r="AH222" i="6" a="1"/>
  <c r="AH222" i="6" s="1"/>
  <c r="AG222" i="6" a="1"/>
  <c r="AG222" i="6" s="1"/>
  <c r="AF222" i="6"/>
  <c r="AF222" i="6" a="1"/>
  <c r="AE222" i="6" a="1"/>
  <c r="AE222" i="6" s="1"/>
  <c r="AD222" i="6" a="1"/>
  <c r="AD222" i="6" s="1"/>
  <c r="AC222" i="6" a="1"/>
  <c r="AC222" i="6" s="1"/>
  <c r="AB222" i="6"/>
  <c r="AB222" i="6" a="1"/>
  <c r="AA222" i="6" a="1"/>
  <c r="AA222" i="6" s="1"/>
  <c r="Z222" i="6" a="1"/>
  <c r="Z222" i="6" s="1"/>
  <c r="Y222" i="6" a="1"/>
  <c r="Y222" i="6" s="1"/>
  <c r="X222" i="6"/>
  <c r="X222" i="6" a="1"/>
  <c r="W222" i="6" a="1"/>
  <c r="W222" i="6" s="1"/>
  <c r="V222" i="6" a="1"/>
  <c r="V222" i="6" s="1"/>
  <c r="U222" i="6" a="1"/>
  <c r="U222" i="6" s="1"/>
  <c r="T222" i="6"/>
  <c r="T222" i="6" a="1"/>
  <c r="S222" i="6" a="1"/>
  <c r="S222" i="6" s="1"/>
  <c r="R222" i="6" a="1"/>
  <c r="R222" i="6" s="1"/>
  <c r="Q222" i="6" a="1"/>
  <c r="Q222" i="6" s="1"/>
  <c r="P222" i="6"/>
  <c r="P222" i="6" a="1"/>
  <c r="O222" i="6" a="1"/>
  <c r="O222" i="6" s="1"/>
  <c r="N222" i="6" a="1"/>
  <c r="N222" i="6" s="1"/>
  <c r="M222" i="6" a="1"/>
  <c r="M222" i="6" s="1"/>
  <c r="L222" i="6"/>
  <c r="L222" i="6" a="1"/>
  <c r="K222" i="6" a="1"/>
  <c r="K222" i="6" s="1"/>
  <c r="AI221" i="6" a="1"/>
  <c r="AI221" i="6" s="1"/>
  <c r="AH221" i="6"/>
  <c r="AH221" i="6" a="1"/>
  <c r="AG221" i="6" a="1"/>
  <c r="AG221" i="6" s="1"/>
  <c r="AF221" i="6" a="1"/>
  <c r="AF221" i="6" s="1"/>
  <c r="AE221" i="6" a="1"/>
  <c r="AE221" i="6" s="1"/>
  <c r="AD221" i="6"/>
  <c r="AD221" i="6" a="1"/>
  <c r="AC221" i="6" a="1"/>
  <c r="AC221" i="6" s="1"/>
  <c r="AB221" i="6" a="1"/>
  <c r="AB221" i="6" s="1"/>
  <c r="AA221" i="6" a="1"/>
  <c r="AA221" i="6" s="1"/>
  <c r="Z221" i="6"/>
  <c r="Z221" i="6" a="1"/>
  <c r="Y221" i="6" a="1"/>
  <c r="Y221" i="6" s="1"/>
  <c r="X221" i="6" a="1"/>
  <c r="X221" i="6" s="1"/>
  <c r="W221" i="6" a="1"/>
  <c r="W221" i="6" s="1"/>
  <c r="V221" i="6"/>
  <c r="V221" i="6" a="1"/>
  <c r="U221" i="6" a="1"/>
  <c r="U221" i="6" s="1"/>
  <c r="T221" i="6" a="1"/>
  <c r="T221" i="6" s="1"/>
  <c r="S221" i="6" a="1"/>
  <c r="S221" i="6" s="1"/>
  <c r="R221" i="6"/>
  <c r="R221" i="6" a="1"/>
  <c r="Q221" i="6" a="1"/>
  <c r="Q221" i="6" s="1"/>
  <c r="P221" i="6" a="1"/>
  <c r="P221" i="6" s="1"/>
  <c r="O221" i="6" a="1"/>
  <c r="O221" i="6" s="1"/>
  <c r="N221" i="6"/>
  <c r="N221" i="6" a="1"/>
  <c r="M221" i="6" a="1"/>
  <c r="M221" i="6" s="1"/>
  <c r="L221" i="6" a="1"/>
  <c r="L221" i="6" s="1"/>
  <c r="F221" i="6" s="1"/>
  <c r="K221" i="6" a="1"/>
  <c r="K221" i="6" s="1"/>
  <c r="AI220" i="6" a="1"/>
  <c r="AI220" i="6" s="1"/>
  <c r="AH220" i="6"/>
  <c r="AH220" i="6" a="1"/>
  <c r="AG220" i="6" a="1"/>
  <c r="AG220" i="6" s="1"/>
  <c r="AF220" i="6" a="1"/>
  <c r="AF220" i="6" s="1"/>
  <c r="AE220" i="6" a="1"/>
  <c r="AE220" i="6" s="1"/>
  <c r="AD220" i="6"/>
  <c r="AD220" i="6" a="1"/>
  <c r="AC220" i="6" a="1"/>
  <c r="AC220" i="6" s="1"/>
  <c r="AB220" i="6" a="1"/>
  <c r="AB220" i="6" s="1"/>
  <c r="AA220" i="6" a="1"/>
  <c r="AA220" i="6" s="1"/>
  <c r="Z220" i="6"/>
  <c r="Z220" i="6" a="1"/>
  <c r="Y220" i="6" a="1"/>
  <c r="Y220" i="6" s="1"/>
  <c r="X220" i="6" a="1"/>
  <c r="X220" i="6" s="1"/>
  <c r="W220" i="6" a="1"/>
  <c r="W220" i="6" s="1"/>
  <c r="V220" i="6"/>
  <c r="V220" i="6" a="1"/>
  <c r="U220" i="6" a="1"/>
  <c r="U220" i="6" s="1"/>
  <c r="T220" i="6" a="1"/>
  <c r="T220" i="6" s="1"/>
  <c r="S220" i="6" a="1"/>
  <c r="S220" i="6" s="1"/>
  <c r="R220" i="6"/>
  <c r="R220" i="6" a="1"/>
  <c r="Q220" i="6" a="1"/>
  <c r="Q220" i="6" s="1"/>
  <c r="P220" i="6" a="1"/>
  <c r="P220" i="6" s="1"/>
  <c r="O220" i="6" a="1"/>
  <c r="O220" i="6" s="1"/>
  <c r="N220" i="6"/>
  <c r="N220" i="6" a="1"/>
  <c r="M220" i="6" a="1"/>
  <c r="M220" i="6" s="1"/>
  <c r="L220" i="6" a="1"/>
  <c r="L220" i="6" s="1"/>
  <c r="K220" i="6" a="1"/>
  <c r="K220" i="6" s="1"/>
  <c r="AI219" i="6" a="1"/>
  <c r="AI219" i="6" s="1"/>
  <c r="AH219" i="6" a="1"/>
  <c r="AH219" i="6" s="1"/>
  <c r="AG219" i="6" a="1"/>
  <c r="AG219" i="6" s="1"/>
  <c r="AF219" i="6"/>
  <c r="AF219" i="6" a="1"/>
  <c r="AE219" i="6" a="1"/>
  <c r="AE219" i="6" s="1"/>
  <c r="AD219" i="6" a="1"/>
  <c r="AD219" i="6" s="1"/>
  <c r="AC219" i="6" a="1"/>
  <c r="AC219" i="6" s="1"/>
  <c r="AB219" i="6"/>
  <c r="AB219" i="6" a="1"/>
  <c r="AA219" i="6" a="1"/>
  <c r="AA219" i="6" s="1"/>
  <c r="Z219" i="6" a="1"/>
  <c r="Z219" i="6" s="1"/>
  <c r="Y219" i="6" a="1"/>
  <c r="Y219" i="6" s="1"/>
  <c r="X219" i="6"/>
  <c r="X219" i="6" a="1"/>
  <c r="W219" i="6" a="1"/>
  <c r="W219" i="6" s="1"/>
  <c r="V219" i="6" a="1"/>
  <c r="V219" i="6" s="1"/>
  <c r="U219" i="6" a="1"/>
  <c r="U219" i="6" s="1"/>
  <c r="T219" i="6"/>
  <c r="T219" i="6" a="1"/>
  <c r="S219" i="6" a="1"/>
  <c r="S219" i="6" s="1"/>
  <c r="R219" i="6" a="1"/>
  <c r="R219" i="6" s="1"/>
  <c r="Q219" i="6" a="1"/>
  <c r="Q219" i="6" s="1"/>
  <c r="P219" i="6"/>
  <c r="P219" i="6" a="1"/>
  <c r="O219" i="6" a="1"/>
  <c r="O219" i="6" s="1"/>
  <c r="N219" i="6" a="1"/>
  <c r="N219" i="6" s="1"/>
  <c r="M219" i="6" a="1"/>
  <c r="M219" i="6" s="1"/>
  <c r="L219" i="6"/>
  <c r="L219" i="6" a="1"/>
  <c r="K219" i="6" a="1"/>
  <c r="K219" i="6" s="1"/>
  <c r="AI218" i="6" a="1"/>
  <c r="AI218" i="6" s="1"/>
  <c r="AH218" i="6"/>
  <c r="AH218" i="6" a="1"/>
  <c r="AG218" i="6" a="1"/>
  <c r="AG218" i="6" s="1"/>
  <c r="AF218" i="6" a="1"/>
  <c r="AF218" i="6" s="1"/>
  <c r="AE218" i="6" a="1"/>
  <c r="AE218" i="6" s="1"/>
  <c r="AD218" i="6"/>
  <c r="AD218" i="6" a="1"/>
  <c r="AC218" i="6" a="1"/>
  <c r="AC218" i="6" s="1"/>
  <c r="AB218" i="6" a="1"/>
  <c r="AB218" i="6" s="1"/>
  <c r="AA218" i="6" a="1"/>
  <c r="AA218" i="6" s="1"/>
  <c r="Z218" i="6"/>
  <c r="Z218" i="6" a="1"/>
  <c r="Y218" i="6" a="1"/>
  <c r="Y218" i="6" s="1"/>
  <c r="X218" i="6" a="1"/>
  <c r="X218" i="6" s="1"/>
  <c r="W218" i="6" a="1"/>
  <c r="W218" i="6" s="1"/>
  <c r="V218" i="6"/>
  <c r="V218" i="6" a="1"/>
  <c r="U218" i="6" a="1"/>
  <c r="U218" i="6" s="1"/>
  <c r="T218" i="6" a="1"/>
  <c r="T218" i="6" s="1"/>
  <c r="S218" i="6" a="1"/>
  <c r="S218" i="6" s="1"/>
  <c r="R218" i="6"/>
  <c r="R218" i="6" a="1"/>
  <c r="Q218" i="6" a="1"/>
  <c r="Q218" i="6" s="1"/>
  <c r="P218" i="6" a="1"/>
  <c r="P218" i="6" s="1"/>
  <c r="O218" i="6" a="1"/>
  <c r="O218" i="6" s="1"/>
  <c r="N218" i="6"/>
  <c r="N218" i="6" a="1"/>
  <c r="M218" i="6" a="1"/>
  <c r="M218" i="6" s="1"/>
  <c r="L218" i="6" a="1"/>
  <c r="L218" i="6" s="1"/>
  <c r="K218" i="6" a="1"/>
  <c r="K218" i="6" s="1"/>
  <c r="AI217" i="6" a="1"/>
  <c r="AI217" i="6" s="1"/>
  <c r="AH217" i="6" a="1"/>
  <c r="AH217" i="6" s="1"/>
  <c r="AG217" i="6" a="1"/>
  <c r="AG217" i="6" s="1"/>
  <c r="AF217" i="6"/>
  <c r="AF217" i="6" a="1"/>
  <c r="AE217" i="6" a="1"/>
  <c r="AE217" i="6" s="1"/>
  <c r="AD217" i="6" a="1"/>
  <c r="AD217" i="6" s="1"/>
  <c r="AC217" i="6" a="1"/>
  <c r="AC217" i="6" s="1"/>
  <c r="AB217" i="6"/>
  <c r="AB217" i="6" a="1"/>
  <c r="AA217" i="6" a="1"/>
  <c r="AA217" i="6" s="1"/>
  <c r="Z217" i="6" a="1"/>
  <c r="Z217" i="6" s="1"/>
  <c r="Y217" i="6" a="1"/>
  <c r="Y217" i="6" s="1"/>
  <c r="X217" i="6"/>
  <c r="X217" i="6" a="1"/>
  <c r="W217" i="6" a="1"/>
  <c r="W217" i="6" s="1"/>
  <c r="V217" i="6" a="1"/>
  <c r="V217" i="6" s="1"/>
  <c r="U217" i="6" a="1"/>
  <c r="U217" i="6" s="1"/>
  <c r="T217" i="6"/>
  <c r="T217" i="6" a="1"/>
  <c r="S217" i="6" a="1"/>
  <c r="S217" i="6" s="1"/>
  <c r="R217" i="6" a="1"/>
  <c r="R217" i="6" s="1"/>
  <c r="Q217" i="6" a="1"/>
  <c r="Q217" i="6" s="1"/>
  <c r="P217" i="6"/>
  <c r="P217" i="6" a="1"/>
  <c r="O217" i="6" a="1"/>
  <c r="O217" i="6" s="1"/>
  <c r="N217" i="6" a="1"/>
  <c r="N217" i="6" s="1"/>
  <c r="M217" i="6" a="1"/>
  <c r="M217" i="6" s="1"/>
  <c r="L217" i="6"/>
  <c r="L217" i="6" a="1"/>
  <c r="K217" i="6" a="1"/>
  <c r="K217" i="6" s="1"/>
  <c r="F217" i="6" s="1"/>
  <c r="AI216" i="6" a="1"/>
  <c r="AI216" i="6" s="1"/>
  <c r="AH216" i="6" a="1"/>
  <c r="AH216" i="6" s="1"/>
  <c r="AG216" i="6" a="1"/>
  <c r="AG216" i="6" s="1"/>
  <c r="AF216" i="6"/>
  <c r="AF216" i="6" a="1"/>
  <c r="AE216" i="6" a="1"/>
  <c r="AE216" i="6" s="1"/>
  <c r="AD216" i="6" a="1"/>
  <c r="AD216" i="6" s="1"/>
  <c r="AC216" i="6" a="1"/>
  <c r="AC216" i="6" s="1"/>
  <c r="AB216" i="6"/>
  <c r="AB216" i="6" a="1"/>
  <c r="AA216" i="6" a="1"/>
  <c r="AA216" i="6" s="1"/>
  <c r="Z216" i="6" a="1"/>
  <c r="Z216" i="6" s="1"/>
  <c r="Y216" i="6" a="1"/>
  <c r="Y216" i="6" s="1"/>
  <c r="X216" i="6"/>
  <c r="X216" i="6" a="1"/>
  <c r="W216" i="6" a="1"/>
  <c r="W216" i="6" s="1"/>
  <c r="V216" i="6" a="1"/>
  <c r="V216" i="6" s="1"/>
  <c r="U216" i="6" a="1"/>
  <c r="U216" i="6" s="1"/>
  <c r="T216" i="6"/>
  <c r="T216" i="6" a="1"/>
  <c r="S216" i="6" a="1"/>
  <c r="S216" i="6" s="1"/>
  <c r="R216" i="6" a="1"/>
  <c r="R216" i="6" s="1"/>
  <c r="Q216" i="6" a="1"/>
  <c r="Q216" i="6" s="1"/>
  <c r="P216" i="6"/>
  <c r="P216" i="6" a="1"/>
  <c r="O216" i="6" a="1"/>
  <c r="O216" i="6" s="1"/>
  <c r="N216" i="6" a="1"/>
  <c r="N216" i="6" s="1"/>
  <c r="M216" i="6" a="1"/>
  <c r="M216" i="6" s="1"/>
  <c r="L216" i="6"/>
  <c r="L216" i="6" a="1"/>
  <c r="K216" i="6" a="1"/>
  <c r="K216" i="6" s="1"/>
  <c r="AI215" i="6" a="1"/>
  <c r="AI215" i="6" s="1"/>
  <c r="AH215" i="6"/>
  <c r="AH215" i="6" a="1"/>
  <c r="AG215" i="6" a="1"/>
  <c r="AG215" i="6" s="1"/>
  <c r="AF215" i="6" a="1"/>
  <c r="AF215" i="6" s="1"/>
  <c r="AE215" i="6" a="1"/>
  <c r="AE215" i="6" s="1"/>
  <c r="AD215" i="6"/>
  <c r="AD215" i="6" a="1"/>
  <c r="AC215" i="6" a="1"/>
  <c r="AC215" i="6" s="1"/>
  <c r="AB215" i="6" a="1"/>
  <c r="AB215" i="6" s="1"/>
  <c r="AA215" i="6" a="1"/>
  <c r="AA215" i="6" s="1"/>
  <c r="Z215" i="6"/>
  <c r="Z215" i="6" a="1"/>
  <c r="Y215" i="6" a="1"/>
  <c r="Y215" i="6" s="1"/>
  <c r="X215" i="6" a="1"/>
  <c r="X215" i="6" s="1"/>
  <c r="W215" i="6" a="1"/>
  <c r="W215" i="6" s="1"/>
  <c r="V215" i="6"/>
  <c r="V215" i="6" a="1"/>
  <c r="U215" i="6" a="1"/>
  <c r="U215" i="6" s="1"/>
  <c r="T215" i="6" a="1"/>
  <c r="T215" i="6" s="1"/>
  <c r="S215" i="6" a="1"/>
  <c r="S215" i="6" s="1"/>
  <c r="R215" i="6"/>
  <c r="R215" i="6" a="1"/>
  <c r="Q215" i="6" a="1"/>
  <c r="Q215" i="6" s="1"/>
  <c r="P215" i="6" a="1"/>
  <c r="P215" i="6" s="1"/>
  <c r="O215" i="6" a="1"/>
  <c r="O215" i="6" s="1"/>
  <c r="N215" i="6"/>
  <c r="N215" i="6" a="1"/>
  <c r="M215" i="6" a="1"/>
  <c r="M215" i="6" s="1"/>
  <c r="L215" i="6" a="1"/>
  <c r="L215" i="6" s="1"/>
  <c r="K215" i="6" a="1"/>
  <c r="K215" i="6" s="1"/>
  <c r="AI214" i="6" a="1"/>
  <c r="AI214" i="6" s="1"/>
  <c r="AH214" i="6" a="1"/>
  <c r="AH214" i="6" s="1"/>
  <c r="AG214" i="6" a="1"/>
  <c r="AG214" i="6" s="1"/>
  <c r="AF214" i="6"/>
  <c r="AF214" i="6" a="1"/>
  <c r="AE214" i="6" a="1"/>
  <c r="AE214" i="6" s="1"/>
  <c r="AD214" i="6" a="1"/>
  <c r="AD214" i="6" s="1"/>
  <c r="AC214" i="6" a="1"/>
  <c r="AC214" i="6" s="1"/>
  <c r="AB214" i="6"/>
  <c r="AB214" i="6" a="1"/>
  <c r="AA214" i="6" a="1"/>
  <c r="AA214" i="6" s="1"/>
  <c r="Z214" i="6" a="1"/>
  <c r="Z214" i="6" s="1"/>
  <c r="Y214" i="6" a="1"/>
  <c r="Y214" i="6" s="1"/>
  <c r="X214" i="6"/>
  <c r="X214" i="6" a="1"/>
  <c r="W214" i="6" a="1"/>
  <c r="W214" i="6" s="1"/>
  <c r="V214" i="6" a="1"/>
  <c r="V214" i="6" s="1"/>
  <c r="U214" i="6" a="1"/>
  <c r="U214" i="6" s="1"/>
  <c r="T214" i="6"/>
  <c r="T214" i="6" a="1"/>
  <c r="S214" i="6" a="1"/>
  <c r="S214" i="6" s="1"/>
  <c r="R214" i="6" a="1"/>
  <c r="R214" i="6" s="1"/>
  <c r="Q214" i="6" a="1"/>
  <c r="Q214" i="6" s="1"/>
  <c r="P214" i="6"/>
  <c r="P214" i="6" a="1"/>
  <c r="O214" i="6" a="1"/>
  <c r="O214" i="6" s="1"/>
  <c r="N214" i="6" a="1"/>
  <c r="N214" i="6" s="1"/>
  <c r="M214" i="6" a="1"/>
  <c r="M214" i="6" s="1"/>
  <c r="L214" i="6"/>
  <c r="L214" i="6" a="1"/>
  <c r="K214" i="6" a="1"/>
  <c r="K214" i="6" s="1"/>
  <c r="AI213" i="6" a="1"/>
  <c r="AI213" i="6" s="1"/>
  <c r="AH213" i="6" a="1"/>
  <c r="AH213" i="6" s="1"/>
  <c r="AG213" i="6" a="1"/>
  <c r="AG213" i="6" s="1"/>
  <c r="AF213" i="6" a="1"/>
  <c r="AF213" i="6" s="1"/>
  <c r="AE213" i="6" a="1"/>
  <c r="AE213" i="6" s="1"/>
  <c r="AD213" i="6"/>
  <c r="AD213" i="6" a="1"/>
  <c r="AC213" i="6" a="1"/>
  <c r="AC213" i="6" s="1"/>
  <c r="AB213" i="6" a="1"/>
  <c r="AB213" i="6" s="1"/>
  <c r="AA213" i="6" a="1"/>
  <c r="AA213" i="6" s="1"/>
  <c r="Z213" i="6" a="1"/>
  <c r="Z213" i="6" s="1"/>
  <c r="Y213" i="6" a="1"/>
  <c r="Y213" i="6" s="1"/>
  <c r="X213" i="6"/>
  <c r="X213" i="6" a="1"/>
  <c r="W213" i="6" a="1"/>
  <c r="W213" i="6" s="1"/>
  <c r="V213" i="6"/>
  <c r="V213" i="6" a="1"/>
  <c r="U213" i="6" a="1"/>
  <c r="U213" i="6" s="1"/>
  <c r="T213" i="6" a="1"/>
  <c r="T213" i="6" s="1"/>
  <c r="S213" i="6" a="1"/>
  <c r="S213" i="6" s="1"/>
  <c r="R213" i="6" a="1"/>
  <c r="R213" i="6" s="1"/>
  <c r="Q213" i="6" a="1"/>
  <c r="Q213" i="6" s="1"/>
  <c r="P213" i="6"/>
  <c r="P213" i="6" a="1"/>
  <c r="O213" i="6" a="1"/>
  <c r="O213" i="6" s="1"/>
  <c r="N213" i="6"/>
  <c r="N213" i="6" a="1"/>
  <c r="M213" i="6" a="1"/>
  <c r="M213" i="6" s="1"/>
  <c r="L213" i="6" a="1"/>
  <c r="L213" i="6" s="1"/>
  <c r="K213" i="6" a="1"/>
  <c r="K213" i="6" s="1"/>
  <c r="AI212" i="6" a="1"/>
  <c r="AI212" i="6" s="1"/>
  <c r="AH212" i="6"/>
  <c r="AH212" i="6" a="1"/>
  <c r="AG212" i="6" a="1"/>
  <c r="AG212" i="6" s="1"/>
  <c r="AF212" i="6" a="1"/>
  <c r="AF212" i="6" s="1"/>
  <c r="AE212" i="6" a="1"/>
  <c r="AE212" i="6" s="1"/>
  <c r="AD212" i="6" a="1"/>
  <c r="AD212" i="6" s="1"/>
  <c r="AC212" i="6" a="1"/>
  <c r="AC212" i="6" s="1"/>
  <c r="AB212" i="6" a="1"/>
  <c r="AB212" i="6" s="1"/>
  <c r="AA212" i="6" a="1"/>
  <c r="AA212" i="6" s="1"/>
  <c r="Z212" i="6"/>
  <c r="Z212" i="6" a="1"/>
  <c r="Y212" i="6" a="1"/>
  <c r="Y212" i="6" s="1"/>
  <c r="X212" i="6" a="1"/>
  <c r="X212" i="6" s="1"/>
  <c r="W212" i="6" a="1"/>
  <c r="W212" i="6" s="1"/>
  <c r="V212" i="6" a="1"/>
  <c r="V212" i="6" s="1"/>
  <c r="U212" i="6" a="1"/>
  <c r="U212" i="6" s="1"/>
  <c r="T212" i="6"/>
  <c r="T212" i="6" a="1"/>
  <c r="S212" i="6" a="1"/>
  <c r="S212" i="6" s="1"/>
  <c r="R212" i="6"/>
  <c r="R212" i="6" a="1"/>
  <c r="Q212" i="6" a="1"/>
  <c r="Q212" i="6" s="1"/>
  <c r="P212" i="6" a="1"/>
  <c r="P212" i="6" s="1"/>
  <c r="O212" i="6" a="1"/>
  <c r="O212" i="6" s="1"/>
  <c r="N212" i="6" a="1"/>
  <c r="N212" i="6" s="1"/>
  <c r="M212" i="6" a="1"/>
  <c r="M212" i="6" s="1"/>
  <c r="L212" i="6"/>
  <c r="L212" i="6" a="1"/>
  <c r="K212" i="6" a="1"/>
  <c r="K212" i="6" s="1"/>
  <c r="AI211" i="6" a="1"/>
  <c r="AI211" i="6" s="1"/>
  <c r="AH211" i="6" a="1"/>
  <c r="AH211" i="6" s="1"/>
  <c r="AG211" i="6" a="1"/>
  <c r="AG211" i="6" s="1"/>
  <c r="AF211" i="6"/>
  <c r="AF211" i="6" a="1"/>
  <c r="AE211" i="6" a="1"/>
  <c r="AE211" i="6" s="1"/>
  <c r="AD211" i="6" a="1"/>
  <c r="AD211" i="6" s="1"/>
  <c r="AC211" i="6" a="1"/>
  <c r="AC211" i="6" s="1"/>
  <c r="AB211" i="6" a="1"/>
  <c r="AB211" i="6" s="1"/>
  <c r="AA211" i="6" a="1"/>
  <c r="AA211" i="6" s="1"/>
  <c r="Z211" i="6" a="1"/>
  <c r="Z211" i="6" s="1"/>
  <c r="Y211" i="6" a="1"/>
  <c r="Y211" i="6" s="1"/>
  <c r="X211" i="6"/>
  <c r="X211" i="6" a="1"/>
  <c r="W211" i="6" a="1"/>
  <c r="W211" i="6" s="1"/>
  <c r="V211" i="6" a="1"/>
  <c r="V211" i="6" s="1"/>
  <c r="U211" i="6" a="1"/>
  <c r="U211" i="6" s="1"/>
  <c r="T211" i="6" a="1"/>
  <c r="T211" i="6" s="1"/>
  <c r="S211" i="6" a="1"/>
  <c r="S211" i="6" s="1"/>
  <c r="R211" i="6" a="1"/>
  <c r="R211" i="6" s="1"/>
  <c r="Q211" i="6" a="1"/>
  <c r="Q211" i="6" s="1"/>
  <c r="P211" i="6"/>
  <c r="P211" i="6" a="1"/>
  <c r="O211" i="6" a="1"/>
  <c r="O211" i="6" s="1"/>
  <c r="N211" i="6" a="1"/>
  <c r="N211" i="6" s="1"/>
  <c r="M211" i="6" a="1"/>
  <c r="M211" i="6" s="1"/>
  <c r="L211" i="6" a="1"/>
  <c r="L211" i="6" s="1"/>
  <c r="K211" i="6" a="1"/>
  <c r="K211" i="6" s="1"/>
  <c r="AI210" i="6" a="1"/>
  <c r="AI210" i="6" s="1"/>
  <c r="AH210" i="6"/>
  <c r="AH210" i="6" a="1"/>
  <c r="AG210" i="6" a="1"/>
  <c r="AG210" i="6" s="1"/>
  <c r="AF210" i="6" a="1"/>
  <c r="AF210" i="6" s="1"/>
  <c r="AE210" i="6" a="1"/>
  <c r="AE210" i="6" s="1"/>
  <c r="AD210" i="6" a="1"/>
  <c r="AD210" i="6" s="1"/>
  <c r="AC210" i="6" a="1"/>
  <c r="AC210" i="6" s="1"/>
  <c r="AB210" i="6" a="1"/>
  <c r="AB210" i="6" s="1"/>
  <c r="AA210" i="6" a="1"/>
  <c r="AA210" i="6" s="1"/>
  <c r="Z210" i="6"/>
  <c r="Z210" i="6" a="1"/>
  <c r="Y210" i="6" a="1"/>
  <c r="Y210" i="6" s="1"/>
  <c r="X210" i="6" a="1"/>
  <c r="X210" i="6" s="1"/>
  <c r="W210" i="6" a="1"/>
  <c r="W210" i="6" s="1"/>
  <c r="V210" i="6" a="1"/>
  <c r="V210" i="6" s="1"/>
  <c r="U210" i="6" a="1"/>
  <c r="U210" i="6" s="1"/>
  <c r="T210" i="6" a="1"/>
  <c r="T210" i="6" s="1"/>
  <c r="S210" i="6" a="1"/>
  <c r="S210" i="6" s="1"/>
  <c r="R210" i="6"/>
  <c r="R210" i="6" a="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c r="AF209" i="6" a="1"/>
  <c r="AE209" i="6" a="1"/>
  <c r="AE209" i="6" s="1"/>
  <c r="AD209" i="6" a="1"/>
  <c r="AD209" i="6" s="1"/>
  <c r="AC209" i="6" a="1"/>
  <c r="AC209" i="6" s="1"/>
  <c r="AB209" i="6" a="1"/>
  <c r="AB209" i="6" s="1"/>
  <c r="AA209" i="6" a="1"/>
  <c r="AA209" i="6" s="1"/>
  <c r="Z209" i="6" a="1"/>
  <c r="Z209" i="6" s="1"/>
  <c r="Y209" i="6" a="1"/>
  <c r="Y209" i="6" s="1"/>
  <c r="X209" i="6"/>
  <c r="X209" i="6" a="1"/>
  <c r="W209" i="6" a="1"/>
  <c r="W209" i="6" s="1"/>
  <c r="V209" i="6" a="1"/>
  <c r="V209" i="6" s="1"/>
  <c r="U209" i="6" a="1"/>
  <c r="U209" i="6" s="1"/>
  <c r="T209" i="6" a="1"/>
  <c r="T209" i="6" s="1"/>
  <c r="S209" i="6" a="1"/>
  <c r="S209" i="6" s="1"/>
  <c r="R209" i="6" a="1"/>
  <c r="R209" i="6" s="1"/>
  <c r="Q209" i="6" a="1"/>
  <c r="Q209" i="6" s="1"/>
  <c r="P209" i="6"/>
  <c r="P209" i="6" a="1"/>
  <c r="O209" i="6" a="1"/>
  <c r="O209" i="6" s="1"/>
  <c r="N209" i="6" a="1"/>
  <c r="N209" i="6" s="1"/>
  <c r="M209" i="6" a="1"/>
  <c r="M209" i="6" s="1"/>
  <c r="L209" i="6" a="1"/>
  <c r="L209" i="6" s="1"/>
  <c r="K209" i="6" a="1"/>
  <c r="K209" i="6" s="1"/>
  <c r="F209" i="6" s="1"/>
  <c r="AI208" i="6" a="1"/>
  <c r="AI208" i="6" s="1"/>
  <c r="AH208" i="6" a="1"/>
  <c r="AH208" i="6" s="1"/>
  <c r="AG208" i="6" a="1"/>
  <c r="AG208" i="6" s="1"/>
  <c r="AF208" i="6" a="1"/>
  <c r="AF208" i="6" s="1"/>
  <c r="AE208" i="6" a="1"/>
  <c r="AE208" i="6" s="1"/>
  <c r="AD208" i="6"/>
  <c r="AD208" i="6" a="1"/>
  <c r="AC208" i="6" a="1"/>
  <c r="AC208" i="6" s="1"/>
  <c r="AB208" i="6"/>
  <c r="AB208" i="6" a="1"/>
  <c r="AA208" i="6" a="1"/>
  <c r="AA208" i="6" s="1"/>
  <c r="Z208" i="6" a="1"/>
  <c r="Z208" i="6" s="1"/>
  <c r="Y208" i="6" a="1"/>
  <c r="Y208" i="6" s="1"/>
  <c r="X208" i="6" a="1"/>
  <c r="X208" i="6" s="1"/>
  <c r="W208" i="6" a="1"/>
  <c r="W208" i="6" s="1"/>
  <c r="V208" i="6" a="1"/>
  <c r="V208" i="6" s="1"/>
  <c r="U208" i="6" a="1"/>
  <c r="U208" i="6" s="1"/>
  <c r="T208" i="6"/>
  <c r="T208" i="6" a="1"/>
  <c r="S208" i="6" a="1"/>
  <c r="S208" i="6" s="1"/>
  <c r="R208" i="6" a="1"/>
  <c r="R208" i="6" s="1"/>
  <c r="Q208" i="6" a="1"/>
  <c r="Q208" i="6" s="1"/>
  <c r="P208" i="6" a="1"/>
  <c r="P208" i="6" s="1"/>
  <c r="O208" i="6" a="1"/>
  <c r="O208" i="6" s="1"/>
  <c r="N208" i="6" a="1"/>
  <c r="N208" i="6" s="1"/>
  <c r="M208" i="6" a="1"/>
  <c r="M208" i="6" s="1"/>
  <c r="L208" i="6"/>
  <c r="L208" i="6" a="1"/>
  <c r="K208" i="6" a="1"/>
  <c r="K208" i="6" s="1"/>
  <c r="AI207" i="6" a="1"/>
  <c r="AI207" i="6" s="1"/>
  <c r="AH207" i="6"/>
  <c r="AH207" i="6" a="1"/>
  <c r="AG207" i="6" a="1"/>
  <c r="AG207" i="6" s="1"/>
  <c r="AF207" i="6" a="1"/>
  <c r="AF207" i="6" s="1"/>
  <c r="AE207" i="6" a="1"/>
  <c r="AE207" i="6" s="1"/>
  <c r="AD207" i="6" a="1"/>
  <c r="AD207" i="6" s="1"/>
  <c r="AC207" i="6" a="1"/>
  <c r="AC207" i="6" s="1"/>
  <c r="AB207" i="6" a="1"/>
  <c r="AB207" i="6" s="1"/>
  <c r="AA207" i="6" a="1"/>
  <c r="AA207" i="6" s="1"/>
  <c r="Z207" i="6"/>
  <c r="Z207" i="6" a="1"/>
  <c r="Y207" i="6" a="1"/>
  <c r="Y207" i="6" s="1"/>
  <c r="X207" i="6" a="1"/>
  <c r="X207" i="6" s="1"/>
  <c r="W207" i="6" a="1"/>
  <c r="W207" i="6" s="1"/>
  <c r="V207" i="6" a="1"/>
  <c r="V207" i="6" s="1"/>
  <c r="U207" i="6" a="1"/>
  <c r="U207" i="6" s="1"/>
  <c r="T207" i="6" a="1"/>
  <c r="T207" i="6" s="1"/>
  <c r="S207" i="6" a="1"/>
  <c r="S207" i="6" s="1"/>
  <c r="R207" i="6"/>
  <c r="R207" i="6" a="1"/>
  <c r="Q207" i="6" a="1"/>
  <c r="Q207" i="6" s="1"/>
  <c r="P207" i="6" a="1"/>
  <c r="P207" i="6" s="1"/>
  <c r="O207" i="6" a="1"/>
  <c r="O207" i="6" s="1"/>
  <c r="N207" i="6" a="1"/>
  <c r="N207" i="6" s="1"/>
  <c r="M207" i="6" a="1"/>
  <c r="M207" i="6" s="1"/>
  <c r="L207" i="6"/>
  <c r="L207" i="6" a="1"/>
  <c r="K207" i="6" a="1"/>
  <c r="K207" i="6" s="1"/>
  <c r="AI206" i="6" a="1"/>
  <c r="AI206" i="6" s="1"/>
  <c r="AH206" i="6" a="1"/>
  <c r="AH206" i="6" s="1"/>
  <c r="AG206" i="6" a="1"/>
  <c r="AG206" i="6" s="1"/>
  <c r="AF206" i="6"/>
  <c r="AF206" i="6" a="1"/>
  <c r="AE206" i="6" a="1"/>
  <c r="AE206" i="6" s="1"/>
  <c r="AD206" i="6" a="1"/>
  <c r="AD206" i="6" s="1"/>
  <c r="AC206" i="6" a="1"/>
  <c r="AC206" i="6" s="1"/>
  <c r="AB206" i="6" a="1"/>
  <c r="AB206" i="6" s="1"/>
  <c r="AA206" i="6" a="1"/>
  <c r="AA206" i="6" s="1"/>
  <c r="Z206" i="6" a="1"/>
  <c r="Z206" i="6" s="1"/>
  <c r="Y206" i="6" a="1"/>
  <c r="Y206" i="6" s="1"/>
  <c r="X206" i="6"/>
  <c r="X206" i="6" a="1"/>
  <c r="W206" i="6" a="1"/>
  <c r="W206" i="6" s="1"/>
  <c r="V206" i="6" a="1"/>
  <c r="V206" i="6" s="1"/>
  <c r="U206" i="6" a="1"/>
  <c r="U206" i="6" s="1"/>
  <c r="T206" i="6" a="1"/>
  <c r="T206" i="6" s="1"/>
  <c r="S206" i="6" a="1"/>
  <c r="S206" i="6" s="1"/>
  <c r="R206" i="6" a="1"/>
  <c r="R206" i="6" s="1"/>
  <c r="Q206" i="6" a="1"/>
  <c r="Q206" i="6" s="1"/>
  <c r="P206" i="6"/>
  <c r="P206" i="6" a="1"/>
  <c r="O206" i="6" a="1"/>
  <c r="O206" i="6" s="1"/>
  <c r="N206" i="6" a="1"/>
  <c r="N206" i="6" s="1"/>
  <c r="M206" i="6" a="1"/>
  <c r="M206" i="6" s="1"/>
  <c r="L206" i="6" a="1"/>
  <c r="L206" i="6" s="1"/>
  <c r="K206" i="6" a="1"/>
  <c r="K206" i="6" s="1"/>
  <c r="AI205" i="6" a="1"/>
  <c r="AI205" i="6" s="1"/>
  <c r="AH205" i="6" a="1"/>
  <c r="AH205" i="6" s="1"/>
  <c r="AG205" i="6" a="1"/>
  <c r="AG205" i="6" s="1"/>
  <c r="AF205" i="6"/>
  <c r="AF205" i="6" a="1"/>
  <c r="AE205" i="6" a="1"/>
  <c r="AE205" i="6" s="1"/>
  <c r="AD205" i="6"/>
  <c r="AD205" i="6" a="1"/>
  <c r="AC205" i="6" a="1"/>
  <c r="AC205" i="6" s="1"/>
  <c r="AB205" i="6" a="1"/>
  <c r="AB205" i="6" s="1"/>
  <c r="AA205" i="6" a="1"/>
  <c r="AA205" i="6" s="1"/>
  <c r="Z205" i="6" a="1"/>
  <c r="Z205" i="6" s="1"/>
  <c r="Y205" i="6" a="1"/>
  <c r="Y205" i="6" s="1"/>
  <c r="X205" i="6" a="1"/>
  <c r="X205" i="6" s="1"/>
  <c r="W205" i="6" a="1"/>
  <c r="W205" i="6" s="1"/>
  <c r="V205" i="6"/>
  <c r="V205" i="6" a="1"/>
  <c r="U205" i="6" a="1"/>
  <c r="U205" i="6" s="1"/>
  <c r="T205" i="6" a="1"/>
  <c r="T205" i="6" s="1"/>
  <c r="S205" i="6" a="1"/>
  <c r="S205" i="6" s="1"/>
  <c r="R205" i="6" a="1"/>
  <c r="R205" i="6" s="1"/>
  <c r="Q205" i="6" a="1"/>
  <c r="Q205" i="6" s="1"/>
  <c r="P205" i="6" a="1"/>
  <c r="P205" i="6" s="1"/>
  <c r="O205" i="6" a="1"/>
  <c r="O205" i="6" s="1"/>
  <c r="N205" i="6"/>
  <c r="N205" i="6" a="1"/>
  <c r="M205" i="6" a="1"/>
  <c r="M205" i="6" s="1"/>
  <c r="L205" i="6" a="1"/>
  <c r="L205" i="6" s="1"/>
  <c r="K205" i="6" a="1"/>
  <c r="K205" i="6" s="1"/>
  <c r="AI204" i="6" a="1"/>
  <c r="AI204" i="6" s="1"/>
  <c r="AH204" i="6"/>
  <c r="AH204" i="6" a="1"/>
  <c r="AG204" i="6" a="1"/>
  <c r="AG204" i="6" s="1"/>
  <c r="AF204" i="6" a="1"/>
  <c r="AF204" i="6" s="1"/>
  <c r="AE204" i="6" a="1"/>
  <c r="AE204" i="6" s="1"/>
  <c r="AD204" i="6" a="1"/>
  <c r="AD204" i="6" s="1"/>
  <c r="AC204" i="6" a="1"/>
  <c r="AC204" i="6" s="1"/>
  <c r="AB204" i="6"/>
  <c r="AB204" i="6" a="1"/>
  <c r="AA204" i="6" a="1"/>
  <c r="AA204" i="6" s="1"/>
  <c r="Z204" i="6"/>
  <c r="Z204" i="6" a="1"/>
  <c r="Y204" i="6" a="1"/>
  <c r="Y204" i="6" s="1"/>
  <c r="X204" i="6" a="1"/>
  <c r="X204" i="6" s="1"/>
  <c r="W204" i="6" a="1"/>
  <c r="W204" i="6" s="1"/>
  <c r="V204" i="6" a="1"/>
  <c r="V204" i="6" s="1"/>
  <c r="U204" i="6" a="1"/>
  <c r="U204" i="6" s="1"/>
  <c r="T204" i="6" a="1"/>
  <c r="T204" i="6" s="1"/>
  <c r="S204" i="6" a="1"/>
  <c r="S204" i="6" s="1"/>
  <c r="R204" i="6"/>
  <c r="R204" i="6" a="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c r="AF203" i="6" a="1"/>
  <c r="AE203" i="6" a="1"/>
  <c r="AE203" i="6" s="1"/>
  <c r="AD203" i="6" a="1"/>
  <c r="AD203" i="6" s="1"/>
  <c r="AC203" i="6" a="1"/>
  <c r="AC203" i="6" s="1"/>
  <c r="AB203" i="6" a="1"/>
  <c r="AB203" i="6" s="1"/>
  <c r="AA203" i="6" a="1"/>
  <c r="AA203" i="6" s="1"/>
  <c r="Z203" i="6" a="1"/>
  <c r="Z203" i="6" s="1"/>
  <c r="Y203" i="6" a="1"/>
  <c r="Y203" i="6" s="1"/>
  <c r="X203" i="6"/>
  <c r="X203" i="6" a="1"/>
  <c r="W203" i="6" a="1"/>
  <c r="W203" i="6" s="1"/>
  <c r="V203" i="6" a="1"/>
  <c r="V203" i="6" s="1"/>
  <c r="U203" i="6" a="1"/>
  <c r="U203" i="6" s="1"/>
  <c r="T203" i="6" a="1"/>
  <c r="T203" i="6" s="1"/>
  <c r="S203" i="6" a="1"/>
  <c r="S203" i="6" s="1"/>
  <c r="R203" i="6" a="1"/>
  <c r="R203" i="6" s="1"/>
  <c r="Q203" i="6" a="1"/>
  <c r="Q203" i="6" s="1"/>
  <c r="P203" i="6"/>
  <c r="P203" i="6" a="1"/>
  <c r="O203" i="6" a="1"/>
  <c r="O203" i="6" s="1"/>
  <c r="N203" i="6" a="1"/>
  <c r="N203" i="6" s="1"/>
  <c r="M203" i="6" a="1"/>
  <c r="M203" i="6" s="1"/>
  <c r="L203" i="6" a="1"/>
  <c r="L203" i="6" s="1"/>
  <c r="K203" i="6" a="1"/>
  <c r="K203" i="6" s="1"/>
  <c r="AI202" i="6" a="1"/>
  <c r="AI202" i="6" s="1"/>
  <c r="AH202" i="6" a="1"/>
  <c r="AH202" i="6" s="1"/>
  <c r="AG202" i="6" a="1"/>
  <c r="AG202" i="6" s="1"/>
  <c r="AF202" i="6"/>
  <c r="AF202" i="6" a="1"/>
  <c r="AE202" i="6" a="1"/>
  <c r="AE202" i="6" s="1"/>
  <c r="AD202" i="6"/>
  <c r="AD202" i="6" a="1"/>
  <c r="AC202" i="6" a="1"/>
  <c r="AC202" i="6" s="1"/>
  <c r="AB202" i="6" a="1"/>
  <c r="AB202" i="6" s="1"/>
  <c r="AA202" i="6" a="1"/>
  <c r="AA202" i="6" s="1"/>
  <c r="Z202" i="6" a="1"/>
  <c r="Z202" i="6" s="1"/>
  <c r="Y202" i="6" a="1"/>
  <c r="Y202" i="6" s="1"/>
  <c r="X202" i="6" a="1"/>
  <c r="X202" i="6" s="1"/>
  <c r="W202" i="6" a="1"/>
  <c r="W202" i="6" s="1"/>
  <c r="V202" i="6"/>
  <c r="V202" i="6" a="1"/>
  <c r="U202" i="6" a="1"/>
  <c r="U202" i="6" s="1"/>
  <c r="T202" i="6" a="1"/>
  <c r="T202" i="6" s="1"/>
  <c r="S202" i="6" a="1"/>
  <c r="S202" i="6" s="1"/>
  <c r="R202" i="6" a="1"/>
  <c r="R202" i="6" s="1"/>
  <c r="Q202" i="6" a="1"/>
  <c r="Q202" i="6" s="1"/>
  <c r="P202" i="6"/>
  <c r="P202" i="6" a="1"/>
  <c r="O202" i="6" a="1"/>
  <c r="O202" i="6" s="1"/>
  <c r="N202" i="6"/>
  <c r="N202" i="6" a="1"/>
  <c r="M202" i="6" a="1"/>
  <c r="M202" i="6" s="1"/>
  <c r="L202" i="6" a="1"/>
  <c r="L202" i="6" s="1"/>
  <c r="K202" i="6" a="1"/>
  <c r="K202" i="6" s="1"/>
  <c r="AI201" i="6" a="1"/>
  <c r="AI201" i="6" s="1"/>
  <c r="AH201" i="6" a="1"/>
  <c r="AH201" i="6" s="1"/>
  <c r="AG201" i="6" a="1"/>
  <c r="AG201" i="6" s="1"/>
  <c r="AF201" i="6" a="1"/>
  <c r="AF201" i="6" s="1"/>
  <c r="AE201" i="6" a="1"/>
  <c r="AE201" i="6" s="1"/>
  <c r="AD201" i="6"/>
  <c r="AD201" i="6" a="1"/>
  <c r="AC201" i="6" a="1"/>
  <c r="AC201" i="6" s="1"/>
  <c r="AB201" i="6"/>
  <c r="AB201" i="6" a="1"/>
  <c r="AA201" i="6" a="1"/>
  <c r="AA201" i="6" s="1"/>
  <c r="Z201" i="6" a="1"/>
  <c r="Z201" i="6" s="1"/>
  <c r="Y201" i="6" a="1"/>
  <c r="Y201" i="6" s="1"/>
  <c r="X201" i="6" a="1"/>
  <c r="X201" i="6" s="1"/>
  <c r="W201" i="6" a="1"/>
  <c r="W201" i="6" s="1"/>
  <c r="V201" i="6"/>
  <c r="V201" i="6" a="1"/>
  <c r="U201" i="6" a="1"/>
  <c r="U201" i="6" s="1"/>
  <c r="T201" i="6"/>
  <c r="T201" i="6" a="1"/>
  <c r="S201" i="6" a="1"/>
  <c r="S201" i="6" s="1"/>
  <c r="R201" i="6" a="1"/>
  <c r="R201" i="6" s="1"/>
  <c r="Q201" i="6" a="1"/>
  <c r="Q201" i="6" s="1"/>
  <c r="P201" i="6" a="1"/>
  <c r="P201" i="6" s="1"/>
  <c r="O201" i="6" a="1"/>
  <c r="O201" i="6" s="1"/>
  <c r="N201" i="6" a="1"/>
  <c r="N201" i="6" s="1"/>
  <c r="M201" i="6" a="1"/>
  <c r="M201" i="6" s="1"/>
  <c r="L201" i="6"/>
  <c r="L201" i="6" a="1"/>
  <c r="K201" i="6" a="1"/>
  <c r="K201" i="6" s="1"/>
  <c r="AI200" i="6" a="1"/>
  <c r="AI200" i="6" s="1"/>
  <c r="AH200" i="6" a="1"/>
  <c r="AH200" i="6" s="1"/>
  <c r="AG200" i="6" a="1"/>
  <c r="AG200" i="6" s="1"/>
  <c r="AF200" i="6"/>
  <c r="AF200" i="6" a="1"/>
  <c r="AE200" i="6" a="1"/>
  <c r="AE200" i="6" s="1"/>
  <c r="AD200" i="6" a="1"/>
  <c r="AD200" i="6" s="1"/>
  <c r="AC200" i="6" a="1"/>
  <c r="AC200" i="6" s="1"/>
  <c r="AB200" i="6" a="1"/>
  <c r="AB200" i="6" s="1"/>
  <c r="AA200" i="6" a="1"/>
  <c r="AA200" i="6" s="1"/>
  <c r="Z200" i="6" a="1"/>
  <c r="Z200" i="6" s="1"/>
  <c r="Y200" i="6" a="1"/>
  <c r="Y200" i="6" s="1"/>
  <c r="X200" i="6"/>
  <c r="X200" i="6" a="1"/>
  <c r="W200" i="6" a="1"/>
  <c r="W200" i="6" s="1"/>
  <c r="V200" i="6" a="1"/>
  <c r="V200" i="6" s="1"/>
  <c r="U200" i="6" a="1"/>
  <c r="U200" i="6" s="1"/>
  <c r="T200" i="6" a="1"/>
  <c r="T200" i="6" s="1"/>
  <c r="S200" i="6" a="1"/>
  <c r="S200" i="6" s="1"/>
  <c r="R200" i="6" a="1"/>
  <c r="R200" i="6" s="1"/>
  <c r="Q200" i="6" a="1"/>
  <c r="Q200" i="6" s="1"/>
  <c r="P200" i="6"/>
  <c r="P200" i="6" a="1"/>
  <c r="O200" i="6" a="1"/>
  <c r="O200" i="6" s="1"/>
  <c r="N200" i="6" a="1"/>
  <c r="N200" i="6" s="1"/>
  <c r="M200" i="6" a="1"/>
  <c r="M200" i="6" s="1"/>
  <c r="L200" i="6" a="1"/>
  <c r="L200" i="6" s="1"/>
  <c r="K200" i="6" a="1"/>
  <c r="K200" i="6" s="1"/>
  <c r="AI199" i="6" a="1"/>
  <c r="AI199" i="6" s="1"/>
  <c r="AH199" i="6" a="1"/>
  <c r="AH199" i="6" s="1"/>
  <c r="AG199" i="6" a="1"/>
  <c r="AG199" i="6" s="1"/>
  <c r="AF199" i="6"/>
  <c r="AF199" i="6" a="1"/>
  <c r="AE199" i="6" a="1"/>
  <c r="AE199" i="6" s="1"/>
  <c r="AD199" i="6"/>
  <c r="AD199" i="6" a="1"/>
  <c r="AC199" i="6" a="1"/>
  <c r="AC199" i="6" s="1"/>
  <c r="AB199" i="6" a="1"/>
  <c r="AB199" i="6" s="1"/>
  <c r="AA199" i="6" a="1"/>
  <c r="AA199" i="6" s="1"/>
  <c r="Z199" i="6" a="1"/>
  <c r="Z199" i="6" s="1"/>
  <c r="Y199" i="6" a="1"/>
  <c r="Y199" i="6" s="1"/>
  <c r="X199" i="6"/>
  <c r="X199" i="6" a="1"/>
  <c r="W199" i="6" a="1"/>
  <c r="W199" i="6" s="1"/>
  <c r="V199" i="6"/>
  <c r="V199" i="6" a="1"/>
  <c r="U199" i="6" a="1"/>
  <c r="U199" i="6" s="1"/>
  <c r="T199" i="6" a="1"/>
  <c r="T199" i="6" s="1"/>
  <c r="S199" i="6" a="1"/>
  <c r="S199" i="6" s="1"/>
  <c r="R199" i="6" a="1"/>
  <c r="R199" i="6" s="1"/>
  <c r="Q199" i="6" a="1"/>
  <c r="Q199" i="6" s="1"/>
  <c r="P199" i="6"/>
  <c r="P199" i="6" a="1"/>
  <c r="O199" i="6" a="1"/>
  <c r="O199" i="6" s="1"/>
  <c r="N199" i="6"/>
  <c r="N199" i="6" a="1"/>
  <c r="M199" i="6" a="1"/>
  <c r="M199" i="6" s="1"/>
  <c r="L199" i="6" a="1"/>
  <c r="L199" i="6" s="1"/>
  <c r="K199" i="6" a="1"/>
  <c r="K199" i="6" s="1"/>
  <c r="AI198" i="6" a="1"/>
  <c r="AI198" i="6" s="1"/>
  <c r="AH198" i="6" a="1"/>
  <c r="AH198" i="6" s="1"/>
  <c r="AG198" i="6" a="1"/>
  <c r="AG198" i="6" s="1"/>
  <c r="AF198" i="6" a="1"/>
  <c r="AF198" i="6" s="1"/>
  <c r="AE198" i="6" a="1"/>
  <c r="AE198" i="6" s="1"/>
  <c r="AD198" i="6"/>
  <c r="AD198" i="6" a="1"/>
  <c r="AC198" i="6" a="1"/>
  <c r="AC198" i="6" s="1"/>
  <c r="AB198" i="6"/>
  <c r="AB198" i="6" a="1"/>
  <c r="AA198" i="6" a="1"/>
  <c r="AA198" i="6" s="1"/>
  <c r="Z198" i="6" a="1"/>
  <c r="Z198" i="6" s="1"/>
  <c r="Y198" i="6" a="1"/>
  <c r="Y198" i="6" s="1"/>
  <c r="X198" i="6" a="1"/>
  <c r="X198" i="6" s="1"/>
  <c r="W198" i="6" a="1"/>
  <c r="W198" i="6" s="1"/>
  <c r="V198" i="6"/>
  <c r="V198" i="6" a="1"/>
  <c r="U198" i="6" a="1"/>
  <c r="U198" i="6" s="1"/>
  <c r="T198" i="6"/>
  <c r="T198" i="6" a="1"/>
  <c r="S198" i="6" a="1"/>
  <c r="S198" i="6" s="1"/>
  <c r="R198" i="6" a="1"/>
  <c r="R198" i="6" s="1"/>
  <c r="Q198" i="6" a="1"/>
  <c r="Q198" i="6" s="1"/>
  <c r="P198" i="6" a="1"/>
  <c r="P198" i="6" s="1"/>
  <c r="O198" i="6" a="1"/>
  <c r="O198" i="6" s="1"/>
  <c r="N198" i="6"/>
  <c r="N198" i="6" a="1"/>
  <c r="M198" i="6" a="1"/>
  <c r="M198" i="6" s="1"/>
  <c r="L198" i="6"/>
  <c r="L198" i="6" a="1"/>
  <c r="K198" i="6" a="1"/>
  <c r="K198" i="6" s="1"/>
  <c r="AI197" i="6" a="1"/>
  <c r="AI197" i="6" s="1"/>
  <c r="AH197" i="6"/>
  <c r="AH197" i="6" a="1"/>
  <c r="AG197" i="6" a="1"/>
  <c r="AG197" i="6" s="1"/>
  <c r="AF197" i="6" a="1"/>
  <c r="AF197" i="6" s="1"/>
  <c r="AE197" i="6" a="1"/>
  <c r="AE197" i="6" s="1"/>
  <c r="AD197" i="6" a="1"/>
  <c r="AD197" i="6" s="1"/>
  <c r="AC197" i="6" a="1"/>
  <c r="AC197" i="6" s="1"/>
  <c r="AB197" i="6" a="1"/>
  <c r="AB197" i="6" s="1"/>
  <c r="AA197" i="6" a="1"/>
  <c r="AA197" i="6" s="1"/>
  <c r="Z197" i="6"/>
  <c r="Z197" i="6" a="1"/>
  <c r="Y197" i="6" a="1"/>
  <c r="Y197" i="6" s="1"/>
  <c r="X197" i="6" a="1"/>
  <c r="X197" i="6" s="1"/>
  <c r="W197" i="6" a="1"/>
  <c r="W197" i="6" s="1"/>
  <c r="V197" i="6" a="1"/>
  <c r="V197" i="6" s="1"/>
  <c r="U197" i="6" a="1"/>
  <c r="U197" i="6" s="1"/>
  <c r="T197" i="6"/>
  <c r="T197" i="6" a="1"/>
  <c r="S197" i="6" a="1"/>
  <c r="S197" i="6" s="1"/>
  <c r="R197" i="6"/>
  <c r="R197" i="6" a="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c r="AF196" i="6" a="1"/>
  <c r="AE196" i="6" a="1"/>
  <c r="AE196" i="6" s="1"/>
  <c r="AD196" i="6"/>
  <c r="AD196" i="6" a="1"/>
  <c r="AC196" i="6" a="1"/>
  <c r="AC196" i="6" s="1"/>
  <c r="AB196" i="6" a="1"/>
  <c r="AB196" i="6" s="1"/>
  <c r="AA196" i="6" a="1"/>
  <c r="AA196" i="6" s="1"/>
  <c r="Z196" i="6" a="1"/>
  <c r="Z196" i="6" s="1"/>
  <c r="Y196" i="6" a="1"/>
  <c r="Y196" i="6" s="1"/>
  <c r="X196" i="6" a="1"/>
  <c r="X196" i="6" s="1"/>
  <c r="W196" i="6" a="1"/>
  <c r="W196" i="6" s="1"/>
  <c r="V196" i="6"/>
  <c r="V196" i="6" a="1"/>
  <c r="U196" i="6" a="1"/>
  <c r="U196" i="6" s="1"/>
  <c r="T196" i="6" a="1"/>
  <c r="T196" i="6" s="1"/>
  <c r="S196" i="6" a="1"/>
  <c r="S196" i="6" s="1"/>
  <c r="R196" i="6" a="1"/>
  <c r="R196" i="6" s="1"/>
  <c r="Q196" i="6" a="1"/>
  <c r="Q196" i="6" s="1"/>
  <c r="P196" i="6"/>
  <c r="P196" i="6" a="1"/>
  <c r="O196" i="6" a="1"/>
  <c r="O196" i="6" s="1"/>
  <c r="N196" i="6"/>
  <c r="N196" i="6" a="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c r="AB195" i="6" a="1"/>
  <c r="AA195" i="6" a="1"/>
  <c r="AA195" i="6" s="1"/>
  <c r="Z195" i="6" a="1"/>
  <c r="Z195" i="6" s="1"/>
  <c r="Y195" i="6" a="1"/>
  <c r="Y195" i="6" s="1"/>
  <c r="X195" i="6" a="1"/>
  <c r="X195" i="6" s="1"/>
  <c r="W195" i="6" a="1"/>
  <c r="W195" i="6" s="1"/>
  <c r="V195" i="6" a="1"/>
  <c r="V195" i="6" s="1"/>
  <c r="U195" i="6" a="1"/>
  <c r="U195" i="6" s="1"/>
  <c r="T195" i="6"/>
  <c r="T195" i="6" a="1"/>
  <c r="S195" i="6" a="1"/>
  <c r="S195" i="6" s="1"/>
  <c r="R195" i="6" a="1"/>
  <c r="R195" i="6" s="1"/>
  <c r="Q195" i="6" a="1"/>
  <c r="Q195" i="6" s="1"/>
  <c r="P195" i="6" a="1"/>
  <c r="P195" i="6" s="1"/>
  <c r="O195" i="6" a="1"/>
  <c r="O195" i="6" s="1"/>
  <c r="N195" i="6" a="1"/>
  <c r="N195" i="6" s="1"/>
  <c r="M195" i="6" a="1"/>
  <c r="M195" i="6" s="1"/>
  <c r="L195" i="6"/>
  <c r="L195" i="6" a="1"/>
  <c r="K195" i="6" a="1"/>
  <c r="K195" i="6" s="1"/>
  <c r="AI194" i="6" a="1"/>
  <c r="AI194" i="6" s="1"/>
  <c r="AH194" i="6" a="1"/>
  <c r="AH194" i="6" s="1"/>
  <c r="AG194" i="6" a="1"/>
  <c r="AG194" i="6" s="1"/>
  <c r="AF194" i="6" a="1"/>
  <c r="AF194" i="6" s="1"/>
  <c r="AE194" i="6" a="1"/>
  <c r="AE194" i="6" s="1"/>
  <c r="AD194" i="6" a="1"/>
  <c r="AD194" i="6" s="1"/>
  <c r="AC194" i="6" a="1"/>
  <c r="AC194" i="6" s="1"/>
  <c r="AB194" i="6"/>
  <c r="AB194" i="6" a="1"/>
  <c r="AA194" i="6" a="1"/>
  <c r="AA194" i="6" s="1"/>
  <c r="Z194" i="6" a="1"/>
  <c r="Z194" i="6" s="1"/>
  <c r="Y194" i="6" a="1"/>
  <c r="Y194" i="6" s="1"/>
  <c r="X194" i="6" a="1"/>
  <c r="X194" i="6" s="1"/>
  <c r="W194" i="6" a="1"/>
  <c r="W194" i="6" s="1"/>
  <c r="V194" i="6" a="1"/>
  <c r="V194" i="6" s="1"/>
  <c r="U194" i="6" a="1"/>
  <c r="U194" i="6" s="1"/>
  <c r="T194" i="6"/>
  <c r="T194" i="6" a="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c r="AF193" i="6" a="1"/>
  <c r="AE193" i="6" a="1"/>
  <c r="AE193" i="6" s="1"/>
  <c r="AD193" i="6" a="1"/>
  <c r="AD193" i="6" s="1"/>
  <c r="AC193" i="6" a="1"/>
  <c r="AC193" i="6" s="1"/>
  <c r="AB193" i="6" a="1"/>
  <c r="AB193" i="6" s="1"/>
  <c r="AA193" i="6" a="1"/>
  <c r="AA193" i="6" s="1"/>
  <c r="Z193" i="6" a="1"/>
  <c r="Z193" i="6" s="1"/>
  <c r="Y193" i="6" a="1"/>
  <c r="Y193" i="6" s="1"/>
  <c r="X193" i="6"/>
  <c r="X193" i="6" a="1"/>
  <c r="W193" i="6" a="1"/>
  <c r="W193" i="6" s="1"/>
  <c r="V193" i="6" a="1"/>
  <c r="V193" i="6" s="1"/>
  <c r="U193" i="6" a="1"/>
  <c r="U193" i="6" s="1"/>
  <c r="T193" i="6" a="1"/>
  <c r="T193" i="6" s="1"/>
  <c r="S193" i="6" a="1"/>
  <c r="S193" i="6" s="1"/>
  <c r="R193" i="6" a="1"/>
  <c r="R193" i="6" s="1"/>
  <c r="Q193" i="6" a="1"/>
  <c r="Q193" i="6" s="1"/>
  <c r="P193" i="6"/>
  <c r="P193" i="6" a="1"/>
  <c r="O193" i="6" a="1"/>
  <c r="O193" i="6" s="1"/>
  <c r="N193" i="6" a="1"/>
  <c r="N193" i="6" s="1"/>
  <c r="M193" i="6" a="1"/>
  <c r="M193" i="6" s="1"/>
  <c r="L193" i="6" a="1"/>
  <c r="L193" i="6" s="1"/>
  <c r="K193" i="6" a="1"/>
  <c r="K193" i="6" s="1"/>
  <c r="F193" i="6" s="1"/>
  <c r="AI192" i="6" a="1"/>
  <c r="AI192" i="6" s="1"/>
  <c r="AH192" i="6" a="1"/>
  <c r="AH192" i="6" s="1"/>
  <c r="AG192" i="6" a="1"/>
  <c r="AG192" i="6" s="1"/>
  <c r="AF192" i="6" a="1"/>
  <c r="AF192" i="6" s="1"/>
  <c r="AE192" i="6" a="1"/>
  <c r="AE192" i="6" s="1"/>
  <c r="AD192" i="6"/>
  <c r="AD192" i="6" a="1"/>
  <c r="AC192" i="6" a="1"/>
  <c r="AC192" i="6" s="1"/>
  <c r="AB192" i="6"/>
  <c r="AB192" i="6" a="1"/>
  <c r="AA192" i="6" a="1"/>
  <c r="AA192" i="6" s="1"/>
  <c r="Z192" i="6" a="1"/>
  <c r="Z192" i="6" s="1"/>
  <c r="Y192" i="6" a="1"/>
  <c r="Y192" i="6" s="1"/>
  <c r="X192" i="6" a="1"/>
  <c r="X192" i="6" s="1"/>
  <c r="W192" i="6" a="1"/>
  <c r="W192" i="6" s="1"/>
  <c r="V192" i="6"/>
  <c r="V192" i="6" a="1"/>
  <c r="U192" i="6" a="1"/>
  <c r="U192" i="6" s="1"/>
  <c r="T192" i="6"/>
  <c r="T192" i="6" a="1"/>
  <c r="S192" i="6" a="1"/>
  <c r="S192" i="6" s="1"/>
  <c r="R192" i="6" a="1"/>
  <c r="R192" i="6" s="1"/>
  <c r="Q192" i="6" a="1"/>
  <c r="Q192" i="6" s="1"/>
  <c r="P192" i="6" a="1"/>
  <c r="P192" i="6" s="1"/>
  <c r="O192" i="6" a="1"/>
  <c r="O192" i="6" s="1"/>
  <c r="N192" i="6" a="1"/>
  <c r="N192" i="6" s="1"/>
  <c r="M192" i="6" a="1"/>
  <c r="M192" i="6" s="1"/>
  <c r="L192" i="6"/>
  <c r="L192" i="6" a="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c r="T191" i="6" a="1"/>
  <c r="S191" i="6" a="1"/>
  <c r="S191" i="6" s="1"/>
  <c r="R191" i="6" a="1"/>
  <c r="R191" i="6" s="1"/>
  <c r="Q191" i="6" a="1"/>
  <c r="Q191" i="6" s="1"/>
  <c r="P191" i="6" a="1"/>
  <c r="P191" i="6" s="1"/>
  <c r="O191" i="6" a="1"/>
  <c r="O191" i="6" s="1"/>
  <c r="N191" i="6" a="1"/>
  <c r="N191" i="6" s="1"/>
  <c r="M191" i="6" a="1"/>
  <c r="M191" i="6" s="1"/>
  <c r="L191" i="6"/>
  <c r="L191" i="6" a="1"/>
  <c r="K191" i="6" a="1"/>
  <c r="K191" i="6" s="1"/>
  <c r="AI190" i="6" a="1"/>
  <c r="AI190" i="6" s="1"/>
  <c r="AH190" i="6" a="1"/>
  <c r="AH190" i="6" s="1"/>
  <c r="AG190" i="6" a="1"/>
  <c r="AG190" i="6" s="1"/>
  <c r="AF190" i="6"/>
  <c r="AF190" i="6" a="1"/>
  <c r="AE190" i="6" a="1"/>
  <c r="AE190" i="6" s="1"/>
  <c r="AD190" i="6" a="1"/>
  <c r="AD190" i="6" s="1"/>
  <c r="AC190" i="6" a="1"/>
  <c r="AC190" i="6" s="1"/>
  <c r="AB190" i="6" a="1"/>
  <c r="AB190" i="6" s="1"/>
  <c r="AA190" i="6" a="1"/>
  <c r="AA190" i="6" s="1"/>
  <c r="Z190" i="6" a="1"/>
  <c r="Z190" i="6" s="1"/>
  <c r="Y190" i="6" a="1"/>
  <c r="Y190" i="6" s="1"/>
  <c r="X190" i="6"/>
  <c r="X190" i="6" a="1"/>
  <c r="W190" i="6" a="1"/>
  <c r="W190" i="6" s="1"/>
  <c r="V190" i="6" a="1"/>
  <c r="V190" i="6" s="1"/>
  <c r="U190" i="6" a="1"/>
  <c r="U190" i="6" s="1"/>
  <c r="T190" i="6" a="1"/>
  <c r="T190" i="6" s="1"/>
  <c r="S190" i="6" a="1"/>
  <c r="S190" i="6" s="1"/>
  <c r="R190" i="6" a="1"/>
  <c r="R190" i="6" s="1"/>
  <c r="Q190" i="6" a="1"/>
  <c r="Q190" i="6" s="1"/>
  <c r="P190" i="6"/>
  <c r="P190" i="6" a="1"/>
  <c r="O190" i="6" a="1"/>
  <c r="O190" i="6" s="1"/>
  <c r="N190" i="6" a="1"/>
  <c r="N190" i="6" s="1"/>
  <c r="M190" i="6" a="1"/>
  <c r="M190" i="6" s="1"/>
  <c r="L190" i="6" a="1"/>
  <c r="L190" i="6" s="1"/>
  <c r="K190" i="6" a="1"/>
  <c r="K190" i="6" s="1"/>
  <c r="AI189" i="6" a="1"/>
  <c r="AI189" i="6" s="1"/>
  <c r="AH189" i="6" a="1"/>
  <c r="AH189" i="6" s="1"/>
  <c r="AG189" i="6" a="1"/>
  <c r="AG189" i="6" s="1"/>
  <c r="AF189" i="6"/>
  <c r="AF189" i="6" a="1"/>
  <c r="AE189" i="6" a="1"/>
  <c r="AE189" i="6" s="1"/>
  <c r="AD189" i="6"/>
  <c r="AD189" i="6" a="1"/>
  <c r="AC189" i="6" a="1"/>
  <c r="AC189" i="6" s="1"/>
  <c r="AB189" i="6"/>
  <c r="AB189" i="6" a="1"/>
  <c r="AA189" i="6" a="1"/>
  <c r="AA189" i="6" s="1"/>
  <c r="Z189" i="6" a="1"/>
  <c r="Z189" i="6" s="1"/>
  <c r="Y189" i="6" a="1"/>
  <c r="Y189" i="6" s="1"/>
  <c r="X189" i="6"/>
  <c r="X189" i="6" a="1"/>
  <c r="W189" i="6" a="1"/>
  <c r="W189" i="6" s="1"/>
  <c r="V189" i="6"/>
  <c r="V189" i="6" a="1"/>
  <c r="U189" i="6" a="1"/>
  <c r="U189" i="6" s="1"/>
  <c r="T189" i="6" a="1"/>
  <c r="T189" i="6" s="1"/>
  <c r="S189" i="6" a="1"/>
  <c r="S189" i="6" s="1"/>
  <c r="R189" i="6" a="1"/>
  <c r="R189" i="6" s="1"/>
  <c r="Q189" i="6" a="1"/>
  <c r="Q189" i="6" s="1"/>
  <c r="P189" i="6"/>
  <c r="P189" i="6" a="1"/>
  <c r="O189" i="6" a="1"/>
  <c r="O189" i="6" s="1"/>
  <c r="N189" i="6"/>
  <c r="N189" i="6" a="1"/>
  <c r="M189" i="6" a="1"/>
  <c r="M189" i="6" s="1"/>
  <c r="L189" i="6"/>
  <c r="L189" i="6" a="1"/>
  <c r="K189" i="6" a="1"/>
  <c r="K189" i="6" s="1"/>
  <c r="AI188" i="6" a="1"/>
  <c r="AI188" i="6" s="1"/>
  <c r="AH188" i="6" a="1"/>
  <c r="AH188" i="6" s="1"/>
  <c r="AG188" i="6" a="1"/>
  <c r="AG188" i="6" s="1"/>
  <c r="AF188" i="6"/>
  <c r="AF188" i="6" a="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c r="T188" i="6" a="1"/>
  <c r="S188" i="6" a="1"/>
  <c r="S188" i="6" s="1"/>
  <c r="R188" i="6" a="1"/>
  <c r="R188" i="6" s="1"/>
  <c r="Q188" i="6" a="1"/>
  <c r="Q188" i="6" s="1"/>
  <c r="P188" i="6"/>
  <c r="P188" i="6" a="1"/>
  <c r="O188" i="6" a="1"/>
  <c r="O188" i="6" s="1"/>
  <c r="N188" i="6" a="1"/>
  <c r="N188" i="6" s="1"/>
  <c r="M188" i="6" a="1"/>
  <c r="M188" i="6" s="1"/>
  <c r="L188" i="6" a="1"/>
  <c r="L188" i="6" s="1"/>
  <c r="K188" i="6" a="1"/>
  <c r="K188" i="6" s="1"/>
  <c r="AI187" i="6" a="1"/>
  <c r="AI187" i="6" s="1"/>
  <c r="AH187" i="6" a="1"/>
  <c r="AH187" i="6" s="1"/>
  <c r="AG187" i="6" a="1"/>
  <c r="AG187" i="6" s="1"/>
  <c r="AF187" i="6"/>
  <c r="AF187" i="6" a="1"/>
  <c r="AE187" i="6" a="1"/>
  <c r="AE187" i="6" s="1"/>
  <c r="AD187" i="6" a="1"/>
  <c r="AD187" i="6" s="1"/>
  <c r="AC187" i="6" a="1"/>
  <c r="AC187" i="6" s="1"/>
  <c r="AB187" i="6" a="1"/>
  <c r="AB187" i="6" s="1"/>
  <c r="AA187" i="6" a="1"/>
  <c r="AA187" i="6" s="1"/>
  <c r="Z187" i="6" a="1"/>
  <c r="Z187" i="6" s="1"/>
  <c r="Y187" i="6" a="1"/>
  <c r="Y187" i="6" s="1"/>
  <c r="X187" i="6"/>
  <c r="X187" i="6" a="1"/>
  <c r="W187" i="6" a="1"/>
  <c r="W187" i="6" s="1"/>
  <c r="V187" i="6" a="1"/>
  <c r="V187" i="6" s="1"/>
  <c r="U187" i="6" a="1"/>
  <c r="U187" i="6" s="1"/>
  <c r="T187" i="6" a="1"/>
  <c r="T187" i="6" s="1"/>
  <c r="S187" i="6" a="1"/>
  <c r="S187" i="6" s="1"/>
  <c r="R187" i="6" a="1"/>
  <c r="R187" i="6" s="1"/>
  <c r="Q187" i="6" a="1"/>
  <c r="Q187" i="6" s="1"/>
  <c r="P187" i="6"/>
  <c r="P187" i="6" a="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c r="AD186" i="6" a="1"/>
  <c r="AC186" i="6" a="1"/>
  <c r="AC186" i="6" s="1"/>
  <c r="AB186" i="6" a="1"/>
  <c r="AB186" i="6" s="1"/>
  <c r="AA186" i="6" a="1"/>
  <c r="AA186" i="6" s="1"/>
  <c r="Z186" i="6" a="1"/>
  <c r="Z186" i="6" s="1"/>
  <c r="Y186" i="6" a="1"/>
  <c r="Y186" i="6" s="1"/>
  <c r="X186" i="6"/>
  <c r="X186" i="6" a="1"/>
  <c r="W186" i="6" a="1"/>
  <c r="W186" i="6" s="1"/>
  <c r="V186" i="6"/>
  <c r="V186" i="6" a="1"/>
  <c r="U186" i="6" a="1"/>
  <c r="U186" i="6" s="1"/>
  <c r="T186" i="6" a="1"/>
  <c r="T186" i="6" s="1"/>
  <c r="S186" i="6" a="1"/>
  <c r="S186" i="6" s="1"/>
  <c r="R186" i="6" a="1"/>
  <c r="R186" i="6" s="1"/>
  <c r="Q186" i="6" a="1"/>
  <c r="Q186" i="6" s="1"/>
  <c r="P186" i="6"/>
  <c r="P186" i="6" a="1"/>
  <c r="O186" i="6" a="1"/>
  <c r="O186" i="6" s="1"/>
  <c r="N186" i="6"/>
  <c r="N186" i="6" a="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c r="AB185" i="6" a="1"/>
  <c r="AA185" i="6" a="1"/>
  <c r="AA185" i="6" s="1"/>
  <c r="Z185" i="6" a="1"/>
  <c r="Z185" i="6" s="1"/>
  <c r="Y185" i="6" a="1"/>
  <c r="Y185" i="6" s="1"/>
  <c r="X185" i="6" a="1"/>
  <c r="X185" i="6" s="1"/>
  <c r="W185" i="6" a="1"/>
  <c r="W185" i="6" s="1"/>
  <c r="V185" i="6" a="1"/>
  <c r="V185" i="6" s="1"/>
  <c r="U185" i="6" a="1"/>
  <c r="U185" i="6" s="1"/>
  <c r="T185" i="6"/>
  <c r="T185" i="6" a="1"/>
  <c r="S185" i="6" a="1"/>
  <c r="S185" i="6" s="1"/>
  <c r="R185" i="6" a="1"/>
  <c r="R185" i="6" s="1"/>
  <c r="Q185" i="6" a="1"/>
  <c r="Q185" i="6" s="1"/>
  <c r="P185" i="6" a="1"/>
  <c r="P185" i="6" s="1"/>
  <c r="O185" i="6" a="1"/>
  <c r="O185" i="6" s="1"/>
  <c r="N185" i="6" a="1"/>
  <c r="N185" i="6" s="1"/>
  <c r="F185" i="6" s="1"/>
  <c r="M185" i="6" a="1"/>
  <c r="M185" i="6" s="1"/>
  <c r="L185" i="6"/>
  <c r="L185" i="6" a="1"/>
  <c r="K185" i="6" a="1"/>
  <c r="K185" i="6" s="1"/>
  <c r="AI184" i="6" a="1"/>
  <c r="AI184" i="6" s="1"/>
  <c r="AH184" i="6" a="1"/>
  <c r="AH184" i="6" s="1"/>
  <c r="AG184" i="6" a="1"/>
  <c r="AG184" i="6" s="1"/>
  <c r="AF184" i="6"/>
  <c r="AF184" i="6" a="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c r="AF183" i="6" a="1"/>
  <c r="AE183" i="6" a="1"/>
  <c r="AE183" i="6" s="1"/>
  <c r="AD183" i="6"/>
  <c r="AD183" i="6" a="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c r="AB182" i="6" a="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c r="AB181" i="6" a="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c r="L181" i="6" a="1"/>
  <c r="K181" i="6" a="1"/>
  <c r="K181" i="6" s="1"/>
  <c r="AI180" i="6" a="1"/>
  <c r="AI180" i="6" s="1"/>
  <c r="AH180" i="6" a="1"/>
  <c r="AH180" i="6" s="1"/>
  <c r="AG180" i="6" a="1"/>
  <c r="AG180" i="6" s="1"/>
  <c r="AF180" i="6"/>
  <c r="AF180" i="6" a="1"/>
  <c r="AE180" i="6" a="1"/>
  <c r="AE180" i="6" s="1"/>
  <c r="AD180" i="6" a="1"/>
  <c r="AD180" i="6" s="1"/>
  <c r="AC180" i="6" a="1"/>
  <c r="AC180" i="6" s="1"/>
  <c r="AB180" i="6" a="1"/>
  <c r="AB180" i="6" s="1"/>
  <c r="AA180" i="6" a="1"/>
  <c r="AA180" i="6" s="1"/>
  <c r="Z180" i="6" a="1"/>
  <c r="Z180" i="6" s="1"/>
  <c r="Y180" i="6" a="1"/>
  <c r="Y180" i="6" s="1"/>
  <c r="X180" i="6"/>
  <c r="X180" i="6" a="1"/>
  <c r="W180" i="6" a="1"/>
  <c r="W180" i="6" s="1"/>
  <c r="V180" i="6" a="1"/>
  <c r="V180" i="6" s="1"/>
  <c r="U180" i="6" a="1"/>
  <c r="U180" i="6" s="1"/>
  <c r="T180" i="6" a="1"/>
  <c r="T180" i="6" s="1"/>
  <c r="S180" i="6" a="1"/>
  <c r="S180" i="6" s="1"/>
  <c r="R180" i="6" a="1"/>
  <c r="R180" i="6" s="1"/>
  <c r="Q180" i="6" a="1"/>
  <c r="Q180" i="6" s="1"/>
  <c r="P180" i="6"/>
  <c r="P180" i="6" a="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c r="N179" i="6" a="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c r="AB178" i="6" a="1"/>
  <c r="AA178" i="6" a="1"/>
  <c r="AA178" i="6" s="1"/>
  <c r="Z178" i="6" a="1"/>
  <c r="Z178" i="6" s="1"/>
  <c r="Y178" i="6" a="1"/>
  <c r="Y178" i="6" s="1"/>
  <c r="X178" i="6" a="1"/>
  <c r="X178" i="6" s="1"/>
  <c r="W178" i="6" a="1"/>
  <c r="W178" i="6" s="1"/>
  <c r="V178" i="6" a="1"/>
  <c r="V178" i="6" s="1"/>
  <c r="U178" i="6" a="1"/>
  <c r="U178" i="6" s="1"/>
  <c r="T178" i="6"/>
  <c r="T178" i="6" a="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c r="AF177" i="6" a="1"/>
  <c r="AE177" i="6" a="1"/>
  <c r="AE177" i="6" s="1"/>
  <c r="AD177" i="6" a="1"/>
  <c r="AD177" i="6" s="1"/>
  <c r="AC177" i="6" a="1"/>
  <c r="AC177" i="6" s="1"/>
  <c r="AB177" i="6" a="1"/>
  <c r="AB177" i="6" s="1"/>
  <c r="AA177" i="6" a="1"/>
  <c r="AA177" i="6" s="1"/>
  <c r="Z177" i="6" a="1"/>
  <c r="Z177" i="6" s="1"/>
  <c r="Y177" i="6" a="1"/>
  <c r="Y177" i="6" s="1"/>
  <c r="X177" i="6"/>
  <c r="X177" i="6" a="1"/>
  <c r="W177" i="6" a="1"/>
  <c r="W177" i="6" s="1"/>
  <c r="V177" i="6" a="1"/>
  <c r="V177" i="6" s="1"/>
  <c r="U177" i="6" a="1"/>
  <c r="U177" i="6" s="1"/>
  <c r="T177" i="6" a="1"/>
  <c r="T177" i="6" s="1"/>
  <c r="S177" i="6" a="1"/>
  <c r="S177" i="6" s="1"/>
  <c r="R177" i="6" a="1"/>
  <c r="R177" i="6" s="1"/>
  <c r="Q177" i="6" a="1"/>
  <c r="Q177" i="6" s="1"/>
  <c r="P177" i="6"/>
  <c r="P177" i="6" a="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c r="AD176" i="6" a="1"/>
  <c r="AC176" i="6" a="1"/>
  <c r="AC176" i="6" s="1"/>
  <c r="AB176" i="6"/>
  <c r="AB176" i="6" a="1"/>
  <c r="AA176" i="6" a="1"/>
  <c r="AA176" i="6" s="1"/>
  <c r="Z176" i="6" a="1"/>
  <c r="Z176" i="6" s="1"/>
  <c r="Y176" i="6" a="1"/>
  <c r="Y176" i="6" s="1"/>
  <c r="X176" i="6" a="1"/>
  <c r="X176" i="6" s="1"/>
  <c r="W176" i="6" a="1"/>
  <c r="W176" i="6" s="1"/>
  <c r="V176" i="6"/>
  <c r="V176" i="6" a="1"/>
  <c r="U176" i="6" a="1"/>
  <c r="U176" i="6" s="1"/>
  <c r="T176" i="6"/>
  <c r="T176" i="6" a="1"/>
  <c r="S176" i="6" a="1"/>
  <c r="S176" i="6" s="1"/>
  <c r="R176" i="6" a="1"/>
  <c r="R176" i="6" s="1"/>
  <c r="Q176" i="6" a="1"/>
  <c r="Q176" i="6" s="1"/>
  <c r="P176" i="6" a="1"/>
  <c r="P176" i="6" s="1"/>
  <c r="O176" i="6" a="1"/>
  <c r="O176" i="6" s="1"/>
  <c r="N176" i="6" a="1"/>
  <c r="N176" i="6" s="1"/>
  <c r="M176" i="6" a="1"/>
  <c r="M176" i="6" s="1"/>
  <c r="L176" i="6"/>
  <c r="L176" i="6" a="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c r="AF174" i="6" a="1"/>
  <c r="AE174" i="6" a="1"/>
  <c r="AE174" i="6" s="1"/>
  <c r="AD174" i="6" a="1"/>
  <c r="AD174" i="6" s="1"/>
  <c r="AC174" i="6" a="1"/>
  <c r="AC174" i="6" s="1"/>
  <c r="AB174" i="6" a="1"/>
  <c r="AB174" i="6" s="1"/>
  <c r="AA174" i="6" a="1"/>
  <c r="AA174" i="6" s="1"/>
  <c r="Z174" i="6" a="1"/>
  <c r="Z174" i="6" s="1"/>
  <c r="Y174" i="6" a="1"/>
  <c r="Y174" i="6" s="1"/>
  <c r="X174" i="6"/>
  <c r="X174" i="6" a="1"/>
  <c r="W174" i="6" a="1"/>
  <c r="W174" i="6" s="1"/>
  <c r="V174" i="6"/>
  <c r="V174" i="6" a="1"/>
  <c r="U174" i="6" a="1"/>
  <c r="U174" i="6" s="1"/>
  <c r="T174" i="6" a="1"/>
  <c r="T174" i="6" s="1"/>
  <c r="S174" i="6" a="1"/>
  <c r="S174" i="6" s="1"/>
  <c r="R174" i="6" a="1"/>
  <c r="R174" i="6" s="1"/>
  <c r="Q174" i="6" a="1"/>
  <c r="Q174" i="6" s="1"/>
  <c r="P174" i="6"/>
  <c r="P174" i="6" a="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c r="AD173" i="6" a="1"/>
  <c r="AC173" i="6" a="1"/>
  <c r="AC173" i="6" s="1"/>
  <c r="AB173" i="6"/>
  <c r="AB173" i="6" a="1"/>
  <c r="AA173" i="6" a="1"/>
  <c r="AA173" i="6" s="1"/>
  <c r="Z173" i="6" a="1"/>
  <c r="Z173" i="6" s="1"/>
  <c r="Y173" i="6" a="1"/>
  <c r="Y173" i="6" s="1"/>
  <c r="X173" i="6" a="1"/>
  <c r="X173" i="6" s="1"/>
  <c r="W173" i="6" a="1"/>
  <c r="W173" i="6" s="1"/>
  <c r="V173" i="6"/>
  <c r="V173" i="6" a="1"/>
  <c r="U173" i="6" a="1"/>
  <c r="U173" i="6" s="1"/>
  <c r="T173" i="6" a="1"/>
  <c r="T173" i="6" s="1"/>
  <c r="S173" i="6" a="1"/>
  <c r="S173" i="6" s="1"/>
  <c r="R173" i="6" a="1"/>
  <c r="R173" i="6" s="1"/>
  <c r="Q173" i="6" a="1"/>
  <c r="Q173" i="6" s="1"/>
  <c r="P173" i="6" a="1"/>
  <c r="P173" i="6" s="1"/>
  <c r="O173" i="6" a="1"/>
  <c r="O173" i="6" s="1"/>
  <c r="N173" i="6"/>
  <c r="N173" i="6" a="1"/>
  <c r="M173" i="6" a="1"/>
  <c r="M173" i="6" s="1"/>
  <c r="L173" i="6" a="1"/>
  <c r="L173" i="6" s="1"/>
  <c r="K173" i="6" a="1"/>
  <c r="K173" i="6" s="1"/>
  <c r="F173" i="6" s="1"/>
  <c r="AI172" i="6" a="1"/>
  <c r="AI172" i="6" s="1"/>
  <c r="AH172" i="6" a="1"/>
  <c r="AH172" i="6" s="1"/>
  <c r="AG172" i="6" a="1"/>
  <c r="AG172" i="6" s="1"/>
  <c r="AF172" i="6"/>
  <c r="AF172" i="6" a="1"/>
  <c r="AE172" i="6" a="1"/>
  <c r="AE172" i="6" s="1"/>
  <c r="AD172" i="6" a="1"/>
  <c r="AD172" i="6" s="1"/>
  <c r="AC172" i="6" a="1"/>
  <c r="AC172" i="6" s="1"/>
  <c r="AB172" i="6" a="1"/>
  <c r="AB172" i="6" s="1"/>
  <c r="AA172" i="6" a="1"/>
  <c r="AA172" i="6" s="1"/>
  <c r="Z172" i="6" a="1"/>
  <c r="Z172" i="6" s="1"/>
  <c r="Y172" i="6" a="1"/>
  <c r="Y172" i="6" s="1"/>
  <c r="X172" i="6"/>
  <c r="X172" i="6" a="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c r="L172" i="6" a="1"/>
  <c r="K172" i="6" a="1"/>
  <c r="K172" i="6" s="1"/>
  <c r="AI171" i="6" a="1"/>
  <c r="AI171" i="6" s="1"/>
  <c r="AH171" i="6" a="1"/>
  <c r="AH171" i="6" s="1"/>
  <c r="AG171" i="6" a="1"/>
  <c r="AG171" i="6" s="1"/>
  <c r="AF171" i="6"/>
  <c r="AF171" i="6" a="1"/>
  <c r="AE171" i="6" a="1"/>
  <c r="AE171" i="6" s="1"/>
  <c r="AD171" i="6" a="1"/>
  <c r="AD171" i="6" s="1"/>
  <c r="AC171" i="6" a="1"/>
  <c r="AC171" i="6" s="1"/>
  <c r="AB171" i="6" a="1"/>
  <c r="AB171" i="6" s="1"/>
  <c r="AA171" i="6" a="1"/>
  <c r="AA171" i="6" s="1"/>
  <c r="Z171" i="6" a="1"/>
  <c r="Z171" i="6" s="1"/>
  <c r="Y171" i="6" a="1"/>
  <c r="Y171" i="6" s="1"/>
  <c r="X171" i="6"/>
  <c r="X171" i="6" a="1"/>
  <c r="W171" i="6" a="1"/>
  <c r="W171" i="6" s="1"/>
  <c r="V171" i="6" a="1"/>
  <c r="V171" i="6" s="1"/>
  <c r="U171" i="6" a="1"/>
  <c r="U171" i="6" s="1"/>
  <c r="T171" i="6" a="1"/>
  <c r="T171" i="6" s="1"/>
  <c r="S171" i="6" a="1"/>
  <c r="S171" i="6" s="1"/>
  <c r="R171" i="6" a="1"/>
  <c r="R171" i="6" s="1"/>
  <c r="Q171" i="6" a="1"/>
  <c r="Q171" i="6" s="1"/>
  <c r="P171" i="6" a="1"/>
  <c r="P171" i="6" s="1"/>
  <c r="O171" i="6" a="1"/>
  <c r="O171" i="6" s="1"/>
  <c r="N171" i="6"/>
  <c r="N171" i="6" a="1"/>
  <c r="M171" i="6" a="1"/>
  <c r="M171" i="6" s="1"/>
  <c r="L171" i="6" a="1"/>
  <c r="L171" i="6" s="1"/>
  <c r="K171" i="6" a="1"/>
  <c r="K171" i="6" s="1"/>
  <c r="AI170" i="6" a="1"/>
  <c r="AI170" i="6" s="1"/>
  <c r="AH170" i="6" a="1"/>
  <c r="AH170" i="6" s="1"/>
  <c r="AG170" i="6" a="1"/>
  <c r="AG170" i="6" s="1"/>
  <c r="AF170" i="6"/>
  <c r="AF170" i="6" a="1"/>
  <c r="AE170" i="6" a="1"/>
  <c r="AE170" i="6" s="1"/>
  <c r="AD170" i="6" a="1"/>
  <c r="AD170" i="6" s="1"/>
  <c r="AC170" i="6" a="1"/>
  <c r="AC170" i="6" s="1"/>
  <c r="AB170" i="6"/>
  <c r="AB170" i="6" a="1"/>
  <c r="AA170" i="6" a="1"/>
  <c r="AA170" i="6" s="1"/>
  <c r="Z170" i="6" a="1"/>
  <c r="Z170" i="6" s="1"/>
  <c r="Y170" i="6" a="1"/>
  <c r="Y170" i="6" s="1"/>
  <c r="X170" i="6" a="1"/>
  <c r="X170" i="6" s="1"/>
  <c r="W170" i="6" a="1"/>
  <c r="W170" i="6" s="1"/>
  <c r="V170" i="6" a="1"/>
  <c r="V170" i="6" s="1"/>
  <c r="U170" i="6" a="1"/>
  <c r="U170" i="6" s="1"/>
  <c r="T170" i="6"/>
  <c r="T170" i="6" a="1"/>
  <c r="S170" i="6" a="1"/>
  <c r="S170" i="6" s="1"/>
  <c r="R170" i="6" a="1"/>
  <c r="R170" i="6" s="1"/>
  <c r="Q170" i="6" a="1"/>
  <c r="Q170" i="6" s="1"/>
  <c r="P170" i="6"/>
  <c r="P170" i="6" a="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c r="AF168" i="6" a="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c r="P168" i="6" a="1"/>
  <c r="O168" i="6" a="1"/>
  <c r="O168" i="6" s="1"/>
  <c r="N168" i="6" a="1"/>
  <c r="N168" i="6" s="1"/>
  <c r="M168" i="6" a="1"/>
  <c r="M168" i="6" s="1"/>
  <c r="L168" i="6" a="1"/>
  <c r="L168" i="6" s="1"/>
  <c r="K168" i="6" a="1"/>
  <c r="K168" i="6" s="1"/>
  <c r="AI167" i="6" a="1"/>
  <c r="AI167" i="6" s="1"/>
  <c r="AH167" i="6" a="1"/>
  <c r="AH167" i="6" s="1"/>
  <c r="AG167" i="6" a="1"/>
  <c r="AG167" i="6" s="1"/>
  <c r="AF167" i="6"/>
  <c r="AF167" i="6" a="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c r="P167" i="6" a="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c r="V166" i="6" a="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c r="AF165" i="6" a="1"/>
  <c r="AE165" i="6" a="1"/>
  <c r="AE165" i="6" s="1"/>
  <c r="AD165" i="6" a="1"/>
  <c r="AD165" i="6" s="1"/>
  <c r="AC165" i="6" a="1"/>
  <c r="AC165" i="6" s="1"/>
  <c r="AB165" i="6"/>
  <c r="AB165" i="6" a="1"/>
  <c r="AA165" i="6" a="1"/>
  <c r="AA165" i="6" s="1"/>
  <c r="Z165" i="6" a="1"/>
  <c r="Z165" i="6" s="1"/>
  <c r="Y165" i="6" a="1"/>
  <c r="Y165" i="6" s="1"/>
  <c r="X165" i="6" a="1"/>
  <c r="X165" i="6" s="1"/>
  <c r="W165" i="6" a="1"/>
  <c r="W165" i="6" s="1"/>
  <c r="V165" i="6" a="1"/>
  <c r="V165" i="6" s="1"/>
  <c r="U165" i="6" a="1"/>
  <c r="U165" i="6" s="1"/>
  <c r="T165" i="6"/>
  <c r="T165" i="6" a="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c r="X164" i="6" a="1"/>
  <c r="W164" i="6" a="1"/>
  <c r="W164" i="6" s="1"/>
  <c r="V164" i="6" a="1"/>
  <c r="V164" i="6" s="1"/>
  <c r="U164" i="6" a="1"/>
  <c r="U164" i="6" s="1"/>
  <c r="T164" i="6"/>
  <c r="T164" i="6" a="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c r="P163" i="6" a="1"/>
  <c r="O163" i="6" a="1"/>
  <c r="O163" i="6" s="1"/>
  <c r="N163" i="6" a="1"/>
  <c r="N163" i="6" s="1"/>
  <c r="M163" i="6" a="1"/>
  <c r="M163" i="6" s="1"/>
  <c r="L163" i="6" a="1"/>
  <c r="L163" i="6" s="1"/>
  <c r="K163" i="6" a="1"/>
  <c r="K163" i="6" s="1"/>
  <c r="AI162" i="6" a="1"/>
  <c r="AI162" i="6" s="1"/>
  <c r="AH162" i="6" a="1"/>
  <c r="AH162" i="6" s="1"/>
  <c r="AG162" i="6" a="1"/>
  <c r="AG162" i="6" s="1"/>
  <c r="AF162" i="6"/>
  <c r="AF162" i="6" a="1"/>
  <c r="AE162" i="6" a="1"/>
  <c r="AE162" i="6" s="1"/>
  <c r="AD162" i="6"/>
  <c r="AD162" i="6" a="1"/>
  <c r="AC162" i="6" a="1"/>
  <c r="AC162" i="6" s="1"/>
  <c r="AB162" i="6" a="1"/>
  <c r="AB162" i="6" s="1"/>
  <c r="AA162" i="6" a="1"/>
  <c r="AA162" i="6" s="1"/>
  <c r="Z162" i="6" a="1"/>
  <c r="Z162" i="6" s="1"/>
  <c r="Y162" i="6" a="1"/>
  <c r="Y162" i="6" s="1"/>
  <c r="X162" i="6" a="1"/>
  <c r="X162" i="6" s="1"/>
  <c r="W162" i="6" a="1"/>
  <c r="W162" i="6" s="1"/>
  <c r="V162" i="6"/>
  <c r="V162" i="6" a="1"/>
  <c r="U162" i="6" a="1"/>
  <c r="U162" i="6" s="1"/>
  <c r="T162" i="6" a="1"/>
  <c r="T162" i="6" s="1"/>
  <c r="S162" i="6" a="1"/>
  <c r="S162" i="6" s="1"/>
  <c r="R162" i="6" a="1"/>
  <c r="R162" i="6" s="1"/>
  <c r="Q162" i="6" a="1"/>
  <c r="Q162" i="6" s="1"/>
  <c r="P162" i="6" a="1"/>
  <c r="P162" i="6" s="1"/>
  <c r="O162" i="6" a="1"/>
  <c r="O162" i="6" s="1"/>
  <c r="N162" i="6"/>
  <c r="N162" i="6" a="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F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c r="V160" i="6" a="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c r="AF159" i="6" a="1"/>
  <c r="AE159" i="6" a="1"/>
  <c r="AE159" i="6" s="1"/>
  <c r="AD159" i="6" a="1"/>
  <c r="AD159" i="6" s="1"/>
  <c r="AC159" i="6" a="1"/>
  <c r="AC159" i="6" s="1"/>
  <c r="AB159" i="6"/>
  <c r="AB159" i="6" a="1"/>
  <c r="AA159" i="6" a="1"/>
  <c r="AA159" i="6" s="1"/>
  <c r="Z159" i="6" a="1"/>
  <c r="Z159" i="6" s="1"/>
  <c r="Y159" i="6" a="1"/>
  <c r="Y159" i="6" s="1"/>
  <c r="X159" i="6" a="1"/>
  <c r="X159" i="6" s="1"/>
  <c r="W159" i="6" a="1"/>
  <c r="W159" i="6" s="1"/>
  <c r="V159" i="6" a="1"/>
  <c r="V159" i="6" s="1"/>
  <c r="U159" i="6" a="1"/>
  <c r="U159" i="6" s="1"/>
  <c r="T159" i="6"/>
  <c r="T159" i="6" a="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c r="AF157" i="6" a="1"/>
  <c r="AE157" i="6" a="1"/>
  <c r="AE157" i="6" s="1"/>
  <c r="AD157" i="6" a="1"/>
  <c r="AD157" i="6" s="1"/>
  <c r="AC157" i="6" a="1"/>
  <c r="AC157" i="6" s="1"/>
  <c r="AB157" i="6"/>
  <c r="AB157" i="6" a="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c r="P157" i="6" a="1"/>
  <c r="O157" i="6" a="1"/>
  <c r="O157" i="6" s="1"/>
  <c r="N157" i="6" a="1"/>
  <c r="N157" i="6" s="1"/>
  <c r="M157" i="6" a="1"/>
  <c r="M157" i="6" s="1"/>
  <c r="L157" i="6"/>
  <c r="L157" i="6" a="1"/>
  <c r="K157" i="6" a="1"/>
  <c r="K157" i="6" s="1"/>
  <c r="F157" i="6" s="1"/>
  <c r="AI156" i="6" a="1"/>
  <c r="AI156" i="6" s="1"/>
  <c r="AH156" i="6" a="1"/>
  <c r="AH156" i="6" s="1"/>
  <c r="AG156" i="6" a="1"/>
  <c r="AG156" i="6" s="1"/>
  <c r="AF156" i="6"/>
  <c r="AF156" i="6" a="1"/>
  <c r="AE156" i="6" a="1"/>
  <c r="AE156" i="6" s="1"/>
  <c r="AD156" i="6" a="1"/>
  <c r="AD156" i="6" s="1"/>
  <c r="AC156" i="6" a="1"/>
  <c r="AC156" i="6" s="1"/>
  <c r="AB156" i="6"/>
  <c r="AB156" i="6" a="1"/>
  <c r="AA156" i="6" a="1"/>
  <c r="AA156" i="6" s="1"/>
  <c r="Z156" i="6" a="1"/>
  <c r="Z156" i="6" s="1"/>
  <c r="Y156" i="6" a="1"/>
  <c r="Y156" i="6" s="1"/>
  <c r="X156" i="6" a="1"/>
  <c r="X156" i="6" s="1"/>
  <c r="W156" i="6" a="1"/>
  <c r="W156" i="6" s="1"/>
  <c r="V156" i="6" a="1"/>
  <c r="V156" i="6" s="1"/>
  <c r="U156" i="6" a="1"/>
  <c r="U156" i="6" s="1"/>
  <c r="T156" i="6"/>
  <c r="T156" i="6" a="1"/>
  <c r="S156" i="6" a="1"/>
  <c r="S156" i="6" s="1"/>
  <c r="R156" i="6" a="1"/>
  <c r="R156" i="6" s="1"/>
  <c r="Q156" i="6" a="1"/>
  <c r="Q156" i="6" s="1"/>
  <c r="P156" i="6"/>
  <c r="P156" i="6" a="1"/>
  <c r="O156" i="6" a="1"/>
  <c r="O156" i="6" s="1"/>
  <c r="N156" i="6" a="1"/>
  <c r="N156" i="6" s="1"/>
  <c r="M156" i="6" a="1"/>
  <c r="M156" i="6" s="1"/>
  <c r="L156" i="6"/>
  <c r="L156" i="6" a="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c r="AF154" i="6" a="1"/>
  <c r="AE154" i="6" a="1"/>
  <c r="AE154" i="6" s="1"/>
  <c r="AD154" i="6" a="1"/>
  <c r="AD154" i="6" s="1"/>
  <c r="AC154" i="6" a="1"/>
  <c r="AC154" i="6" s="1"/>
  <c r="AB154" i="6" a="1"/>
  <c r="AB154" i="6" s="1"/>
  <c r="AA154" i="6" a="1"/>
  <c r="AA154" i="6" s="1"/>
  <c r="Z154" i="6" a="1"/>
  <c r="Z154" i="6" s="1"/>
  <c r="Y154" i="6" a="1"/>
  <c r="Y154" i="6" s="1"/>
  <c r="X154" i="6"/>
  <c r="X154" i="6" a="1"/>
  <c r="W154" i="6" a="1"/>
  <c r="W154" i="6" s="1"/>
  <c r="V154" i="6" a="1"/>
  <c r="V154" i="6" s="1"/>
  <c r="U154" i="6" a="1"/>
  <c r="U154" i="6" s="1"/>
  <c r="T154" i="6" a="1"/>
  <c r="T154" i="6" s="1"/>
  <c r="S154" i="6" a="1"/>
  <c r="S154" i="6" s="1"/>
  <c r="R154" i="6" a="1"/>
  <c r="R154" i="6" s="1"/>
  <c r="Q154" i="6" a="1"/>
  <c r="Q154" i="6" s="1"/>
  <c r="P154" i="6"/>
  <c r="P154" i="6" a="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c r="AD153" i="6" a="1"/>
  <c r="AC153" i="6" a="1"/>
  <c r="AC153" i="6" s="1"/>
  <c r="AB153" i="6" a="1"/>
  <c r="AB153" i="6" s="1"/>
  <c r="AA153" i="6" a="1"/>
  <c r="AA153" i="6" s="1"/>
  <c r="Z153" i="6" a="1"/>
  <c r="Z153" i="6" s="1"/>
  <c r="Y153" i="6" a="1"/>
  <c r="Y153" i="6" s="1"/>
  <c r="X153" i="6" a="1"/>
  <c r="X153" i="6" s="1"/>
  <c r="W153" i="6" a="1"/>
  <c r="W153" i="6" s="1"/>
  <c r="V153" i="6"/>
  <c r="V153" i="6" a="1"/>
  <c r="U153" i="6" a="1"/>
  <c r="U153" i="6" s="1"/>
  <c r="T153" i="6" a="1"/>
  <c r="T153" i="6" s="1"/>
  <c r="S153" i="6" a="1"/>
  <c r="S153" i="6" s="1"/>
  <c r="R153" i="6" a="1"/>
  <c r="R153" i="6" s="1"/>
  <c r="Q153" i="6" a="1"/>
  <c r="Q153" i="6" s="1"/>
  <c r="P153" i="6" a="1"/>
  <c r="P153" i="6" s="1"/>
  <c r="O153" i="6" a="1"/>
  <c r="O153" i="6" s="1"/>
  <c r="N153" i="6"/>
  <c r="N153" i="6" a="1"/>
  <c r="M153" i="6" a="1"/>
  <c r="M153" i="6" s="1"/>
  <c r="L153" i="6" a="1"/>
  <c r="L153" i="6" s="1"/>
  <c r="K153" i="6" a="1"/>
  <c r="K153" i="6" s="1"/>
  <c r="F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c r="AF151" i="6" a="1"/>
  <c r="AE151" i="6" a="1"/>
  <c r="AE151" i="6" s="1"/>
  <c r="AD151" i="6" a="1"/>
  <c r="AD151" i="6" s="1"/>
  <c r="AC151" i="6" a="1"/>
  <c r="AC151" i="6" s="1"/>
  <c r="AB151" i="6"/>
  <c r="AB151" i="6" a="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c r="P151" i="6" a="1"/>
  <c r="O151" i="6" a="1"/>
  <c r="O151" i="6" s="1"/>
  <c r="N151" i="6" a="1"/>
  <c r="N151" i="6" s="1"/>
  <c r="M151" i="6" a="1"/>
  <c r="M151" i="6" s="1"/>
  <c r="L151" i="6"/>
  <c r="L151" i="6" a="1"/>
  <c r="K151" i="6" a="1"/>
  <c r="K151" i="6" s="1"/>
  <c r="AI150" i="6" a="1"/>
  <c r="AI150" i="6" s="1"/>
  <c r="AH150" i="6" a="1"/>
  <c r="AH150" i="6" s="1"/>
  <c r="AG150" i="6" a="1"/>
  <c r="AG150" i="6" s="1"/>
  <c r="AF150" i="6" a="1"/>
  <c r="AF150" i="6" s="1"/>
  <c r="AE150" i="6" a="1"/>
  <c r="AE150" i="6" s="1"/>
  <c r="AD150" i="6"/>
  <c r="AD150" i="6" a="1"/>
  <c r="AC150" i="6" a="1"/>
  <c r="AC150" i="6" s="1"/>
  <c r="AB150" i="6" a="1"/>
  <c r="AB150" i="6" s="1"/>
  <c r="AA150" i="6" a="1"/>
  <c r="AA150" i="6" s="1"/>
  <c r="Z150" i="6" a="1"/>
  <c r="Z150" i="6" s="1"/>
  <c r="Y150" i="6" a="1"/>
  <c r="Y150" i="6" s="1"/>
  <c r="X150" i="6" a="1"/>
  <c r="X150" i="6" s="1"/>
  <c r="W150" i="6" a="1"/>
  <c r="W150" i="6" s="1"/>
  <c r="V150" i="6"/>
  <c r="V150" i="6" a="1"/>
  <c r="U150" i="6" a="1"/>
  <c r="U150" i="6" s="1"/>
  <c r="T150" i="6" a="1"/>
  <c r="T150" i="6" s="1"/>
  <c r="S150" i="6" a="1"/>
  <c r="S150" i="6" s="1"/>
  <c r="R150" i="6" a="1"/>
  <c r="R150" i="6" s="1"/>
  <c r="Q150" i="6" a="1"/>
  <c r="Q150" i="6" s="1"/>
  <c r="P150" i="6" a="1"/>
  <c r="P150" i="6" s="1"/>
  <c r="O150" i="6" a="1"/>
  <c r="O150" i="6" s="1"/>
  <c r="N150" i="6"/>
  <c r="N150" i="6" a="1"/>
  <c r="M150" i="6" a="1"/>
  <c r="M150" i="6" s="1"/>
  <c r="L150" i="6" a="1"/>
  <c r="L150" i="6" s="1"/>
  <c r="K150" i="6" a="1"/>
  <c r="K150" i="6" s="1"/>
  <c r="AI149" i="6" a="1"/>
  <c r="AI149" i="6" s="1"/>
  <c r="AH149" i="6" a="1"/>
  <c r="AH149" i="6" s="1"/>
  <c r="AG149" i="6" a="1"/>
  <c r="AG149" i="6" s="1"/>
  <c r="AF149" i="6"/>
  <c r="AF149" i="6" a="1"/>
  <c r="AE149" i="6" a="1"/>
  <c r="AE149" i="6" s="1"/>
  <c r="AD149" i="6"/>
  <c r="AD149" i="6" a="1"/>
  <c r="AC149" i="6" a="1"/>
  <c r="AC149" i="6" s="1"/>
  <c r="AB149" i="6"/>
  <c r="AB149" i="6" a="1"/>
  <c r="AA149" i="6" a="1"/>
  <c r="AA149" i="6" s="1"/>
  <c r="Z149" i="6" a="1"/>
  <c r="Z149" i="6" s="1"/>
  <c r="Y149" i="6" a="1"/>
  <c r="Y149" i="6" s="1"/>
  <c r="X149" i="6" a="1"/>
  <c r="X149" i="6" s="1"/>
  <c r="W149" i="6" a="1"/>
  <c r="W149" i="6" s="1"/>
  <c r="V149" i="6" a="1"/>
  <c r="V149" i="6" s="1"/>
  <c r="U149" i="6" a="1"/>
  <c r="U149" i="6" s="1"/>
  <c r="T149" i="6"/>
  <c r="T149" i="6" a="1"/>
  <c r="S149" i="6" a="1"/>
  <c r="S149" i="6" s="1"/>
  <c r="R149" i="6" a="1"/>
  <c r="R149" i="6" s="1"/>
  <c r="Q149" i="6" a="1"/>
  <c r="Q149" i="6" s="1"/>
  <c r="P149" i="6" a="1"/>
  <c r="P149" i="6" s="1"/>
  <c r="O149" i="6" a="1"/>
  <c r="O149" i="6" s="1"/>
  <c r="N149" i="6"/>
  <c r="N149" i="6" a="1"/>
  <c r="M149" i="6" a="1"/>
  <c r="M149" i="6" s="1"/>
  <c r="L149" i="6"/>
  <c r="L149" i="6" a="1"/>
  <c r="K149" i="6" a="1"/>
  <c r="K149" i="6" s="1"/>
  <c r="F149" i="6" s="1"/>
  <c r="AI148" i="6" a="1"/>
  <c r="AI148" i="6" s="1"/>
  <c r="AH148" i="6" a="1"/>
  <c r="AH148" i="6" s="1"/>
  <c r="AG148" i="6" a="1"/>
  <c r="AG148" i="6" s="1"/>
  <c r="AF148" i="6"/>
  <c r="AF148" i="6" a="1"/>
  <c r="AE148" i="6" a="1"/>
  <c r="AE148" i="6" s="1"/>
  <c r="AD148" i="6" a="1"/>
  <c r="AD148" i="6" s="1"/>
  <c r="AC148" i="6" a="1"/>
  <c r="AC148" i="6" s="1"/>
  <c r="AB148" i="6" a="1"/>
  <c r="AB148" i="6" s="1"/>
  <c r="AA148" i="6" a="1"/>
  <c r="AA148" i="6" s="1"/>
  <c r="Z148" i="6" a="1"/>
  <c r="Z148" i="6" s="1"/>
  <c r="Y148" i="6" a="1"/>
  <c r="Y148" i="6" s="1"/>
  <c r="X148" i="6"/>
  <c r="X148" i="6" a="1"/>
  <c r="W148" i="6" a="1"/>
  <c r="W148" i="6" s="1"/>
  <c r="V148" i="6" a="1"/>
  <c r="V148" i="6" s="1"/>
  <c r="U148" i="6" a="1"/>
  <c r="U148" i="6" s="1"/>
  <c r="T148" i="6" a="1"/>
  <c r="T148" i="6" s="1"/>
  <c r="S148" i="6" a="1"/>
  <c r="S148" i="6" s="1"/>
  <c r="R148" i="6" a="1"/>
  <c r="R148" i="6" s="1"/>
  <c r="Q148" i="6" a="1"/>
  <c r="Q148" i="6" s="1"/>
  <c r="P148" i="6"/>
  <c r="P148" i="6" a="1"/>
  <c r="O148" i="6" a="1"/>
  <c r="O148" i="6" s="1"/>
  <c r="N148" i="6" a="1"/>
  <c r="N148" i="6" s="1"/>
  <c r="M148" i="6" a="1"/>
  <c r="M148" i="6" s="1"/>
  <c r="L148" i="6" a="1"/>
  <c r="L148" i="6" s="1"/>
  <c r="K148" i="6" a="1"/>
  <c r="K148" i="6" s="1"/>
  <c r="AI147" i="6" a="1"/>
  <c r="AI147" i="6" s="1"/>
  <c r="AH147" i="6" a="1"/>
  <c r="AH147" i="6" s="1"/>
  <c r="AG147" i="6" a="1"/>
  <c r="AG147" i="6" s="1"/>
  <c r="AF147" i="6"/>
  <c r="AF147" i="6" a="1"/>
  <c r="AE147" i="6" a="1"/>
  <c r="AE147" i="6" s="1"/>
  <c r="AD147" i="6"/>
  <c r="AD147" i="6" a="1"/>
  <c r="AC147" i="6" a="1"/>
  <c r="AC147" i="6" s="1"/>
  <c r="AB147" i="6" a="1"/>
  <c r="AB147" i="6" s="1"/>
  <c r="AA147" i="6" a="1"/>
  <c r="AA147" i="6" s="1"/>
  <c r="Z147" i="6" a="1"/>
  <c r="Z147" i="6" s="1"/>
  <c r="Y147" i="6" a="1"/>
  <c r="Y147" i="6" s="1"/>
  <c r="X147" i="6"/>
  <c r="X147" i="6" a="1"/>
  <c r="W147" i="6" a="1"/>
  <c r="W147" i="6" s="1"/>
  <c r="V147" i="6"/>
  <c r="V147" i="6" a="1"/>
  <c r="U147" i="6" a="1"/>
  <c r="U147" i="6" s="1"/>
  <c r="T147" i="6" a="1"/>
  <c r="T147" i="6" s="1"/>
  <c r="S147" i="6" a="1"/>
  <c r="S147" i="6" s="1"/>
  <c r="R147" i="6" a="1"/>
  <c r="R147" i="6" s="1"/>
  <c r="Q147" i="6" a="1"/>
  <c r="Q147" i="6" s="1"/>
  <c r="P147" i="6"/>
  <c r="P147" i="6" a="1"/>
  <c r="O147" i="6" a="1"/>
  <c r="O147" i="6" s="1"/>
  <c r="N147" i="6"/>
  <c r="N147" i="6" a="1"/>
  <c r="M147" i="6" a="1"/>
  <c r="M147" i="6" s="1"/>
  <c r="L147" i="6" a="1"/>
  <c r="L147" i="6" s="1"/>
  <c r="K147" i="6" a="1"/>
  <c r="K147" i="6" s="1"/>
  <c r="AI146" i="6" a="1"/>
  <c r="AI146" i="6" s="1"/>
  <c r="AH146" i="6" a="1"/>
  <c r="AH146" i="6" s="1"/>
  <c r="AG146" i="6" a="1"/>
  <c r="AG146" i="6" s="1"/>
  <c r="AF146" i="6" a="1"/>
  <c r="AF146" i="6" s="1"/>
  <c r="AE146" i="6" a="1"/>
  <c r="AE146" i="6" s="1"/>
  <c r="AD146" i="6"/>
  <c r="AD146" i="6" a="1"/>
  <c r="AC146" i="6" a="1"/>
  <c r="AC146" i="6" s="1"/>
  <c r="AB146" i="6"/>
  <c r="AB146" i="6" a="1"/>
  <c r="AA146" i="6" a="1"/>
  <c r="AA146" i="6" s="1"/>
  <c r="Z146" i="6" a="1"/>
  <c r="Z146" i="6" s="1"/>
  <c r="Y146" i="6" a="1"/>
  <c r="Y146" i="6" s="1"/>
  <c r="X146" i="6" a="1"/>
  <c r="X146" i="6" s="1"/>
  <c r="W146" i="6" a="1"/>
  <c r="W146" i="6" s="1"/>
  <c r="V146" i="6"/>
  <c r="V146" i="6" a="1"/>
  <c r="U146" i="6" a="1"/>
  <c r="U146" i="6" s="1"/>
  <c r="T146" i="6" a="1"/>
  <c r="T146" i="6" s="1"/>
  <c r="S146" i="6" a="1"/>
  <c r="S146" i="6" s="1"/>
  <c r="R146" i="6" a="1"/>
  <c r="R146" i="6" s="1"/>
  <c r="Q146" i="6" a="1"/>
  <c r="Q146" i="6" s="1"/>
  <c r="P146" i="6" a="1"/>
  <c r="P146" i="6" s="1"/>
  <c r="O146" i="6" a="1"/>
  <c r="O146" i="6" s="1"/>
  <c r="N146" i="6"/>
  <c r="N146" i="6" a="1"/>
  <c r="M146" i="6" a="1"/>
  <c r="M146" i="6" s="1"/>
  <c r="L146" i="6"/>
  <c r="L146" i="6" a="1"/>
  <c r="K146" i="6" a="1"/>
  <c r="K146" i="6" s="1"/>
  <c r="AI145" i="6" a="1"/>
  <c r="AI145" i="6" s="1"/>
  <c r="AH145" i="6" a="1"/>
  <c r="AH145" i="6" s="1"/>
  <c r="AG145" i="6" a="1"/>
  <c r="AG145" i="6" s="1"/>
  <c r="AF145" i="6" a="1"/>
  <c r="AF145" i="6" s="1"/>
  <c r="AE145" i="6" a="1"/>
  <c r="AE145" i="6" s="1"/>
  <c r="AD145" i="6" a="1"/>
  <c r="AD145" i="6" s="1"/>
  <c r="AC145" i="6" a="1"/>
  <c r="AC145" i="6" s="1"/>
  <c r="AB145" i="6"/>
  <c r="AB145" i="6" a="1"/>
  <c r="AA145" i="6" a="1"/>
  <c r="AA145" i="6" s="1"/>
  <c r="Z145" i="6" a="1"/>
  <c r="Z145" i="6" s="1"/>
  <c r="Y145" i="6" a="1"/>
  <c r="Y145" i="6" s="1"/>
  <c r="X145" i="6" a="1"/>
  <c r="X145" i="6" s="1"/>
  <c r="W145" i="6" a="1"/>
  <c r="W145" i="6" s="1"/>
  <c r="V145" i="6" a="1"/>
  <c r="V145" i="6" s="1"/>
  <c r="U145" i="6" a="1"/>
  <c r="U145" i="6" s="1"/>
  <c r="T145" i="6"/>
  <c r="T145" i="6" a="1"/>
  <c r="S145" i="6" a="1"/>
  <c r="S145" i="6" s="1"/>
  <c r="R145" i="6" a="1"/>
  <c r="R145" i="6" s="1"/>
  <c r="Q145" i="6" a="1"/>
  <c r="Q145" i="6" s="1"/>
  <c r="P145" i="6" a="1"/>
  <c r="P145" i="6" s="1"/>
  <c r="O145" i="6" a="1"/>
  <c r="O145" i="6" s="1"/>
  <c r="N145" i="6" a="1"/>
  <c r="N145" i="6" s="1"/>
  <c r="M145" i="6" a="1"/>
  <c r="M145" i="6" s="1"/>
  <c r="L145" i="6"/>
  <c r="L145" i="6" a="1"/>
  <c r="K145" i="6" a="1"/>
  <c r="K145" i="6" s="1"/>
  <c r="F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c r="AF143" i="6" a="1"/>
  <c r="AE143" i="6" a="1"/>
  <c r="AE143" i="6" s="1"/>
  <c r="AD143" i="6" a="1"/>
  <c r="AD143" i="6" s="1"/>
  <c r="AC143" i="6" a="1"/>
  <c r="AC143" i="6" s="1"/>
  <c r="AB143" i="6" a="1"/>
  <c r="AB143" i="6" s="1"/>
  <c r="AA143" i="6" a="1"/>
  <c r="AA143" i="6" s="1"/>
  <c r="Z143" i="6" a="1"/>
  <c r="Z143" i="6" s="1"/>
  <c r="Y143" i="6" a="1"/>
  <c r="Y143" i="6" s="1"/>
  <c r="X143" i="6"/>
  <c r="X143" i="6" a="1"/>
  <c r="W143" i="6" a="1"/>
  <c r="W143" i="6" s="1"/>
  <c r="V143" i="6" a="1"/>
  <c r="V143" i="6" s="1"/>
  <c r="U143" i="6" a="1"/>
  <c r="U143" i="6" s="1"/>
  <c r="T143" i="6"/>
  <c r="T143" i="6" a="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c r="AD142" i="6" a="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c r="P141" i="6" a="1"/>
  <c r="O141" i="6" a="1"/>
  <c r="O141" i="6" s="1"/>
  <c r="N141" i="6" a="1"/>
  <c r="N141" i="6" s="1"/>
  <c r="M141" i="6" a="1"/>
  <c r="M141" i="6" s="1"/>
  <c r="L141" i="6"/>
  <c r="L141" i="6" a="1"/>
  <c r="K141" i="6" a="1"/>
  <c r="K141" i="6" s="1"/>
  <c r="AI140" i="6" a="1"/>
  <c r="AI140" i="6" s="1"/>
  <c r="AH140" i="6" a="1"/>
  <c r="AH140" i="6" s="1"/>
  <c r="AG140" i="6" a="1"/>
  <c r="AG140" i="6" s="1"/>
  <c r="AF140" i="6"/>
  <c r="AF140" i="6" a="1"/>
  <c r="AE140" i="6" a="1"/>
  <c r="AE140" i="6" s="1"/>
  <c r="AD140" i="6" a="1"/>
  <c r="AD140" i="6" s="1"/>
  <c r="AC140" i="6" a="1"/>
  <c r="AC140" i="6" s="1"/>
  <c r="AB140" i="6"/>
  <c r="AB140" i="6" a="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c r="L140" i="6" a="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c r="V139" i="6" a="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c r="X138" i="6" a="1"/>
  <c r="W138" i="6" a="1"/>
  <c r="W138" i="6" s="1"/>
  <c r="V138" i="6" a="1"/>
  <c r="V138" i="6" s="1"/>
  <c r="U138" i="6" a="1"/>
  <c r="U138" i="6" s="1"/>
  <c r="T138" i="6"/>
  <c r="T138" i="6" a="1"/>
  <c r="S138" i="6" a="1"/>
  <c r="S138" i="6" s="1"/>
  <c r="R138" i="6" a="1"/>
  <c r="R138" i="6" s="1"/>
  <c r="Q138" i="6" a="1"/>
  <c r="Q138" i="6" s="1"/>
  <c r="P138" i="6"/>
  <c r="P138" i="6" a="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c r="V136" i="6" a="1"/>
  <c r="U136" i="6" a="1"/>
  <c r="U136" i="6" s="1"/>
  <c r="T136" i="6" a="1"/>
  <c r="T136" i="6" s="1"/>
  <c r="S136" i="6" a="1"/>
  <c r="S136" i="6" s="1"/>
  <c r="R136" i="6" a="1"/>
  <c r="R136" i="6" s="1"/>
  <c r="Q136" i="6" a="1"/>
  <c r="Q136" i="6" s="1"/>
  <c r="P136" i="6" a="1"/>
  <c r="P136" i="6" s="1"/>
  <c r="O136" i="6" a="1"/>
  <c r="O136" i="6" s="1"/>
  <c r="N136" i="6"/>
  <c r="N136" i="6" a="1"/>
  <c r="M136" i="6" a="1"/>
  <c r="M136" i="6" s="1"/>
  <c r="L136" i="6" a="1"/>
  <c r="L136" i="6" s="1"/>
  <c r="K136" i="6" a="1"/>
  <c r="K136" i="6" s="1"/>
  <c r="AI135" i="6" a="1"/>
  <c r="AI135" i="6" s="1"/>
  <c r="AH135" i="6" a="1"/>
  <c r="AH135" i="6" s="1"/>
  <c r="AG135" i="6" a="1"/>
  <c r="AG135" i="6" s="1"/>
  <c r="AF135" i="6"/>
  <c r="AF135" i="6" a="1"/>
  <c r="AE135" i="6" a="1"/>
  <c r="AE135" i="6" s="1"/>
  <c r="AD135" i="6" a="1"/>
  <c r="AD135" i="6" s="1"/>
  <c r="AC135" i="6" a="1"/>
  <c r="AC135" i="6" s="1"/>
  <c r="AB135" i="6"/>
  <c r="AB135" i="6" a="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c r="P135" i="6" a="1"/>
  <c r="O135" i="6" a="1"/>
  <c r="O135" i="6" s="1"/>
  <c r="N135" i="6" a="1"/>
  <c r="N135" i="6" s="1"/>
  <c r="M135" i="6" a="1"/>
  <c r="M135" i="6" s="1"/>
  <c r="L135" i="6"/>
  <c r="L135" i="6" a="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c r="V134" i="6" a="1"/>
  <c r="U134" i="6" a="1"/>
  <c r="U134" i="6" s="1"/>
  <c r="T134" i="6" a="1"/>
  <c r="T134" i="6" s="1"/>
  <c r="S134" i="6" a="1"/>
  <c r="S134" i="6" s="1"/>
  <c r="R134" i="6" a="1"/>
  <c r="R134" i="6" s="1"/>
  <c r="Q134" i="6" a="1"/>
  <c r="Q134" i="6" s="1"/>
  <c r="P134" i="6" a="1"/>
  <c r="P134" i="6" s="1"/>
  <c r="O134" i="6" a="1"/>
  <c r="O134" i="6" s="1"/>
  <c r="N134" i="6"/>
  <c r="N134" i="6" a="1"/>
  <c r="M134" i="6" a="1"/>
  <c r="M134" i="6" s="1"/>
  <c r="L134" i="6" a="1"/>
  <c r="L134" i="6" s="1"/>
  <c r="K134" i="6" a="1"/>
  <c r="K134" i="6" s="1"/>
  <c r="AI133" i="6" a="1"/>
  <c r="AI133" i="6" s="1"/>
  <c r="AH133" i="6" a="1"/>
  <c r="AH133" i="6" s="1"/>
  <c r="AG133" i="6" a="1"/>
  <c r="AG133" i="6" s="1"/>
  <c r="AF133" i="6"/>
  <c r="AF133" i="6" a="1"/>
  <c r="AE133" i="6" a="1"/>
  <c r="AE133" i="6" s="1"/>
  <c r="AD133" i="6" a="1"/>
  <c r="AD133" i="6" s="1"/>
  <c r="AC133" i="6" a="1"/>
  <c r="AC133" i="6" s="1"/>
  <c r="AB133" i="6"/>
  <c r="AB133" i="6" a="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c r="L133" i="6" a="1"/>
  <c r="K133" i="6" a="1"/>
  <c r="K133" i="6" s="1"/>
  <c r="F133" i="6" s="1"/>
  <c r="AI132" i="6" a="1"/>
  <c r="AI132" i="6" s="1"/>
  <c r="AH132" i="6" a="1"/>
  <c r="AH132" i="6" s="1"/>
  <c r="AG132" i="6" a="1"/>
  <c r="AG132" i="6" s="1"/>
  <c r="AF132" i="6"/>
  <c r="AF132" i="6" a="1"/>
  <c r="AE132" i="6" a="1"/>
  <c r="AE132" i="6" s="1"/>
  <c r="AD132" i="6" a="1"/>
  <c r="AD132" i="6" s="1"/>
  <c r="AC132" i="6" a="1"/>
  <c r="AC132" i="6" s="1"/>
  <c r="AB132" i="6" a="1"/>
  <c r="AB132" i="6" s="1"/>
  <c r="AA132" i="6" a="1"/>
  <c r="AA132" i="6" s="1"/>
  <c r="Z132" i="6" a="1"/>
  <c r="Z132" i="6" s="1"/>
  <c r="Y132" i="6" a="1"/>
  <c r="Y132" i="6" s="1"/>
  <c r="X132" i="6"/>
  <c r="X132" i="6" a="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c r="V131" i="6" a="1"/>
  <c r="U131" i="6" a="1"/>
  <c r="U131" i="6" s="1"/>
  <c r="T131" i="6" a="1"/>
  <c r="T131" i="6" s="1"/>
  <c r="S131" i="6" a="1"/>
  <c r="S131" i="6" s="1"/>
  <c r="R131" i="6" a="1"/>
  <c r="R131" i="6" s="1"/>
  <c r="Q131" i="6" a="1"/>
  <c r="Q131" i="6" s="1"/>
  <c r="P131" i="6" a="1"/>
  <c r="P131" i="6" s="1"/>
  <c r="O131" i="6" a="1"/>
  <c r="O131" i="6" s="1"/>
  <c r="N131" i="6"/>
  <c r="N131" i="6" a="1"/>
  <c r="M131" i="6" a="1"/>
  <c r="M131" i="6" s="1"/>
  <c r="L131" i="6" a="1"/>
  <c r="L131" i="6" s="1"/>
  <c r="K131" i="6" a="1"/>
  <c r="K131" i="6" s="1"/>
  <c r="AI130" i="6" a="1"/>
  <c r="AI130" i="6" s="1"/>
  <c r="AH130" i="6" a="1"/>
  <c r="AH130" i="6" s="1"/>
  <c r="AG130" i="6" a="1"/>
  <c r="AG130" i="6" s="1"/>
  <c r="AF130" i="6"/>
  <c r="AF130" i="6" a="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c r="P130" i="6" a="1"/>
  <c r="O130" i="6" a="1"/>
  <c r="O130" i="6" s="1"/>
  <c r="N130" i="6" a="1"/>
  <c r="N130" i="6" s="1"/>
  <c r="M130" i="6" a="1"/>
  <c r="M130" i="6" s="1"/>
  <c r="L130" i="6"/>
  <c r="L130" i="6" a="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c r="V129" i="6" a="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F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c r="N128" i="6" a="1"/>
  <c r="M128" i="6" a="1"/>
  <c r="M128" i="6" s="1"/>
  <c r="L128" i="6" a="1"/>
  <c r="L128" i="6" s="1"/>
  <c r="K128" i="6" a="1"/>
  <c r="K128" i="6" s="1"/>
  <c r="AI127" i="6" a="1"/>
  <c r="AI127" i="6" s="1"/>
  <c r="AH127" i="6" a="1"/>
  <c r="AH127" i="6" s="1"/>
  <c r="AG127" i="6" a="1"/>
  <c r="AG127" i="6" s="1"/>
  <c r="AF127" i="6"/>
  <c r="AF127" i="6" a="1"/>
  <c r="AE127" i="6" a="1"/>
  <c r="AE127" i="6" s="1"/>
  <c r="AD127" i="6" a="1"/>
  <c r="AD127" i="6" s="1"/>
  <c r="AC127" i="6" a="1"/>
  <c r="AC127" i="6" s="1"/>
  <c r="AB127" i="6"/>
  <c r="AB127" i="6" a="1"/>
  <c r="AA127" i="6" a="1"/>
  <c r="AA127" i="6" s="1"/>
  <c r="Z127" i="6" a="1"/>
  <c r="Z127" i="6" s="1"/>
  <c r="Y127" i="6" a="1"/>
  <c r="Y127" i="6" s="1"/>
  <c r="X127" i="6" a="1"/>
  <c r="X127" i="6" s="1"/>
  <c r="W127" i="6" a="1"/>
  <c r="W127" i="6" s="1"/>
  <c r="V127" i="6" a="1"/>
  <c r="V127" i="6" s="1"/>
  <c r="U127" i="6" a="1"/>
  <c r="U127" i="6" s="1"/>
  <c r="T127" i="6"/>
  <c r="T127" i="6" a="1"/>
  <c r="S127" i="6" a="1"/>
  <c r="S127" i="6" s="1"/>
  <c r="R127" i="6" a="1"/>
  <c r="R127" i="6" s="1"/>
  <c r="Q127" i="6" a="1"/>
  <c r="Q127" i="6" s="1"/>
  <c r="P127" i="6" a="1"/>
  <c r="P127" i="6" s="1"/>
  <c r="O127" i="6" a="1"/>
  <c r="O127" i="6" s="1"/>
  <c r="N127" i="6" a="1"/>
  <c r="N127" i="6" s="1"/>
  <c r="M127" i="6" a="1"/>
  <c r="M127" i="6" s="1"/>
  <c r="L127" i="6"/>
  <c r="L127" i="6" a="1"/>
  <c r="K127" i="6" a="1"/>
  <c r="K127" i="6" s="1"/>
  <c r="AI126" i="6" a="1"/>
  <c r="AI126" i="6" s="1"/>
  <c r="AH126" i="6" a="1"/>
  <c r="AH126" i="6" s="1"/>
  <c r="AG126" i="6" a="1"/>
  <c r="AG126" i="6" s="1"/>
  <c r="AF126" i="6"/>
  <c r="AF126" i="6" a="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c r="AF125" i="6" a="1"/>
  <c r="AE125" i="6" a="1"/>
  <c r="AE125" i="6" s="1"/>
  <c r="AD125" i="6" a="1"/>
  <c r="AD125" i="6" s="1"/>
  <c r="AC125" i="6" a="1"/>
  <c r="AC125" i="6" s="1"/>
  <c r="AB125" i="6"/>
  <c r="AB125" i="6" a="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c r="P125" i="6" a="1"/>
  <c r="O125" i="6" a="1"/>
  <c r="O125" i="6" s="1"/>
  <c r="N125" i="6" a="1"/>
  <c r="N125" i="6" s="1"/>
  <c r="M125" i="6" a="1"/>
  <c r="M125" i="6" s="1"/>
  <c r="L125" i="6" a="1"/>
  <c r="L125" i="6" s="1"/>
  <c r="K125" i="6" a="1"/>
  <c r="K125" i="6" s="1"/>
  <c r="AI124" i="6" a="1"/>
  <c r="AI124" i="6" s="1"/>
  <c r="AH124" i="6" a="1"/>
  <c r="AH124" i="6" s="1"/>
  <c r="AG124" i="6" a="1"/>
  <c r="AG124" i="6" s="1"/>
  <c r="AF124" i="6"/>
  <c r="AF124" i="6" a="1"/>
  <c r="AE124" i="6" a="1"/>
  <c r="AE124" i="6" s="1"/>
  <c r="AD124" i="6" a="1"/>
  <c r="AD124" i="6" s="1"/>
  <c r="AC124" i="6" a="1"/>
  <c r="AC124" i="6" s="1"/>
  <c r="AB124" i="6"/>
  <c r="AB124" i="6" a="1"/>
  <c r="AA124" i="6" a="1"/>
  <c r="AA124" i="6" s="1"/>
  <c r="Z124" i="6" a="1"/>
  <c r="Z124" i="6" s="1"/>
  <c r="Y124" i="6" a="1"/>
  <c r="Y124" i="6" s="1"/>
  <c r="X124" i="6" a="1"/>
  <c r="X124" i="6" s="1"/>
  <c r="W124" i="6" a="1"/>
  <c r="W124" i="6" s="1"/>
  <c r="V124" i="6" a="1"/>
  <c r="V124" i="6" s="1"/>
  <c r="U124" i="6" a="1"/>
  <c r="U124" i="6" s="1"/>
  <c r="T124" i="6"/>
  <c r="T124" i="6" a="1"/>
  <c r="S124" i="6" a="1"/>
  <c r="S124" i="6" s="1"/>
  <c r="R124" i="6" a="1"/>
  <c r="R124" i="6" s="1"/>
  <c r="Q124" i="6" a="1"/>
  <c r="Q124" i="6" s="1"/>
  <c r="P124" i="6"/>
  <c r="P124" i="6" a="1"/>
  <c r="O124" i="6" a="1"/>
  <c r="O124" i="6" s="1"/>
  <c r="N124" i="6" a="1"/>
  <c r="N124" i="6" s="1"/>
  <c r="M124" i="6" a="1"/>
  <c r="M124" i="6" s="1"/>
  <c r="L124" i="6"/>
  <c r="L124" i="6" a="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c r="AF122" i="6" a="1"/>
  <c r="AE122" i="6" a="1"/>
  <c r="AE122" i="6" s="1"/>
  <c r="AD122" i="6" a="1"/>
  <c r="AD122" i="6" s="1"/>
  <c r="AC122" i="6" a="1"/>
  <c r="AC122" i="6" s="1"/>
  <c r="AB122" i="6"/>
  <c r="AB122" i="6" a="1"/>
  <c r="AA122" i="6" a="1"/>
  <c r="AA122" i="6" s="1"/>
  <c r="Z122" i="6" a="1"/>
  <c r="Z122" i="6" s="1"/>
  <c r="Y122" i="6" a="1"/>
  <c r="Y122" i="6" s="1"/>
  <c r="X122" i="6"/>
  <c r="X122" i="6" a="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c r="L122" i="6" a="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c r="V121" i="6" a="1"/>
  <c r="U121" i="6" a="1"/>
  <c r="U121" i="6" s="1"/>
  <c r="T121" i="6" a="1"/>
  <c r="T121" i="6" s="1"/>
  <c r="S121" i="6" a="1"/>
  <c r="S121" i="6" s="1"/>
  <c r="R121" i="6" a="1"/>
  <c r="R121" i="6" s="1"/>
  <c r="Q121" i="6" a="1"/>
  <c r="Q121" i="6" s="1"/>
  <c r="P121" i="6" a="1"/>
  <c r="P121" i="6" s="1"/>
  <c r="O121" i="6" a="1"/>
  <c r="O121" i="6" s="1"/>
  <c r="N121" i="6"/>
  <c r="N121" i="6" a="1"/>
  <c r="M121" i="6" a="1"/>
  <c r="M121" i="6" s="1"/>
  <c r="L121" i="6" a="1"/>
  <c r="L121" i="6" s="1"/>
  <c r="F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c r="AF119" i="6" a="1"/>
  <c r="AE119" i="6" a="1"/>
  <c r="AE119" i="6" s="1"/>
  <c r="AD119" i="6" a="1"/>
  <c r="AD119" i="6" s="1"/>
  <c r="AC119" i="6" a="1"/>
  <c r="AC119" i="6" s="1"/>
  <c r="AB119" i="6"/>
  <c r="AB119" i="6" a="1"/>
  <c r="AA119" i="6" a="1"/>
  <c r="AA119" i="6" s="1"/>
  <c r="Z119" i="6" a="1"/>
  <c r="Z119" i="6" s="1"/>
  <c r="Y119" i="6" a="1"/>
  <c r="Y119" i="6" s="1"/>
  <c r="X119" i="6"/>
  <c r="X119" i="6" a="1"/>
  <c r="W119" i="6" a="1"/>
  <c r="W119" i="6" s="1"/>
  <c r="V119" i="6" a="1"/>
  <c r="V119" i="6" s="1"/>
  <c r="U119" i="6" a="1"/>
  <c r="U119" i="6" s="1"/>
  <c r="T119" i="6"/>
  <c r="T119" i="6" a="1"/>
  <c r="S119" i="6" a="1"/>
  <c r="S119" i="6" s="1"/>
  <c r="R119" i="6" a="1"/>
  <c r="R119" i="6" s="1"/>
  <c r="Q119" i="6" a="1"/>
  <c r="Q119" i="6" s="1"/>
  <c r="P119" i="6"/>
  <c r="P119" i="6" a="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c r="N118" i="6" a="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c r="AB117" i="6" a="1"/>
  <c r="AA117" i="6" a="1"/>
  <c r="AA117" i="6" s="1"/>
  <c r="Z117" i="6" a="1"/>
  <c r="Z117" i="6" s="1"/>
  <c r="Y117" i="6" a="1"/>
  <c r="Y117" i="6" s="1"/>
  <c r="X117" i="6" a="1"/>
  <c r="X117" i="6" s="1"/>
  <c r="W117" i="6" a="1"/>
  <c r="W117" i="6" s="1"/>
  <c r="V117" i="6" a="1"/>
  <c r="V117" i="6" s="1"/>
  <c r="U117" i="6" a="1"/>
  <c r="U117" i="6" s="1"/>
  <c r="T117" i="6"/>
  <c r="T117" i="6" a="1"/>
  <c r="S117" i="6" a="1"/>
  <c r="S117" i="6" s="1"/>
  <c r="R117" i="6" a="1"/>
  <c r="R117" i="6" s="1"/>
  <c r="Q117" i="6" a="1"/>
  <c r="Q117" i="6" s="1"/>
  <c r="P117" i="6" a="1"/>
  <c r="P117" i="6" s="1"/>
  <c r="O117" i="6" a="1"/>
  <c r="O117" i="6" s="1"/>
  <c r="N117" i="6" a="1"/>
  <c r="N117" i="6" s="1"/>
  <c r="M117" i="6" a="1"/>
  <c r="M117" i="6" s="1"/>
  <c r="L117" i="6"/>
  <c r="L117" i="6" a="1"/>
  <c r="K117" i="6" a="1"/>
  <c r="K117" i="6" s="1"/>
  <c r="AI116" i="6" a="1"/>
  <c r="AI116" i="6" s="1"/>
  <c r="AH116" i="6" a="1"/>
  <c r="AH116" i="6" s="1"/>
  <c r="AG116" i="6" a="1"/>
  <c r="AG116" i="6" s="1"/>
  <c r="AF116" i="6"/>
  <c r="AF116" i="6" a="1"/>
  <c r="AE116" i="6" a="1"/>
  <c r="AE116" i="6" s="1"/>
  <c r="AD116" i="6" a="1"/>
  <c r="AD116" i="6" s="1"/>
  <c r="AC116" i="6" a="1"/>
  <c r="AC116" i="6" s="1"/>
  <c r="AB116" i="6"/>
  <c r="AB116" i="6" a="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c r="V115" i="6" a="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c r="AF114" i="6" a="1"/>
  <c r="AE114" i="6" a="1"/>
  <c r="AE114" i="6" s="1"/>
  <c r="AD114" i="6" a="1"/>
  <c r="AD114" i="6" s="1"/>
  <c r="AC114" i="6" a="1"/>
  <c r="AC114" i="6" s="1"/>
  <c r="AB114" i="6"/>
  <c r="AB114" i="6" a="1"/>
  <c r="AA114" i="6" a="1"/>
  <c r="AA114" i="6" s="1"/>
  <c r="Z114" i="6" a="1"/>
  <c r="Z114" i="6" s="1"/>
  <c r="Y114" i="6" a="1"/>
  <c r="Y114" i="6" s="1"/>
  <c r="X114" i="6" a="1"/>
  <c r="X114" i="6" s="1"/>
  <c r="W114" i="6" a="1"/>
  <c r="W114" i="6" s="1"/>
  <c r="V114" i="6" a="1"/>
  <c r="V114" i="6" s="1"/>
  <c r="U114" i="6" a="1"/>
  <c r="U114" i="6" s="1"/>
  <c r="T114" i="6"/>
  <c r="T114" i="6" a="1"/>
  <c r="S114" i="6" a="1"/>
  <c r="S114" i="6" s="1"/>
  <c r="R114" i="6" a="1"/>
  <c r="R114" i="6" s="1"/>
  <c r="Q114" i="6" a="1"/>
  <c r="Q114" i="6" s="1"/>
  <c r="P114" i="6" a="1"/>
  <c r="P114" i="6" s="1"/>
  <c r="O114" i="6" a="1"/>
  <c r="O114" i="6" s="1"/>
  <c r="N114" i="6" a="1"/>
  <c r="N114" i="6" s="1"/>
  <c r="M114" i="6" a="1"/>
  <c r="M114" i="6" s="1"/>
  <c r="L114" i="6"/>
  <c r="L114" i="6" a="1"/>
  <c r="K114" i="6" a="1"/>
  <c r="K114" i="6" s="1"/>
  <c r="AI113" i="6" a="1"/>
  <c r="AI113" i="6" s="1"/>
  <c r="AH113" i="6" a="1"/>
  <c r="AH113" i="6" s="1"/>
  <c r="AG113" i="6" a="1"/>
  <c r="AG113" i="6" s="1"/>
  <c r="AF113" i="6"/>
  <c r="AF113" i="6" a="1"/>
  <c r="AE113" i="6" a="1"/>
  <c r="AE113" i="6" s="1"/>
  <c r="AD113" i="6" a="1"/>
  <c r="AD113" i="6" s="1"/>
  <c r="AC113" i="6" a="1"/>
  <c r="AC113" i="6" s="1"/>
  <c r="AB113" i="6" a="1"/>
  <c r="AB113" i="6" s="1"/>
  <c r="AA113" i="6" a="1"/>
  <c r="AA113" i="6" s="1"/>
  <c r="Z113" i="6" a="1"/>
  <c r="Z113" i="6" s="1"/>
  <c r="Y113" i="6" a="1"/>
  <c r="Y113" i="6" s="1"/>
  <c r="X113" i="6"/>
  <c r="X113" i="6" a="1"/>
  <c r="W113" i="6" a="1"/>
  <c r="W113" i="6" s="1"/>
  <c r="V113" i="6" a="1"/>
  <c r="V113" i="6" s="1"/>
  <c r="U113" i="6" a="1"/>
  <c r="U113" i="6" s="1"/>
  <c r="T113" i="6" a="1"/>
  <c r="T113" i="6" s="1"/>
  <c r="S113" i="6" a="1"/>
  <c r="S113" i="6" s="1"/>
  <c r="R113" i="6" a="1"/>
  <c r="R113" i="6" s="1"/>
  <c r="Q113" i="6" a="1"/>
  <c r="Q113" i="6" s="1"/>
  <c r="P113" i="6"/>
  <c r="P113" i="6" a="1"/>
  <c r="O113" i="6" a="1"/>
  <c r="O113" i="6" s="1"/>
  <c r="N113" i="6" a="1"/>
  <c r="N113" i="6" s="1"/>
  <c r="M113" i="6" a="1"/>
  <c r="M113" i="6" s="1"/>
  <c r="L113" i="6" a="1"/>
  <c r="L113" i="6" s="1"/>
  <c r="K113" i="6" a="1"/>
  <c r="K113" i="6" s="1"/>
  <c r="F113" i="6" s="1"/>
  <c r="AI112" i="6" a="1"/>
  <c r="AI112" i="6" s="1"/>
  <c r="AH112" i="6" a="1"/>
  <c r="AH112" i="6" s="1"/>
  <c r="AG112" i="6" a="1"/>
  <c r="AG112" i="6" s="1"/>
  <c r="AF112" i="6" a="1"/>
  <c r="AF112" i="6" s="1"/>
  <c r="AE112" i="6" a="1"/>
  <c r="AE112" i="6" s="1"/>
  <c r="AD112" i="6" a="1"/>
  <c r="AD112" i="6" s="1"/>
  <c r="AC112" i="6" a="1"/>
  <c r="AC112" i="6" s="1"/>
  <c r="AB112" i="6"/>
  <c r="AB112" i="6" a="1"/>
  <c r="AA112" i="6" a="1"/>
  <c r="AA112" i="6" s="1"/>
  <c r="Z112" i="6" a="1"/>
  <c r="Z112" i="6" s="1"/>
  <c r="Y112" i="6" a="1"/>
  <c r="Y112" i="6" s="1"/>
  <c r="X112" i="6"/>
  <c r="X112" i="6" a="1"/>
  <c r="W112" i="6" a="1"/>
  <c r="W112" i="6" s="1"/>
  <c r="V112" i="6" a="1"/>
  <c r="V112" i="6" s="1"/>
  <c r="U112" i="6" a="1"/>
  <c r="U112" i="6" s="1"/>
  <c r="T112" i="6"/>
  <c r="T112" i="6" a="1"/>
  <c r="S112" i="6" a="1"/>
  <c r="S112" i="6" s="1"/>
  <c r="R112" i="6" a="1"/>
  <c r="R112" i="6" s="1"/>
  <c r="Q112" i="6" a="1"/>
  <c r="Q112" i="6" s="1"/>
  <c r="P112" i="6"/>
  <c r="P112" i="6" a="1"/>
  <c r="O112" i="6" a="1"/>
  <c r="O112" i="6" s="1"/>
  <c r="N112" i="6" a="1"/>
  <c r="N112" i="6" s="1"/>
  <c r="M112" i="6" a="1"/>
  <c r="M112" i="6" s="1"/>
  <c r="L112" i="6"/>
  <c r="L112" i="6" a="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c r="T111" i="6" a="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c r="AF110" i="6" a="1"/>
  <c r="AE110" i="6" a="1"/>
  <c r="AE110" i="6" s="1"/>
  <c r="AD110" i="6" a="1"/>
  <c r="AD110" i="6" s="1"/>
  <c r="AC110" i="6" a="1"/>
  <c r="AC110" i="6" s="1"/>
  <c r="AB110" i="6" a="1"/>
  <c r="AB110" i="6" s="1"/>
  <c r="AA110" i="6" a="1"/>
  <c r="AA110" i="6" s="1"/>
  <c r="Z110" i="6" a="1"/>
  <c r="Z110" i="6" s="1"/>
  <c r="Y110" i="6" a="1"/>
  <c r="Y110" i="6" s="1"/>
  <c r="X110" i="6"/>
  <c r="X110" i="6" a="1"/>
  <c r="W110" i="6" a="1"/>
  <c r="W110" i="6" s="1"/>
  <c r="V110" i="6" a="1"/>
  <c r="V110" i="6" s="1"/>
  <c r="U110" i="6" a="1"/>
  <c r="U110" i="6" s="1"/>
  <c r="T110" i="6" a="1"/>
  <c r="T110" i="6" s="1"/>
  <c r="S110" i="6" a="1"/>
  <c r="S110" i="6" s="1"/>
  <c r="R110" i="6" a="1"/>
  <c r="R110" i="6" s="1"/>
  <c r="Q110" i="6" a="1"/>
  <c r="Q110" i="6" s="1"/>
  <c r="P110" i="6"/>
  <c r="P110" i="6" a="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c r="AD109" i="6" a="1"/>
  <c r="AC109" i="6" a="1"/>
  <c r="AC109" i="6" s="1"/>
  <c r="AB109" i="6" a="1"/>
  <c r="AB109" i="6" s="1"/>
  <c r="AA109" i="6" a="1"/>
  <c r="AA109" i="6" s="1"/>
  <c r="Z109" i="6" a="1"/>
  <c r="Z109" i="6" s="1"/>
  <c r="Y109" i="6" a="1"/>
  <c r="Y109" i="6" s="1"/>
  <c r="X109" i="6" a="1"/>
  <c r="X109" i="6" s="1"/>
  <c r="W109" i="6" a="1"/>
  <c r="W109" i="6" s="1"/>
  <c r="V109" i="6"/>
  <c r="V109" i="6" a="1"/>
  <c r="U109" i="6" a="1"/>
  <c r="U109" i="6" s="1"/>
  <c r="T109" i="6" a="1"/>
  <c r="T109" i="6" s="1"/>
  <c r="S109" i="6" a="1"/>
  <c r="S109" i="6" s="1"/>
  <c r="R109" i="6" a="1"/>
  <c r="R109" i="6" s="1"/>
  <c r="Q109" i="6" a="1"/>
  <c r="Q109" i="6" s="1"/>
  <c r="P109" i="6" a="1"/>
  <c r="P109" i="6" s="1"/>
  <c r="O109" i="6" a="1"/>
  <c r="O109" i="6" s="1"/>
  <c r="N109" i="6"/>
  <c r="N109" i="6" a="1"/>
  <c r="M109" i="6" a="1"/>
  <c r="M109" i="6" s="1"/>
  <c r="L109" i="6" a="1"/>
  <c r="L109" i="6" s="1"/>
  <c r="K109" i="6" a="1"/>
  <c r="K109" i="6" s="1"/>
  <c r="F109" i="6" s="1"/>
  <c r="AI108" i="6" a="1"/>
  <c r="AI108" i="6" s="1"/>
  <c r="AH108" i="6" a="1"/>
  <c r="AH108" i="6" s="1"/>
  <c r="AG108" i="6" a="1"/>
  <c r="AG108" i="6" s="1"/>
  <c r="AF108" i="6" a="1"/>
  <c r="AF108" i="6" s="1"/>
  <c r="AE108" i="6" a="1"/>
  <c r="AE108" i="6" s="1"/>
  <c r="AD108" i="6" a="1"/>
  <c r="AD108" i="6" s="1"/>
  <c r="AC108" i="6" a="1"/>
  <c r="AC108" i="6" s="1"/>
  <c r="AB108" i="6"/>
  <c r="AB108" i="6" a="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c r="L108" i="6" a="1"/>
  <c r="K108" i="6" a="1"/>
  <c r="K108" i="6" s="1"/>
  <c r="AI107" i="6" a="1"/>
  <c r="AI107" i="6" s="1"/>
  <c r="AH107" i="6" a="1"/>
  <c r="AH107" i="6" s="1"/>
  <c r="AG107" i="6" a="1"/>
  <c r="AG107" i="6" s="1"/>
  <c r="AF107" i="6"/>
  <c r="AF107" i="6" a="1"/>
  <c r="AE107" i="6" a="1"/>
  <c r="AE107" i="6" s="1"/>
  <c r="AD107" i="6" a="1"/>
  <c r="AD107" i="6" s="1"/>
  <c r="AC107" i="6" a="1"/>
  <c r="AC107" i="6" s="1"/>
  <c r="AB107" i="6" a="1"/>
  <c r="AB107" i="6" s="1"/>
  <c r="AA107" i="6" a="1"/>
  <c r="AA107" i="6" s="1"/>
  <c r="Z107" i="6" a="1"/>
  <c r="Z107" i="6" s="1"/>
  <c r="Y107" i="6" a="1"/>
  <c r="Y107" i="6" s="1"/>
  <c r="X107" i="6"/>
  <c r="X107" i="6" a="1"/>
  <c r="W107" i="6" a="1"/>
  <c r="W107" i="6" s="1"/>
  <c r="V107" i="6" a="1"/>
  <c r="V107" i="6" s="1"/>
  <c r="U107" i="6" a="1"/>
  <c r="U107" i="6" s="1"/>
  <c r="T107" i="6" a="1"/>
  <c r="T107" i="6" s="1"/>
  <c r="S107" i="6" a="1"/>
  <c r="S107" i="6" s="1"/>
  <c r="R107" i="6" a="1"/>
  <c r="R107" i="6" s="1"/>
  <c r="Q107" i="6" a="1"/>
  <c r="Q107" i="6" s="1"/>
  <c r="P107" i="6"/>
  <c r="P107" i="6" a="1"/>
  <c r="O107" i="6" a="1"/>
  <c r="O107" i="6" s="1"/>
  <c r="N107" i="6" a="1"/>
  <c r="N107" i="6" s="1"/>
  <c r="M107" i="6" a="1"/>
  <c r="M107" i="6" s="1"/>
  <c r="L107" i="6" a="1"/>
  <c r="L107" i="6" s="1"/>
  <c r="K107" i="6" a="1"/>
  <c r="K107" i="6" s="1"/>
  <c r="AI106" i="6" a="1"/>
  <c r="AI106" i="6" s="1"/>
  <c r="AH106" i="6" a="1"/>
  <c r="AH106" i="6" s="1"/>
  <c r="AG106" i="6" a="1"/>
  <c r="AG106" i="6" s="1"/>
  <c r="AF106" i="6"/>
  <c r="AF106" i="6" a="1"/>
  <c r="AE106" i="6" a="1"/>
  <c r="AE106" i="6" s="1"/>
  <c r="AD106" i="6" a="1"/>
  <c r="AD106" i="6" s="1"/>
  <c r="AC106" i="6" a="1"/>
  <c r="AC106" i="6" s="1"/>
  <c r="AB106" i="6" a="1"/>
  <c r="AB106" i="6" s="1"/>
  <c r="AA106" i="6" a="1"/>
  <c r="AA106" i="6" s="1"/>
  <c r="Z106" i="6" a="1"/>
  <c r="Z106" i="6" s="1"/>
  <c r="Y106" i="6" a="1"/>
  <c r="Y106" i="6" s="1"/>
  <c r="X106" i="6"/>
  <c r="X106" i="6" a="1"/>
  <c r="W106" i="6" a="1"/>
  <c r="W106" i="6" s="1"/>
  <c r="V106" i="6" a="1"/>
  <c r="V106" i="6" s="1"/>
  <c r="U106" i="6" a="1"/>
  <c r="U106" i="6" s="1"/>
  <c r="T106" i="6" a="1"/>
  <c r="T106" i="6" s="1"/>
  <c r="S106" i="6" a="1"/>
  <c r="S106" i="6" s="1"/>
  <c r="R106" i="6"/>
  <c r="R106" i="6" a="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c r="AF105" i="6" a="1"/>
  <c r="AE105" i="6" a="1"/>
  <c r="AE105" i="6" s="1"/>
  <c r="AD105" i="6" a="1"/>
  <c r="AD105" i="6" s="1"/>
  <c r="AC105" i="6" a="1"/>
  <c r="AC105" i="6" s="1"/>
  <c r="AB105" i="6" a="1"/>
  <c r="AB105" i="6" s="1"/>
  <c r="AA105" i="6" a="1"/>
  <c r="AA105" i="6" s="1"/>
  <c r="Z105" i="6" a="1"/>
  <c r="Z105" i="6" s="1"/>
  <c r="Y105" i="6" a="1"/>
  <c r="Y105" i="6" s="1"/>
  <c r="X105" i="6"/>
  <c r="X105" i="6" a="1"/>
  <c r="W105" i="6" a="1"/>
  <c r="W105" i="6" s="1"/>
  <c r="V105" i="6" a="1"/>
  <c r="V105" i="6" s="1"/>
  <c r="U105" i="6" a="1"/>
  <c r="U105" i="6" s="1"/>
  <c r="T105" i="6" a="1"/>
  <c r="T105" i="6" s="1"/>
  <c r="S105" i="6" a="1"/>
  <c r="S105" i="6" s="1"/>
  <c r="R105" i="6" a="1"/>
  <c r="R105" i="6" s="1"/>
  <c r="Q105" i="6" a="1"/>
  <c r="Q105" i="6" s="1"/>
  <c r="P105" i="6"/>
  <c r="P105" i="6" a="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c r="AB104" i="6" a="1"/>
  <c r="AA104" i="6" a="1"/>
  <c r="AA104" i="6" s="1"/>
  <c r="Z104" i="6" a="1"/>
  <c r="Z104" i="6" s="1"/>
  <c r="Y104" i="6" a="1"/>
  <c r="Y104" i="6" s="1"/>
  <c r="X104" i="6" a="1"/>
  <c r="X104" i="6" s="1"/>
  <c r="W104" i="6" a="1"/>
  <c r="W104" i="6" s="1"/>
  <c r="V104" i="6" a="1"/>
  <c r="V104" i="6" s="1"/>
  <c r="U104" i="6" a="1"/>
  <c r="U104" i="6" s="1"/>
  <c r="T104" i="6"/>
  <c r="T104" i="6" a="1"/>
  <c r="S104" i="6" a="1"/>
  <c r="S104" i="6" s="1"/>
  <c r="R104" i="6" a="1"/>
  <c r="R104" i="6" s="1"/>
  <c r="Q104" i="6" a="1"/>
  <c r="Q104" i="6" s="1"/>
  <c r="P104" i="6" a="1"/>
  <c r="P104" i="6" s="1"/>
  <c r="O104" i="6" a="1"/>
  <c r="O104" i="6" s="1"/>
  <c r="N104" i="6" a="1"/>
  <c r="N104" i="6" s="1"/>
  <c r="M104" i="6" a="1"/>
  <c r="M104" i="6" s="1"/>
  <c r="L104" i="6"/>
  <c r="L104" i="6" a="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c r="T103" i="6" a="1"/>
  <c r="S103" i="6" a="1"/>
  <c r="S103" i="6" s="1"/>
  <c r="R103" i="6" a="1"/>
  <c r="R103" i="6" s="1"/>
  <c r="Q103" i="6" a="1"/>
  <c r="Q103" i="6" s="1"/>
  <c r="P103" i="6" a="1"/>
  <c r="P103" i="6" s="1"/>
  <c r="O103" i="6" a="1"/>
  <c r="O103" i="6" s="1"/>
  <c r="N103" i="6" a="1"/>
  <c r="N103" i="6" s="1"/>
  <c r="M103" i="6" a="1"/>
  <c r="M103" i="6" s="1"/>
  <c r="L103" i="6"/>
  <c r="L103" i="6" a="1"/>
  <c r="K103" i="6" a="1"/>
  <c r="K103" i="6" s="1"/>
  <c r="AI102" i="6" a="1"/>
  <c r="AI102" i="6" s="1"/>
  <c r="AH102" i="6" a="1"/>
  <c r="AH102" i="6" s="1"/>
  <c r="AG102" i="6" a="1"/>
  <c r="AG102" i="6" s="1"/>
  <c r="AF102" i="6"/>
  <c r="AF102" i="6" a="1"/>
  <c r="AE102" i="6" a="1"/>
  <c r="AE102" i="6" s="1"/>
  <c r="AD102" i="6" a="1"/>
  <c r="AD102" i="6" s="1"/>
  <c r="AC102" i="6" a="1"/>
  <c r="AC102" i="6" s="1"/>
  <c r="AB102" i="6" a="1"/>
  <c r="AB102" i="6" s="1"/>
  <c r="AA102" i="6" a="1"/>
  <c r="AA102" i="6" s="1"/>
  <c r="Z102" i="6" a="1"/>
  <c r="Z102" i="6" s="1"/>
  <c r="Y102" i="6" a="1"/>
  <c r="Y102" i="6" s="1"/>
  <c r="X102" i="6"/>
  <c r="X102" i="6" a="1"/>
  <c r="W102" i="6" a="1"/>
  <c r="W102" i="6" s="1"/>
  <c r="V102" i="6" a="1"/>
  <c r="V102" i="6" s="1"/>
  <c r="U102" i="6" a="1"/>
  <c r="U102" i="6" s="1"/>
  <c r="T102" i="6" a="1"/>
  <c r="T102" i="6" s="1"/>
  <c r="S102" i="6" a="1"/>
  <c r="S102" i="6" s="1"/>
  <c r="R102" i="6" a="1"/>
  <c r="R102" i="6" s="1"/>
  <c r="Q102" i="6" a="1"/>
  <c r="Q102" i="6" s="1"/>
  <c r="P102" i="6"/>
  <c r="P102" i="6" a="1"/>
  <c r="O102" i="6" a="1"/>
  <c r="O102" i="6" s="1"/>
  <c r="N102" i="6" a="1"/>
  <c r="N102" i="6" s="1"/>
  <c r="M102" i="6" a="1"/>
  <c r="M102" i="6" s="1"/>
  <c r="L102" i="6" a="1"/>
  <c r="L102" i="6" s="1"/>
  <c r="K102" i="6" a="1"/>
  <c r="K102" i="6" s="1"/>
  <c r="AI101" i="6" a="1"/>
  <c r="AI101" i="6" s="1"/>
  <c r="AH101" i="6" a="1"/>
  <c r="AH101" i="6" s="1"/>
  <c r="AG101" i="6" a="1"/>
  <c r="AG101" i="6" s="1"/>
  <c r="AF101" i="6"/>
  <c r="AF101" i="6" a="1"/>
  <c r="AE101" i="6" a="1"/>
  <c r="AE101" i="6" s="1"/>
  <c r="AD101" i="6"/>
  <c r="AD101" i="6" a="1"/>
  <c r="AC101" i="6" a="1"/>
  <c r="AC101" i="6" s="1"/>
  <c r="AB101" i="6" a="1"/>
  <c r="AB101" i="6" s="1"/>
  <c r="AA101" i="6" a="1"/>
  <c r="AA101" i="6" s="1"/>
  <c r="Z101" i="6" a="1"/>
  <c r="Z101" i="6" s="1"/>
  <c r="Y101" i="6" a="1"/>
  <c r="Y101" i="6" s="1"/>
  <c r="X101" i="6"/>
  <c r="X101" i="6" a="1"/>
  <c r="W101" i="6" a="1"/>
  <c r="W101" i="6" s="1"/>
  <c r="V101" i="6"/>
  <c r="V101" i="6" a="1"/>
  <c r="U101" i="6" a="1"/>
  <c r="U101" i="6" s="1"/>
  <c r="T101" i="6" a="1"/>
  <c r="T101" i="6" s="1"/>
  <c r="S101" i="6" a="1"/>
  <c r="S101" i="6" s="1"/>
  <c r="R101" i="6" a="1"/>
  <c r="R101" i="6" s="1"/>
  <c r="Q101" i="6" a="1"/>
  <c r="Q101" i="6" s="1"/>
  <c r="P101" i="6" a="1"/>
  <c r="P101" i="6" s="1"/>
  <c r="O101" i="6" a="1"/>
  <c r="O101" i="6" s="1"/>
  <c r="N101" i="6"/>
  <c r="N101" i="6" a="1"/>
  <c r="M101" i="6" a="1"/>
  <c r="M101" i="6" s="1"/>
  <c r="L101" i="6" a="1"/>
  <c r="L101" i="6" s="1"/>
  <c r="K101" i="6" a="1"/>
  <c r="K101" i="6" s="1"/>
  <c r="F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c r="T100" i="6" a="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c r="AF99" i="6" a="1"/>
  <c r="AE99" i="6" a="1"/>
  <c r="AE99" i="6" s="1"/>
  <c r="AD99" i="6" a="1"/>
  <c r="AD99" i="6" s="1"/>
  <c r="AC99" i="6" a="1"/>
  <c r="AC99" i="6" s="1"/>
  <c r="AB99" i="6" a="1"/>
  <c r="AB99" i="6" s="1"/>
  <c r="AA99" i="6" a="1"/>
  <c r="AA99" i="6" s="1"/>
  <c r="Z99" i="6" a="1"/>
  <c r="Z99" i="6" s="1"/>
  <c r="Y99" i="6" a="1"/>
  <c r="Y99" i="6" s="1"/>
  <c r="X99" i="6"/>
  <c r="X99" i="6" a="1"/>
  <c r="W99" i="6" a="1"/>
  <c r="W99" i="6" s="1"/>
  <c r="V99" i="6" a="1"/>
  <c r="V99" i="6" s="1"/>
  <c r="U99" i="6" a="1"/>
  <c r="U99" i="6" s="1"/>
  <c r="T99" i="6" a="1"/>
  <c r="T99" i="6" s="1"/>
  <c r="S99" i="6" a="1"/>
  <c r="S99" i="6" s="1"/>
  <c r="R99" i="6" a="1"/>
  <c r="R99" i="6" s="1"/>
  <c r="Q99" i="6" a="1"/>
  <c r="Q99" i="6" s="1"/>
  <c r="P99" i="6"/>
  <c r="P99" i="6" a="1"/>
  <c r="O99" i="6" a="1"/>
  <c r="O99" i="6" s="1"/>
  <c r="N99" i="6" a="1"/>
  <c r="N99" i="6" s="1"/>
  <c r="M99" i="6" a="1"/>
  <c r="M99" i="6" s="1"/>
  <c r="L99" i="6" a="1"/>
  <c r="L99" i="6" s="1"/>
  <c r="K99" i="6" a="1"/>
  <c r="K99" i="6" s="1"/>
  <c r="AI98" i="6" a="1"/>
  <c r="AI98" i="6" s="1"/>
  <c r="AH98" i="6" a="1"/>
  <c r="AH98" i="6" s="1"/>
  <c r="AG98" i="6" a="1"/>
  <c r="AG98" i="6" s="1"/>
  <c r="AF98" i="6"/>
  <c r="AF98" i="6" a="1"/>
  <c r="AE98" i="6" a="1"/>
  <c r="AE98" i="6" s="1"/>
  <c r="AD98" i="6"/>
  <c r="AD98" i="6" a="1"/>
  <c r="AC98" i="6" a="1"/>
  <c r="AC98" i="6" s="1"/>
  <c r="AB98" i="6" a="1"/>
  <c r="AB98" i="6" s="1"/>
  <c r="AA98" i="6" a="1"/>
  <c r="AA98" i="6" s="1"/>
  <c r="Z98" i="6" a="1"/>
  <c r="Z98" i="6" s="1"/>
  <c r="Y98" i="6" a="1"/>
  <c r="Y98" i="6" s="1"/>
  <c r="X98" i="6" a="1"/>
  <c r="X98" i="6" s="1"/>
  <c r="W98" i="6" a="1"/>
  <c r="W98" i="6" s="1"/>
  <c r="V98" i="6"/>
  <c r="V98" i="6" a="1"/>
  <c r="U98" i="6" a="1"/>
  <c r="U98" i="6" s="1"/>
  <c r="T98" i="6" a="1"/>
  <c r="T98" i="6" s="1"/>
  <c r="S98" i="6" a="1"/>
  <c r="S98" i="6" s="1"/>
  <c r="R98" i="6" a="1"/>
  <c r="R98" i="6" s="1"/>
  <c r="Q98" i="6" a="1"/>
  <c r="Q98" i="6" s="1"/>
  <c r="P98" i="6"/>
  <c r="P98" i="6" a="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c r="AD97" i="6" a="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c r="N96" i="6" a="1"/>
  <c r="M96" i="6" a="1"/>
  <c r="M96" i="6" s="1"/>
  <c r="L96" i="6" a="1"/>
  <c r="L96" i="6" s="1"/>
  <c r="K96" i="6" a="1"/>
  <c r="K96" i="6" s="1"/>
  <c r="AI95" i="6" a="1"/>
  <c r="AI95" i="6" s="1"/>
  <c r="AH95" i="6" a="1"/>
  <c r="AH95" i="6" s="1"/>
  <c r="AG95" i="6" a="1"/>
  <c r="AG95" i="6" s="1"/>
  <c r="AF95" i="6"/>
  <c r="AF95" i="6" a="1"/>
  <c r="AE95" i="6" a="1"/>
  <c r="AE95" i="6" s="1"/>
  <c r="AD95" i="6" a="1"/>
  <c r="AD95" i="6" s="1"/>
  <c r="AC95" i="6" a="1"/>
  <c r="AC95" i="6" s="1"/>
  <c r="AB95" i="6"/>
  <c r="AB95" i="6" a="1"/>
  <c r="AA95" i="6" a="1"/>
  <c r="AA95" i="6" s="1"/>
  <c r="Z95" i="6" a="1"/>
  <c r="Z95" i="6" s="1"/>
  <c r="Y95" i="6" a="1"/>
  <c r="Y95" i="6" s="1"/>
  <c r="X95" i="6" a="1"/>
  <c r="X95" i="6" s="1"/>
  <c r="W95" i="6" a="1"/>
  <c r="W95" i="6" s="1"/>
  <c r="V95" i="6" a="1"/>
  <c r="V95" i="6" s="1"/>
  <c r="U95" i="6" a="1"/>
  <c r="U95" i="6" s="1"/>
  <c r="T95" i="6"/>
  <c r="T95" i="6" a="1"/>
  <c r="S95" i="6" a="1"/>
  <c r="S95" i="6" s="1"/>
  <c r="R95" i="6" a="1"/>
  <c r="R95" i="6" s="1"/>
  <c r="Q95" i="6" a="1"/>
  <c r="Q95" i="6" s="1"/>
  <c r="P95" i="6" a="1"/>
  <c r="P95" i="6" s="1"/>
  <c r="O95" i="6" a="1"/>
  <c r="O95" i="6" s="1"/>
  <c r="N95" i="6" a="1"/>
  <c r="N95" i="6" s="1"/>
  <c r="M95" i="6" a="1"/>
  <c r="M95" i="6" s="1"/>
  <c r="L95" i="6"/>
  <c r="L95" i="6" a="1"/>
  <c r="K95" i="6" a="1"/>
  <c r="K95" i="6" s="1"/>
  <c r="AI94" i="6" a="1"/>
  <c r="AI94" i="6" s="1"/>
  <c r="AH94" i="6" a="1"/>
  <c r="AH94" i="6" s="1"/>
  <c r="AG94" i="6" a="1"/>
  <c r="AG94" i="6" s="1"/>
  <c r="AF94" i="6"/>
  <c r="AF94" i="6" a="1"/>
  <c r="AE94" i="6" a="1"/>
  <c r="AE94" i="6" s="1"/>
  <c r="AD94" i="6" a="1"/>
  <c r="AD94" i="6" s="1"/>
  <c r="AC94" i="6" a="1"/>
  <c r="AC94" i="6" s="1"/>
  <c r="AB94" i="6" a="1"/>
  <c r="AB94" i="6" s="1"/>
  <c r="AA94" i="6" a="1"/>
  <c r="AA94" i="6" s="1"/>
  <c r="Z94" i="6" a="1"/>
  <c r="Z94" i="6" s="1"/>
  <c r="Y94" i="6" a="1"/>
  <c r="Y94" i="6" s="1"/>
  <c r="X94" i="6"/>
  <c r="X94" i="6" a="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c r="AF93" i="6" a="1"/>
  <c r="AE93" i="6" a="1"/>
  <c r="AE93" i="6" s="1"/>
  <c r="AD93" i="6"/>
  <c r="AD93" i="6" a="1"/>
  <c r="AC93" i="6" a="1"/>
  <c r="AC93" i="6" s="1"/>
  <c r="AB93" i="6" a="1"/>
  <c r="AB93" i="6" s="1"/>
  <c r="AA93" i="6" a="1"/>
  <c r="AA93" i="6" s="1"/>
  <c r="Z93" i="6" a="1"/>
  <c r="Z93" i="6" s="1"/>
  <c r="Y93" i="6" a="1"/>
  <c r="Y93" i="6" s="1"/>
  <c r="X93" i="6" a="1"/>
  <c r="X93" i="6" s="1"/>
  <c r="W93" i="6" a="1"/>
  <c r="W93" i="6" s="1"/>
  <c r="V93" i="6"/>
  <c r="V93" i="6" a="1"/>
  <c r="U93" i="6" a="1"/>
  <c r="U93" i="6" s="1"/>
  <c r="T93" i="6" a="1"/>
  <c r="T93" i="6" s="1"/>
  <c r="S93" i="6" a="1"/>
  <c r="S93" i="6" s="1"/>
  <c r="R93" i="6" a="1"/>
  <c r="R93" i="6" s="1"/>
  <c r="Q93" i="6" a="1"/>
  <c r="Q93" i="6" s="1"/>
  <c r="P93" i="6"/>
  <c r="P93" i="6" a="1"/>
  <c r="O93" i="6" a="1"/>
  <c r="O93" i="6" s="1"/>
  <c r="N93" i="6"/>
  <c r="N93" i="6" a="1"/>
  <c r="M93" i="6" a="1"/>
  <c r="M93" i="6" s="1"/>
  <c r="L93" i="6" a="1"/>
  <c r="L93" i="6" s="1"/>
  <c r="K93" i="6" a="1"/>
  <c r="K93" i="6" s="1"/>
  <c r="F93" i="6" s="1"/>
  <c r="AI92" i="6" a="1"/>
  <c r="AI92" i="6" s="1"/>
  <c r="AH92" i="6" a="1"/>
  <c r="AH92" i="6" s="1"/>
  <c r="AG92" i="6" a="1"/>
  <c r="AG92" i="6" s="1"/>
  <c r="AF92" i="6" a="1"/>
  <c r="AF92" i="6" s="1"/>
  <c r="AE92" i="6" a="1"/>
  <c r="AE92" i="6" s="1"/>
  <c r="AD92" i="6" a="1"/>
  <c r="AD92" i="6" s="1"/>
  <c r="AC92" i="6" a="1"/>
  <c r="AC92" i="6" s="1"/>
  <c r="AB92" i="6"/>
  <c r="AB92" i="6" a="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c r="L92" i="6" a="1"/>
  <c r="K92" i="6" a="1"/>
  <c r="K92" i="6" s="1"/>
  <c r="AI91" i="6" a="1"/>
  <c r="AI91" i="6" s="1"/>
  <c r="AH91" i="6" a="1"/>
  <c r="AH91" i="6" s="1"/>
  <c r="AG91" i="6" a="1"/>
  <c r="AG91" i="6" s="1"/>
  <c r="AF91" i="6"/>
  <c r="AF91" i="6" a="1"/>
  <c r="AE91" i="6" a="1"/>
  <c r="AE91" i="6" s="1"/>
  <c r="AD91" i="6" a="1"/>
  <c r="AD91" i="6" s="1"/>
  <c r="AC91" i="6" a="1"/>
  <c r="AC91" i="6" s="1"/>
  <c r="AB91" i="6" a="1"/>
  <c r="AB91" i="6" s="1"/>
  <c r="AA91" i="6" a="1"/>
  <c r="AA91" i="6" s="1"/>
  <c r="Z91" i="6" a="1"/>
  <c r="Z91" i="6" s="1"/>
  <c r="Y91" i="6" a="1"/>
  <c r="Y91" i="6" s="1"/>
  <c r="X91" i="6"/>
  <c r="X91" i="6" a="1"/>
  <c r="W91" i="6" a="1"/>
  <c r="W91" i="6" s="1"/>
  <c r="V91" i="6" a="1"/>
  <c r="V91" i="6" s="1"/>
  <c r="U91" i="6" a="1"/>
  <c r="U91" i="6" s="1"/>
  <c r="T91" i="6" a="1"/>
  <c r="T91" i="6" s="1"/>
  <c r="S91" i="6" a="1"/>
  <c r="S91" i="6" s="1"/>
  <c r="R91" i="6" a="1"/>
  <c r="R91" i="6" s="1"/>
  <c r="Q91" i="6" a="1"/>
  <c r="Q91" i="6" s="1"/>
  <c r="P91" i="6"/>
  <c r="P91" i="6" a="1"/>
  <c r="O91" i="6" a="1"/>
  <c r="O91" i="6" s="1"/>
  <c r="N91" i="6" a="1"/>
  <c r="N91" i="6" s="1"/>
  <c r="M91" i="6" a="1"/>
  <c r="M91" i="6" s="1"/>
  <c r="L91" i="6" a="1"/>
  <c r="L91" i="6" s="1"/>
  <c r="K91" i="6" a="1"/>
  <c r="K91" i="6" s="1"/>
  <c r="AI90" i="6" a="1"/>
  <c r="AI90" i="6" s="1"/>
  <c r="AH90" i="6" a="1"/>
  <c r="AH90" i="6" s="1"/>
  <c r="AG90" i="6" a="1"/>
  <c r="AG90" i="6" s="1"/>
  <c r="AF90" i="6"/>
  <c r="AF90" i="6" a="1"/>
  <c r="AE90" i="6" a="1"/>
  <c r="AE90" i="6" s="1"/>
  <c r="AD90" i="6"/>
  <c r="AD90" i="6" a="1"/>
  <c r="AC90" i="6" a="1"/>
  <c r="AC90" i="6" s="1"/>
  <c r="AB90" i="6" a="1"/>
  <c r="AB90" i="6" s="1"/>
  <c r="AA90" i="6" a="1"/>
  <c r="AA90" i="6" s="1"/>
  <c r="Z90" i="6" a="1"/>
  <c r="Z90" i="6" s="1"/>
  <c r="Y90" i="6" a="1"/>
  <c r="Y90" i="6" s="1"/>
  <c r="X90" i="6"/>
  <c r="X90" i="6" a="1"/>
  <c r="W90" i="6" a="1"/>
  <c r="W90" i="6" s="1"/>
  <c r="V90" i="6"/>
  <c r="V90" i="6" a="1"/>
  <c r="U90" i="6" a="1"/>
  <c r="U90" i="6" s="1"/>
  <c r="T90" i="6" a="1"/>
  <c r="T90" i="6" s="1"/>
  <c r="S90" i="6" a="1"/>
  <c r="S90" i="6" s="1"/>
  <c r="R90" i="6" a="1"/>
  <c r="R90" i="6" s="1"/>
  <c r="Q90" i="6" a="1"/>
  <c r="Q90" i="6" s="1"/>
  <c r="P90" i="6" a="1"/>
  <c r="P90" i="6" s="1"/>
  <c r="O90" i="6" a="1"/>
  <c r="O90" i="6" s="1"/>
  <c r="N90" i="6"/>
  <c r="N90" i="6" a="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c r="AB89" i="6" a="1"/>
  <c r="AA89" i="6" a="1"/>
  <c r="AA89" i="6" s="1"/>
  <c r="Z89" i="6" a="1"/>
  <c r="Z89" i="6" s="1"/>
  <c r="Y89" i="6" a="1"/>
  <c r="Y89" i="6" s="1"/>
  <c r="X89" i="6" a="1"/>
  <c r="X89" i="6" s="1"/>
  <c r="W89" i="6" a="1"/>
  <c r="W89" i="6" s="1"/>
  <c r="V89" i="6"/>
  <c r="V89" i="6" a="1"/>
  <c r="U89" i="6" a="1"/>
  <c r="U89" i="6" s="1"/>
  <c r="T89" i="6"/>
  <c r="T89" i="6" a="1"/>
  <c r="S89" i="6" a="1"/>
  <c r="S89" i="6" s="1"/>
  <c r="R89" i="6" a="1"/>
  <c r="R89" i="6" s="1"/>
  <c r="Q89" i="6" a="1"/>
  <c r="Q89" i="6" s="1"/>
  <c r="P89" i="6" a="1"/>
  <c r="P89" i="6" s="1"/>
  <c r="O89" i="6" a="1"/>
  <c r="O89" i="6" s="1"/>
  <c r="N89" i="6" a="1"/>
  <c r="N89" i="6" s="1"/>
  <c r="M89" i="6" a="1"/>
  <c r="M89" i="6" s="1"/>
  <c r="L89" i="6" a="1"/>
  <c r="L89" i="6" s="1"/>
  <c r="K89" i="6" a="1"/>
  <c r="K89" i="6" s="1"/>
  <c r="F89" i="6" s="1"/>
  <c r="AI88" i="6" a="1"/>
  <c r="AI88" i="6" s="1"/>
  <c r="AH88" i="6" a="1"/>
  <c r="AH88" i="6" s="1"/>
  <c r="AG88" i="6" a="1"/>
  <c r="AG88" i="6" s="1"/>
  <c r="AF88" i="6" a="1"/>
  <c r="AF88" i="6" s="1"/>
  <c r="AE88" i="6" a="1"/>
  <c r="AE88" i="6" s="1"/>
  <c r="AD88" i="6"/>
  <c r="AD88" i="6" a="1"/>
  <c r="AC88" i="6" a="1"/>
  <c r="AC88" i="6" s="1"/>
  <c r="AB88" i="6"/>
  <c r="AB88" i="6" a="1"/>
  <c r="AA88" i="6" a="1"/>
  <c r="AA88" i="6" s="1"/>
  <c r="Z88" i="6" a="1"/>
  <c r="Z88" i="6" s="1"/>
  <c r="Y88" i="6" a="1"/>
  <c r="Y88" i="6" s="1"/>
  <c r="X88" i="6" a="1"/>
  <c r="X88" i="6" s="1"/>
  <c r="W88" i="6" a="1"/>
  <c r="W88" i="6" s="1"/>
  <c r="V88" i="6"/>
  <c r="V88" i="6" a="1"/>
  <c r="U88" i="6" a="1"/>
  <c r="U88" i="6" s="1"/>
  <c r="T88" i="6"/>
  <c r="T88" i="6" a="1"/>
  <c r="S88" i="6" a="1"/>
  <c r="S88" i="6" s="1"/>
  <c r="R88" i="6" a="1"/>
  <c r="R88" i="6" s="1"/>
  <c r="Q88" i="6" a="1"/>
  <c r="Q88" i="6" s="1"/>
  <c r="P88" i="6" a="1"/>
  <c r="P88" i="6" s="1"/>
  <c r="O88" i="6" a="1"/>
  <c r="O88" i="6" s="1"/>
  <c r="N88" i="6"/>
  <c r="N88" i="6" a="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c r="AB87" i="6" a="1"/>
  <c r="AA87" i="6" a="1"/>
  <c r="AA87" i="6" s="1"/>
  <c r="Z87" i="6" a="1"/>
  <c r="Z87" i="6" s="1"/>
  <c r="Y87" i="6" a="1"/>
  <c r="Y87" i="6" s="1"/>
  <c r="X87" i="6" a="1"/>
  <c r="X87" i="6" s="1"/>
  <c r="W87" i="6" a="1"/>
  <c r="W87" i="6" s="1"/>
  <c r="V87" i="6" a="1"/>
  <c r="V87" i="6" s="1"/>
  <c r="U87" i="6" a="1"/>
  <c r="U87" i="6" s="1"/>
  <c r="T87" i="6"/>
  <c r="T87" i="6" a="1"/>
  <c r="S87" i="6" a="1"/>
  <c r="S87" i="6" s="1"/>
  <c r="R87" i="6" a="1"/>
  <c r="R87" i="6" s="1"/>
  <c r="Q87" i="6" a="1"/>
  <c r="Q87" i="6" s="1"/>
  <c r="P87" i="6" a="1"/>
  <c r="P87" i="6" s="1"/>
  <c r="O87" i="6" a="1"/>
  <c r="O87" i="6" s="1"/>
  <c r="N87" i="6" a="1"/>
  <c r="N87" i="6" s="1"/>
  <c r="M87" i="6" a="1"/>
  <c r="M87" i="6" s="1"/>
  <c r="L87" i="6"/>
  <c r="L87" i="6" a="1"/>
  <c r="K87" i="6" a="1"/>
  <c r="K87" i="6" s="1"/>
  <c r="AI86" i="6" a="1"/>
  <c r="AI86" i="6" s="1"/>
  <c r="AH86" i="6" a="1"/>
  <c r="AH86" i="6" s="1"/>
  <c r="AG86" i="6" a="1"/>
  <c r="AG86" i="6" s="1"/>
  <c r="AF86" i="6"/>
  <c r="AF86" i="6" a="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c r="AF85" i="6" a="1"/>
  <c r="AE85" i="6" a="1"/>
  <c r="AE85" i="6" s="1"/>
  <c r="AD85" i="6" a="1"/>
  <c r="AD85" i="6" s="1"/>
  <c r="AC85" i="6" a="1"/>
  <c r="AC85" i="6" s="1"/>
  <c r="AB85" i="6" a="1"/>
  <c r="AB85" i="6" s="1"/>
  <c r="AA85" i="6" a="1"/>
  <c r="AA85" i="6" s="1"/>
  <c r="Z85" i="6" a="1"/>
  <c r="Z85" i="6" s="1"/>
  <c r="Y85" i="6" a="1"/>
  <c r="Y85" i="6" s="1"/>
  <c r="X85" i="6" a="1"/>
  <c r="X85" i="6" s="1"/>
  <c r="W85" i="6" a="1"/>
  <c r="W85" i="6" s="1"/>
  <c r="V85" i="6"/>
  <c r="V85" i="6" a="1"/>
  <c r="U85" i="6" a="1"/>
  <c r="U85" i="6" s="1"/>
  <c r="T85" i="6" a="1"/>
  <c r="T85" i="6" s="1"/>
  <c r="S85" i="6" a="1"/>
  <c r="S85" i="6" s="1"/>
  <c r="R85" i="6" a="1"/>
  <c r="R85" i="6" s="1"/>
  <c r="Q85" i="6" a="1"/>
  <c r="Q85" i="6" s="1"/>
  <c r="P85" i="6" a="1"/>
  <c r="P85" i="6" s="1"/>
  <c r="O85" i="6" a="1"/>
  <c r="O85" i="6" s="1"/>
  <c r="N85" i="6"/>
  <c r="N85" i="6" a="1"/>
  <c r="M85" i="6" a="1"/>
  <c r="M85" i="6" s="1"/>
  <c r="L85" i="6" a="1"/>
  <c r="L85" i="6" s="1"/>
  <c r="K85" i="6" a="1"/>
  <c r="K85" i="6" s="1"/>
  <c r="F85" i="6" s="1"/>
  <c r="AI84" i="6" a="1"/>
  <c r="AI84" i="6" s="1"/>
  <c r="AH84" i="6" a="1"/>
  <c r="AH84" i="6" s="1"/>
  <c r="AG84" i="6" a="1"/>
  <c r="AG84" i="6" s="1"/>
  <c r="AF84" i="6" a="1"/>
  <c r="AF84" i="6" s="1"/>
  <c r="AE84" i="6" a="1"/>
  <c r="AE84" i="6" s="1"/>
  <c r="AD84" i="6" a="1"/>
  <c r="AD84" i="6" s="1"/>
  <c r="AC84" i="6" a="1"/>
  <c r="AC84" i="6" s="1"/>
  <c r="AB84" i="6"/>
  <c r="AB84" i="6" a="1"/>
  <c r="AA84" i="6" a="1"/>
  <c r="AA84" i="6" s="1"/>
  <c r="Z84" i="6" a="1"/>
  <c r="Z84" i="6" s="1"/>
  <c r="Y84" i="6" a="1"/>
  <c r="Y84" i="6" s="1"/>
  <c r="X84" i="6" a="1"/>
  <c r="X84" i="6" s="1"/>
  <c r="W84" i="6" a="1"/>
  <c r="W84" i="6" s="1"/>
  <c r="V84" i="6" a="1"/>
  <c r="V84" i="6" s="1"/>
  <c r="U84" i="6" a="1"/>
  <c r="U84" i="6" s="1"/>
  <c r="T84" i="6"/>
  <c r="T84" i="6" a="1"/>
  <c r="S84" i="6" a="1"/>
  <c r="S84" i="6" s="1"/>
  <c r="R84" i="6" a="1"/>
  <c r="R84" i="6" s="1"/>
  <c r="Q84" i="6" a="1"/>
  <c r="Q84" i="6" s="1"/>
  <c r="P84" i="6" a="1"/>
  <c r="P84" i="6" s="1"/>
  <c r="O84" i="6" a="1"/>
  <c r="O84" i="6" s="1"/>
  <c r="N84" i="6" a="1"/>
  <c r="N84" i="6" s="1"/>
  <c r="M84" i="6" a="1"/>
  <c r="M84" i="6" s="1"/>
  <c r="L84" i="6"/>
  <c r="L84" i="6" a="1"/>
  <c r="K84" i="6" a="1"/>
  <c r="K84" i="6" s="1"/>
  <c r="AI83" i="6" a="1"/>
  <c r="AI83" i="6" s="1"/>
  <c r="AH83" i="6" a="1"/>
  <c r="AH83" i="6" s="1"/>
  <c r="AG83" i="6" a="1"/>
  <c r="AG83" i="6" s="1"/>
  <c r="AF83" i="6"/>
  <c r="AF83" i="6" a="1"/>
  <c r="AE83" i="6" a="1"/>
  <c r="AE83" i="6" s="1"/>
  <c r="AD83" i="6" a="1"/>
  <c r="AD83" i="6" s="1"/>
  <c r="AC83" i="6" a="1"/>
  <c r="AC83" i="6" s="1"/>
  <c r="AB83" i="6" a="1"/>
  <c r="AB83" i="6" s="1"/>
  <c r="AA83" i="6" a="1"/>
  <c r="AA83" i="6" s="1"/>
  <c r="Z83" i="6" a="1"/>
  <c r="Z83" i="6" s="1"/>
  <c r="Y83" i="6" a="1"/>
  <c r="Y83" i="6" s="1"/>
  <c r="X83" i="6" a="1"/>
  <c r="X83" i="6" s="1"/>
  <c r="W83" i="6" a="1"/>
  <c r="W83" i="6" s="1"/>
  <c r="V83" i="6"/>
  <c r="V83" i="6" a="1"/>
  <c r="U83" i="6" a="1"/>
  <c r="U83" i="6" s="1"/>
  <c r="T83" i="6" a="1"/>
  <c r="T83" i="6" s="1"/>
  <c r="S83" i="6" a="1"/>
  <c r="S83" i="6" s="1"/>
  <c r="R83" i="6" a="1"/>
  <c r="R83" i="6" s="1"/>
  <c r="Q83" i="6" a="1"/>
  <c r="Q83" i="6" s="1"/>
  <c r="P83" i="6" a="1"/>
  <c r="P83" i="6" s="1"/>
  <c r="O83" i="6" a="1"/>
  <c r="O83" i="6" s="1"/>
  <c r="N83" i="6"/>
  <c r="N83" i="6" a="1"/>
  <c r="M83" i="6" a="1"/>
  <c r="M83" i="6" s="1"/>
  <c r="L83" i="6" a="1"/>
  <c r="L83" i="6" s="1"/>
  <c r="K83" i="6" a="1"/>
  <c r="K83" i="6" s="1"/>
  <c r="AI82" i="6" a="1"/>
  <c r="AI82" i="6" s="1"/>
  <c r="AH82" i="6" a="1"/>
  <c r="AH82" i="6" s="1"/>
  <c r="AG82" i="6" a="1"/>
  <c r="AG82" i="6" s="1"/>
  <c r="AF82" i="6"/>
  <c r="AF82" i="6" a="1"/>
  <c r="AE82" i="6" a="1"/>
  <c r="AE82" i="6" s="1"/>
  <c r="AD82" i="6" a="1"/>
  <c r="AD82" i="6" s="1"/>
  <c r="AC82" i="6" a="1"/>
  <c r="AC82" i="6" s="1"/>
  <c r="AB82" i="6"/>
  <c r="AB82" i="6" a="1"/>
  <c r="AA82" i="6" a="1"/>
  <c r="AA82" i="6" s="1"/>
  <c r="Z82" i="6" a="1"/>
  <c r="Z82" i="6" s="1"/>
  <c r="Y82" i="6" a="1"/>
  <c r="Y82" i="6" s="1"/>
  <c r="X82" i="6"/>
  <c r="X82" i="6" a="1"/>
  <c r="W82" i="6" a="1"/>
  <c r="W82" i="6" s="1"/>
  <c r="V82" i="6" a="1"/>
  <c r="V82" i="6" s="1"/>
  <c r="U82" i="6" a="1"/>
  <c r="U82" i="6" s="1"/>
  <c r="T82" i="6"/>
  <c r="T82" i="6" a="1"/>
  <c r="S82" i="6" a="1"/>
  <c r="S82" i="6" s="1"/>
  <c r="R82" i="6" a="1"/>
  <c r="R82" i="6" s="1"/>
  <c r="Q82" i="6" a="1"/>
  <c r="Q82" i="6" s="1"/>
  <c r="P82" i="6"/>
  <c r="P82" i="6" a="1"/>
  <c r="O82" i="6" a="1"/>
  <c r="O82" i="6" s="1"/>
  <c r="N82" i="6" a="1"/>
  <c r="N82" i="6" s="1"/>
  <c r="M82" i="6" a="1"/>
  <c r="M82" i="6" s="1"/>
  <c r="L82" i="6"/>
  <c r="L82" i="6" a="1"/>
  <c r="K82" i="6" a="1"/>
  <c r="K82" i="6" s="1"/>
  <c r="AI81" i="6" a="1"/>
  <c r="AI81" i="6" s="1"/>
  <c r="AH81" i="6"/>
  <c r="AH81" i="6" a="1"/>
  <c r="AG81" i="6" a="1"/>
  <c r="AG81" i="6" s="1"/>
  <c r="AF81" i="6" a="1"/>
  <c r="AF81" i="6" s="1"/>
  <c r="AE81" i="6" a="1"/>
  <c r="AE81" i="6" s="1"/>
  <c r="AD81" i="6" a="1"/>
  <c r="AD81" i="6" s="1"/>
  <c r="AC81" i="6" a="1"/>
  <c r="AC81" i="6" s="1"/>
  <c r="AB81" i="6" a="1"/>
  <c r="AB81" i="6" s="1"/>
  <c r="AA81" i="6" a="1"/>
  <c r="AA81" i="6" s="1"/>
  <c r="Z81" i="6"/>
  <c r="Z81" i="6" a="1"/>
  <c r="Y81" i="6" a="1"/>
  <c r="Y81" i="6" s="1"/>
  <c r="X81" i="6" a="1"/>
  <c r="X81" i="6" s="1"/>
  <c r="W81" i="6" a="1"/>
  <c r="W81" i="6" s="1"/>
  <c r="V81" i="6" a="1"/>
  <c r="V81" i="6" s="1"/>
  <c r="U81" i="6" a="1"/>
  <c r="U81" i="6" s="1"/>
  <c r="T81" i="6"/>
  <c r="T81" i="6" a="1"/>
  <c r="S81" i="6" a="1"/>
  <c r="S81" i="6" s="1"/>
  <c r="R81" i="6" a="1"/>
  <c r="R81" i="6" s="1"/>
  <c r="Q81" i="6" a="1"/>
  <c r="Q81" i="6" s="1"/>
  <c r="P81" i="6" a="1"/>
  <c r="P81" i="6" s="1"/>
  <c r="O81" i="6" a="1"/>
  <c r="O81" i="6" s="1"/>
  <c r="N81" i="6"/>
  <c r="N81" i="6" a="1"/>
  <c r="M81" i="6" a="1"/>
  <c r="M81" i="6" s="1"/>
  <c r="L81" i="6"/>
  <c r="L81" i="6" a="1"/>
  <c r="K81" i="6" a="1"/>
  <c r="K81" i="6" s="1"/>
  <c r="AI80" i="6" a="1"/>
  <c r="AI80" i="6" s="1"/>
  <c r="AH80" i="6" a="1"/>
  <c r="AH80" i="6" s="1"/>
  <c r="AG80" i="6" a="1"/>
  <c r="AG80" i="6" s="1"/>
  <c r="AF80" i="6"/>
  <c r="AF80" i="6" a="1"/>
  <c r="AE80" i="6" a="1"/>
  <c r="AE80" i="6" s="1"/>
  <c r="AD80" i="6"/>
  <c r="AD80" i="6" a="1"/>
  <c r="AC80" i="6" a="1"/>
  <c r="AC80" i="6" s="1"/>
  <c r="AB80" i="6" a="1"/>
  <c r="AB80" i="6" s="1"/>
  <c r="AA80" i="6" a="1"/>
  <c r="AA80" i="6" s="1"/>
  <c r="Z80" i="6" a="1"/>
  <c r="Z80" i="6" s="1"/>
  <c r="Y80" i="6" a="1"/>
  <c r="Y80" i="6" s="1"/>
  <c r="X80" i="6"/>
  <c r="X80" i="6" a="1"/>
  <c r="W80" i="6" a="1"/>
  <c r="W80" i="6" s="1"/>
  <c r="V80" i="6"/>
  <c r="V80" i="6" a="1"/>
  <c r="U80" i="6" a="1"/>
  <c r="U80" i="6" s="1"/>
  <c r="T80" i="6" a="1"/>
  <c r="T80" i="6" s="1"/>
  <c r="S80" i="6" a="1"/>
  <c r="S80" i="6" s="1"/>
  <c r="R80" i="6" a="1"/>
  <c r="R80" i="6" s="1"/>
  <c r="Q80" i="6" a="1"/>
  <c r="Q80" i="6" s="1"/>
  <c r="P80" i="6"/>
  <c r="P80" i="6" a="1"/>
  <c r="O80" i="6" a="1"/>
  <c r="O80" i="6" s="1"/>
  <c r="N80" i="6"/>
  <c r="N80" i="6" a="1"/>
  <c r="M80" i="6" a="1"/>
  <c r="M80" i="6" s="1"/>
  <c r="L80" i="6" a="1"/>
  <c r="L80" i="6" s="1"/>
  <c r="K80" i="6" a="1"/>
  <c r="K80" i="6" s="1"/>
  <c r="AI79" i="6" a="1"/>
  <c r="AI79" i="6" s="1"/>
  <c r="AH79" i="6" a="1"/>
  <c r="AH79" i="6" s="1"/>
  <c r="AG79" i="6" a="1"/>
  <c r="AG79" i="6" s="1"/>
  <c r="AF79" i="6"/>
  <c r="AF79" i="6" a="1"/>
  <c r="AE79" i="6" a="1"/>
  <c r="AE79" i="6" s="1"/>
  <c r="AD79" i="6"/>
  <c r="AD79" i="6" a="1"/>
  <c r="AC79" i="6" a="1"/>
  <c r="AC79" i="6" s="1"/>
  <c r="AB79" i="6"/>
  <c r="AB79" i="6" a="1"/>
  <c r="AA79" i="6" a="1"/>
  <c r="AA79" i="6" s="1"/>
  <c r="Z79" i="6" a="1"/>
  <c r="Z79" i="6" s="1"/>
  <c r="Y79" i="6" a="1"/>
  <c r="Y79" i="6" s="1"/>
  <c r="X79" i="6"/>
  <c r="X79" i="6" a="1"/>
  <c r="W79" i="6" a="1"/>
  <c r="W79" i="6" s="1"/>
  <c r="V79" i="6"/>
  <c r="V79" i="6" a="1"/>
  <c r="U79" i="6" a="1"/>
  <c r="U79" i="6" s="1"/>
  <c r="T79" i="6"/>
  <c r="T79" i="6" a="1"/>
  <c r="S79" i="6" a="1"/>
  <c r="S79" i="6" s="1"/>
  <c r="R79" i="6" a="1"/>
  <c r="R79" i="6" s="1"/>
  <c r="Q79" i="6" a="1"/>
  <c r="Q79" i="6" s="1"/>
  <c r="P79" i="6"/>
  <c r="P79" i="6" a="1"/>
  <c r="O79" i="6" a="1"/>
  <c r="O79" i="6" s="1"/>
  <c r="N79" i="6"/>
  <c r="N79" i="6" a="1"/>
  <c r="M79" i="6" a="1"/>
  <c r="M79" i="6" s="1"/>
  <c r="L79" i="6"/>
  <c r="L79" i="6" a="1"/>
  <c r="K79" i="6" a="1"/>
  <c r="K79" i="6" s="1"/>
  <c r="AI78" i="6" a="1"/>
  <c r="AI78" i="6" s="1"/>
  <c r="AH78" i="6"/>
  <c r="AH78" i="6" a="1"/>
  <c r="AG78" i="6" a="1"/>
  <c r="AG78" i="6" s="1"/>
  <c r="AF78" i="6" a="1"/>
  <c r="AF78" i="6" s="1"/>
  <c r="AE78" i="6" a="1"/>
  <c r="AE78" i="6" s="1"/>
  <c r="AD78" i="6"/>
  <c r="AD78" i="6" a="1"/>
  <c r="AC78" i="6" a="1"/>
  <c r="AC78" i="6" s="1"/>
  <c r="AB78" i="6"/>
  <c r="AB78" i="6" a="1"/>
  <c r="AA78" i="6" a="1"/>
  <c r="AA78" i="6" s="1"/>
  <c r="Z78" i="6"/>
  <c r="Z78" i="6" a="1"/>
  <c r="Y78" i="6" a="1"/>
  <c r="Y78" i="6" s="1"/>
  <c r="X78" i="6" a="1"/>
  <c r="X78" i="6" s="1"/>
  <c r="W78" i="6" a="1"/>
  <c r="W78" i="6" s="1"/>
  <c r="V78" i="6"/>
  <c r="V78" i="6" a="1"/>
  <c r="U78" i="6" a="1"/>
  <c r="U78" i="6" s="1"/>
  <c r="T78" i="6"/>
  <c r="T78" i="6" a="1"/>
  <c r="S78" i="6" a="1"/>
  <c r="S78" i="6" s="1"/>
  <c r="R78" i="6"/>
  <c r="R78" i="6" a="1"/>
  <c r="Q78" i="6" a="1"/>
  <c r="Q78" i="6" s="1"/>
  <c r="P78" i="6" a="1"/>
  <c r="P78" i="6" s="1"/>
  <c r="O78" i="6" a="1"/>
  <c r="O78" i="6" s="1"/>
  <c r="N78" i="6" a="1"/>
  <c r="N78" i="6" s="1"/>
  <c r="M78" i="6" a="1"/>
  <c r="M78" i="6" s="1"/>
  <c r="L78" i="6"/>
  <c r="L78" i="6" a="1"/>
  <c r="K78" i="6" a="1"/>
  <c r="K78" i="6" s="1"/>
  <c r="AI77" i="6" a="1"/>
  <c r="AI77" i="6" s="1"/>
  <c r="AH77" i="6"/>
  <c r="AH77" i="6" a="1"/>
  <c r="AG77" i="6" a="1"/>
  <c r="AG77" i="6" s="1"/>
  <c r="AF77" i="6"/>
  <c r="AF77" i="6" a="1"/>
  <c r="AE77" i="6" a="1"/>
  <c r="AE77" i="6" s="1"/>
  <c r="AD77" i="6" a="1"/>
  <c r="AD77" i="6" s="1"/>
  <c r="AC77" i="6" a="1"/>
  <c r="AC77" i="6" s="1"/>
  <c r="AB77" i="6" a="1"/>
  <c r="AB77" i="6" s="1"/>
  <c r="AA77" i="6" a="1"/>
  <c r="AA77" i="6" s="1"/>
  <c r="Z77" i="6"/>
  <c r="Z77" i="6" a="1"/>
  <c r="Y77" i="6" a="1"/>
  <c r="Y77" i="6" s="1"/>
  <c r="X77" i="6"/>
  <c r="X77" i="6" a="1"/>
  <c r="W77" i="6" a="1"/>
  <c r="W77" i="6" s="1"/>
  <c r="V77" i="6" a="1"/>
  <c r="V77" i="6" s="1"/>
  <c r="U77" i="6" a="1"/>
  <c r="U77" i="6" s="1"/>
  <c r="T77" i="6" a="1"/>
  <c r="T77" i="6" s="1"/>
  <c r="S77" i="6" a="1"/>
  <c r="S77" i="6" s="1"/>
  <c r="R77" i="6"/>
  <c r="R77" i="6" a="1"/>
  <c r="Q77" i="6" a="1"/>
  <c r="Q77" i="6" s="1"/>
  <c r="P77" i="6"/>
  <c r="P77" i="6" a="1"/>
  <c r="O77" i="6" a="1"/>
  <c r="O77" i="6" s="1"/>
  <c r="N77" i="6" a="1"/>
  <c r="N77" i="6" s="1"/>
  <c r="M77" i="6" a="1"/>
  <c r="M77" i="6" s="1"/>
  <c r="L77" i="6" a="1"/>
  <c r="L77" i="6" s="1"/>
  <c r="K77" i="6" a="1"/>
  <c r="K77" i="6" s="1"/>
  <c r="F77" i="6" s="1"/>
  <c r="AI76" i="6" a="1"/>
  <c r="AI76" i="6" s="1"/>
  <c r="AH76" i="6" a="1"/>
  <c r="AH76" i="6" s="1"/>
  <c r="AG76" i="6" a="1"/>
  <c r="AG76" i="6" s="1"/>
  <c r="AF76" i="6" a="1"/>
  <c r="AF76" i="6" s="1"/>
  <c r="AE76" i="6" a="1"/>
  <c r="AE76" i="6" s="1"/>
  <c r="AD76" i="6"/>
  <c r="AD76" i="6" a="1"/>
  <c r="AC76" i="6" a="1"/>
  <c r="AC76" i="6" s="1"/>
  <c r="AB76" i="6"/>
  <c r="AB76" i="6" a="1"/>
  <c r="AA76" i="6" a="1"/>
  <c r="AA76" i="6" s="1"/>
  <c r="Z76" i="6" a="1"/>
  <c r="Z76" i="6" s="1"/>
  <c r="Y76" i="6" a="1"/>
  <c r="Y76" i="6" s="1"/>
  <c r="X76" i="6" a="1"/>
  <c r="X76" i="6" s="1"/>
  <c r="W76" i="6" a="1"/>
  <c r="W76" i="6" s="1"/>
  <c r="V76" i="6"/>
  <c r="V76" i="6" a="1"/>
  <c r="U76" i="6" a="1"/>
  <c r="U76" i="6" s="1"/>
  <c r="T76" i="6"/>
  <c r="T76" i="6" a="1"/>
  <c r="S76" i="6" a="1"/>
  <c r="S76" i="6" s="1"/>
  <c r="R76" i="6" a="1"/>
  <c r="R76" i="6" s="1"/>
  <c r="Q76" i="6" a="1"/>
  <c r="Q76" i="6" s="1"/>
  <c r="P76" i="6" a="1"/>
  <c r="P76" i="6" s="1"/>
  <c r="O76" i="6" a="1"/>
  <c r="O76" i="6" s="1"/>
  <c r="N76" i="6"/>
  <c r="N76" i="6" a="1"/>
  <c r="M76" i="6" a="1"/>
  <c r="M76" i="6" s="1"/>
  <c r="L76" i="6"/>
  <c r="L76" i="6" a="1"/>
  <c r="K76" i="6" a="1"/>
  <c r="K76" i="6" s="1"/>
  <c r="AI75" i="6" a="1"/>
  <c r="AI75" i="6" s="1"/>
  <c r="AH75" i="6"/>
  <c r="AH75" i="6" a="1"/>
  <c r="AG75" i="6" a="1"/>
  <c r="AG75" i="6" s="1"/>
  <c r="AF75" i="6" a="1"/>
  <c r="AF75" i="6" s="1"/>
  <c r="AE75" i="6" a="1"/>
  <c r="AE75" i="6" s="1"/>
  <c r="AD75" i="6" a="1"/>
  <c r="AD75" i="6" s="1"/>
  <c r="AC75" i="6" a="1"/>
  <c r="AC75" i="6" s="1"/>
  <c r="AB75" i="6"/>
  <c r="AB75" i="6" a="1"/>
  <c r="AA75" i="6" a="1"/>
  <c r="AA75" i="6" s="1"/>
  <c r="Z75" i="6"/>
  <c r="Z75" i="6" a="1"/>
  <c r="Y75" i="6" a="1"/>
  <c r="Y75" i="6" s="1"/>
  <c r="X75" i="6" a="1"/>
  <c r="X75" i="6" s="1"/>
  <c r="W75" i="6" a="1"/>
  <c r="W75" i="6" s="1"/>
  <c r="V75" i="6" a="1"/>
  <c r="V75" i="6" s="1"/>
  <c r="U75" i="6" a="1"/>
  <c r="U75" i="6" s="1"/>
  <c r="T75" i="6"/>
  <c r="T75" i="6" a="1"/>
  <c r="S75" i="6" a="1"/>
  <c r="S75" i="6" s="1"/>
  <c r="R75" i="6"/>
  <c r="R75" i="6" a="1"/>
  <c r="Q75" i="6" a="1"/>
  <c r="Q75" i="6" s="1"/>
  <c r="P75" i="6" a="1"/>
  <c r="P75" i="6" s="1"/>
  <c r="O75" i="6" a="1"/>
  <c r="O75" i="6" s="1"/>
  <c r="N75" i="6" a="1"/>
  <c r="N75" i="6" s="1"/>
  <c r="M75" i="6" a="1"/>
  <c r="M75" i="6" s="1"/>
  <c r="L75" i="6"/>
  <c r="L75" i="6" a="1"/>
  <c r="K75" i="6" a="1"/>
  <c r="K75" i="6" s="1"/>
  <c r="AI74" i="6" a="1"/>
  <c r="AI74" i="6" s="1"/>
  <c r="AH74" i="6" a="1"/>
  <c r="AH74" i="6" s="1"/>
  <c r="AG74" i="6" a="1"/>
  <c r="AG74" i="6" s="1"/>
  <c r="AF74" i="6"/>
  <c r="AF74" i="6" a="1"/>
  <c r="AE74" i="6" a="1"/>
  <c r="AE74" i="6" s="1"/>
  <c r="AD74" i="6" a="1"/>
  <c r="AD74" i="6" s="1"/>
  <c r="AC74" i="6" a="1"/>
  <c r="AC74" i="6" s="1"/>
  <c r="AB74" i="6" a="1"/>
  <c r="AB74" i="6" s="1"/>
  <c r="AA74" i="6" a="1"/>
  <c r="AA74" i="6" s="1"/>
  <c r="Z74" i="6" a="1"/>
  <c r="Z74" i="6" s="1"/>
  <c r="Y74" i="6" a="1"/>
  <c r="Y74" i="6" s="1"/>
  <c r="X74" i="6"/>
  <c r="X74" i="6" a="1"/>
  <c r="W74" i="6" a="1"/>
  <c r="W74" i="6" s="1"/>
  <c r="V74" i="6" a="1"/>
  <c r="V74" i="6" s="1"/>
  <c r="U74" i="6" a="1"/>
  <c r="U74" i="6" s="1"/>
  <c r="T74" i="6" a="1"/>
  <c r="T74" i="6" s="1"/>
  <c r="S74" i="6" a="1"/>
  <c r="S74" i="6" s="1"/>
  <c r="R74" i="6" a="1"/>
  <c r="R74" i="6" s="1"/>
  <c r="Q74" i="6" a="1"/>
  <c r="Q74" i="6" s="1"/>
  <c r="P74" i="6"/>
  <c r="P74" i="6" a="1"/>
  <c r="O74" i="6" a="1"/>
  <c r="O74" i="6" s="1"/>
  <c r="N74" i="6" a="1"/>
  <c r="N74" i="6" s="1"/>
  <c r="M74" i="6" a="1"/>
  <c r="M74" i="6" s="1"/>
  <c r="L74" i="6" a="1"/>
  <c r="L74" i="6" s="1"/>
  <c r="K74" i="6" a="1"/>
  <c r="K74" i="6" s="1"/>
  <c r="AI73" i="6" a="1"/>
  <c r="AI73" i="6" s="1"/>
  <c r="AH73" i="6" a="1"/>
  <c r="AH73" i="6" s="1"/>
  <c r="AG73" i="6" a="1"/>
  <c r="AG73" i="6" s="1"/>
  <c r="AF73" i="6"/>
  <c r="AF73" i="6" a="1"/>
  <c r="AE73" i="6" a="1"/>
  <c r="AE73" i="6" s="1"/>
  <c r="AD73" i="6"/>
  <c r="AD73" i="6" a="1"/>
  <c r="AC73" i="6" a="1"/>
  <c r="AC73" i="6" s="1"/>
  <c r="AB73" i="6" a="1"/>
  <c r="AB73" i="6" s="1"/>
  <c r="AA73" i="6" a="1"/>
  <c r="AA73" i="6" s="1"/>
  <c r="Z73" i="6" a="1"/>
  <c r="Z73" i="6" s="1"/>
  <c r="Y73" i="6" a="1"/>
  <c r="Y73" i="6" s="1"/>
  <c r="X73" i="6"/>
  <c r="X73" i="6" a="1"/>
  <c r="W73" i="6" a="1"/>
  <c r="W73" i="6" s="1"/>
  <c r="V73" i="6"/>
  <c r="V73" i="6" a="1"/>
  <c r="U73" i="6" a="1"/>
  <c r="U73" i="6" s="1"/>
  <c r="T73" i="6" a="1"/>
  <c r="T73" i="6" s="1"/>
  <c r="S73" i="6" a="1"/>
  <c r="S73" i="6" s="1"/>
  <c r="R73" i="6" a="1"/>
  <c r="R73" i="6" s="1"/>
  <c r="Q73" i="6" a="1"/>
  <c r="Q73" i="6" s="1"/>
  <c r="P73" i="6"/>
  <c r="P73" i="6" a="1"/>
  <c r="O73" i="6" a="1"/>
  <c r="O73" i="6" s="1"/>
  <c r="N73" i="6"/>
  <c r="N73" i="6" a="1"/>
  <c r="M73" i="6" a="1"/>
  <c r="M73" i="6" s="1"/>
  <c r="L73" i="6" a="1"/>
  <c r="L73" i="6" s="1"/>
  <c r="K73" i="6" a="1"/>
  <c r="K73" i="6" s="1"/>
  <c r="AI72" i="6" a="1"/>
  <c r="AI72" i="6" s="1"/>
  <c r="AH72" i="6"/>
  <c r="AH72" i="6" a="1"/>
  <c r="AG72" i="6" a="1"/>
  <c r="AG72" i="6" s="1"/>
  <c r="AF72" i="6" a="1"/>
  <c r="AF72" i="6" s="1"/>
  <c r="AE72" i="6" a="1"/>
  <c r="AE72" i="6" s="1"/>
  <c r="AD72" i="6" a="1"/>
  <c r="AD72" i="6" s="1"/>
  <c r="AC72" i="6" a="1"/>
  <c r="AC72" i="6" s="1"/>
  <c r="AB72" i="6"/>
  <c r="AB72" i="6" a="1"/>
  <c r="AA72" i="6" a="1"/>
  <c r="AA72" i="6" s="1"/>
  <c r="Z72" i="6"/>
  <c r="Z72" i="6" a="1"/>
  <c r="Y72" i="6" a="1"/>
  <c r="Y72" i="6" s="1"/>
  <c r="X72" i="6" a="1"/>
  <c r="X72" i="6" s="1"/>
  <c r="W72" i="6" a="1"/>
  <c r="W72" i="6" s="1"/>
  <c r="V72" i="6" a="1"/>
  <c r="V72" i="6" s="1"/>
  <c r="U72" i="6" a="1"/>
  <c r="U72" i="6" s="1"/>
  <c r="T72" i="6"/>
  <c r="T72" i="6" a="1"/>
  <c r="S72" i="6" a="1"/>
  <c r="S72" i="6" s="1"/>
  <c r="R72" i="6"/>
  <c r="R72" i="6" a="1"/>
  <c r="Q72" i="6" a="1"/>
  <c r="Q72" i="6" s="1"/>
  <c r="P72" i="6" a="1"/>
  <c r="P72" i="6" s="1"/>
  <c r="O72" i="6" a="1"/>
  <c r="O72" i="6" s="1"/>
  <c r="N72" i="6" a="1"/>
  <c r="N72" i="6" s="1"/>
  <c r="M72" i="6" a="1"/>
  <c r="M72" i="6" s="1"/>
  <c r="L72" i="6"/>
  <c r="L72" i="6" a="1"/>
  <c r="K72" i="6" a="1"/>
  <c r="K72" i="6" s="1"/>
  <c r="AI71" i="6" a="1"/>
  <c r="AI71" i="6" s="1"/>
  <c r="AH71" i="6" a="1"/>
  <c r="AH71" i="6" s="1"/>
  <c r="AG71" i="6" a="1"/>
  <c r="AG71" i="6" s="1"/>
  <c r="AF71" i="6"/>
  <c r="AF71" i="6" a="1"/>
  <c r="AE71" i="6" a="1"/>
  <c r="AE71" i="6" s="1"/>
  <c r="AD71" i="6" a="1"/>
  <c r="AD71" i="6" s="1"/>
  <c r="AC71" i="6" a="1"/>
  <c r="AC71" i="6" s="1"/>
  <c r="AB71" i="6" a="1"/>
  <c r="AB71" i="6" s="1"/>
  <c r="AA71" i="6" a="1"/>
  <c r="AA71" i="6" s="1"/>
  <c r="Z71" i="6" a="1"/>
  <c r="Z71" i="6" s="1"/>
  <c r="Y71" i="6" a="1"/>
  <c r="Y71" i="6" s="1"/>
  <c r="X71" i="6"/>
  <c r="X71" i="6" a="1"/>
  <c r="W71" i="6" a="1"/>
  <c r="W71" i="6" s="1"/>
  <c r="V71" i="6" a="1"/>
  <c r="V71" i="6" s="1"/>
  <c r="U71" i="6" a="1"/>
  <c r="U71" i="6" s="1"/>
  <c r="T71" i="6" a="1"/>
  <c r="T71" i="6" s="1"/>
  <c r="S71" i="6" a="1"/>
  <c r="S71" i="6" s="1"/>
  <c r="R71" i="6"/>
  <c r="R71" i="6" a="1"/>
  <c r="Q71" i="6" a="1"/>
  <c r="Q71" i="6" s="1"/>
  <c r="P71" i="6"/>
  <c r="P71" i="6" a="1"/>
  <c r="O71" i="6" a="1"/>
  <c r="O71" i="6" s="1"/>
  <c r="N71" i="6" a="1"/>
  <c r="N71" i="6" s="1"/>
  <c r="M71" i="6" a="1"/>
  <c r="M71" i="6" s="1"/>
  <c r="L71" i="6" a="1"/>
  <c r="L71" i="6" s="1"/>
  <c r="K71" i="6" a="1"/>
  <c r="K71" i="6" s="1"/>
  <c r="AI70" i="6" a="1"/>
  <c r="AI70" i="6" s="1"/>
  <c r="AH70" i="6" a="1"/>
  <c r="AH70" i="6" s="1"/>
  <c r="AG70" i="6" a="1"/>
  <c r="AG70" i="6" s="1"/>
  <c r="AF70" i="6"/>
  <c r="AF70" i="6" a="1"/>
  <c r="AE70" i="6" a="1"/>
  <c r="AE70" i="6" s="1"/>
  <c r="AD70" i="6"/>
  <c r="AD70" i="6" a="1"/>
  <c r="AC70" i="6" a="1"/>
  <c r="AC70" i="6" s="1"/>
  <c r="AB70" i="6" a="1"/>
  <c r="AB70" i="6" s="1"/>
  <c r="AA70" i="6" a="1"/>
  <c r="AA70" i="6" s="1"/>
  <c r="Z70" i="6" a="1"/>
  <c r="Z70" i="6" s="1"/>
  <c r="Y70" i="6" a="1"/>
  <c r="Y70" i="6" s="1"/>
  <c r="X70" i="6"/>
  <c r="X70" i="6" a="1"/>
  <c r="W70" i="6" a="1"/>
  <c r="W70" i="6" s="1"/>
  <c r="V70" i="6"/>
  <c r="V70" i="6" a="1"/>
  <c r="U70" i="6" a="1"/>
  <c r="U70" i="6" s="1"/>
  <c r="T70" i="6" a="1"/>
  <c r="T70" i="6" s="1"/>
  <c r="S70" i="6" a="1"/>
  <c r="S70" i="6" s="1"/>
  <c r="R70" i="6" a="1"/>
  <c r="R70" i="6" s="1"/>
  <c r="Q70" i="6" a="1"/>
  <c r="Q70" i="6" s="1"/>
  <c r="P70" i="6"/>
  <c r="P70" i="6" a="1"/>
  <c r="O70" i="6" a="1"/>
  <c r="O70" i="6" s="1"/>
  <c r="N70" i="6"/>
  <c r="N70" i="6" a="1"/>
  <c r="M70" i="6" a="1"/>
  <c r="M70" i="6" s="1"/>
  <c r="L70" i="6" a="1"/>
  <c r="L70" i="6" s="1"/>
  <c r="K70" i="6" a="1"/>
  <c r="K70" i="6" s="1"/>
  <c r="AI69" i="6" a="1"/>
  <c r="AI69" i="6" s="1"/>
  <c r="AH69" i="6" a="1"/>
  <c r="AH69" i="6" s="1"/>
  <c r="AG69" i="6" a="1"/>
  <c r="AG69" i="6" s="1"/>
  <c r="AF69" i="6" a="1"/>
  <c r="AF69" i="6" s="1"/>
  <c r="AE69" i="6" a="1"/>
  <c r="AE69" i="6" s="1"/>
  <c r="AD69" i="6"/>
  <c r="AD69" i="6" a="1"/>
  <c r="AC69" i="6" a="1"/>
  <c r="AC69" i="6" s="1"/>
  <c r="AB69" i="6"/>
  <c r="AB69" i="6" a="1"/>
  <c r="AA69" i="6" a="1"/>
  <c r="AA69" i="6" s="1"/>
  <c r="Z69" i="6" a="1"/>
  <c r="Z69" i="6" s="1"/>
  <c r="Y69" i="6" a="1"/>
  <c r="Y69" i="6" s="1"/>
  <c r="X69" i="6" a="1"/>
  <c r="X69" i="6" s="1"/>
  <c r="W69" i="6" a="1"/>
  <c r="W69" i="6" s="1"/>
  <c r="V69" i="6"/>
  <c r="V69" i="6" a="1"/>
  <c r="U69" i="6" a="1"/>
  <c r="U69" i="6" s="1"/>
  <c r="T69" i="6"/>
  <c r="T69" i="6" a="1"/>
  <c r="S69" i="6" a="1"/>
  <c r="S69" i="6" s="1"/>
  <c r="R69" i="6" a="1"/>
  <c r="R69" i="6" s="1"/>
  <c r="Q69" i="6" a="1"/>
  <c r="Q69" i="6" s="1"/>
  <c r="P69" i="6" a="1"/>
  <c r="P69" i="6" s="1"/>
  <c r="O69" i="6" a="1"/>
  <c r="O69" i="6" s="1"/>
  <c r="N69" i="6"/>
  <c r="N69" i="6" a="1"/>
  <c r="M69" i="6" a="1"/>
  <c r="M69" i="6" s="1"/>
  <c r="L69" i="6"/>
  <c r="F69" i="6" s="1"/>
  <c r="L69" i="6" a="1"/>
  <c r="K69" i="6" a="1"/>
  <c r="K69" i="6" s="1"/>
  <c r="AI68" i="6" a="1"/>
  <c r="AI68" i="6" s="1"/>
  <c r="AH68" i="6" a="1"/>
  <c r="AH68" i="6" s="1"/>
  <c r="AG68" i="6" a="1"/>
  <c r="AG68" i="6" s="1"/>
  <c r="AF68" i="6"/>
  <c r="AF68" i="6" a="1"/>
  <c r="AE68" i="6" a="1"/>
  <c r="AE68" i="6" s="1"/>
  <c r="AD68" i="6" a="1"/>
  <c r="AD68" i="6" s="1"/>
  <c r="AC68" i="6" a="1"/>
  <c r="AC68" i="6" s="1"/>
  <c r="AB68" i="6" a="1"/>
  <c r="AB68" i="6" s="1"/>
  <c r="AA68" i="6" a="1"/>
  <c r="AA68" i="6" s="1"/>
  <c r="Z68" i="6" a="1"/>
  <c r="Z68" i="6" s="1"/>
  <c r="Y68" i="6" a="1"/>
  <c r="Y68" i="6" s="1"/>
  <c r="X68" i="6"/>
  <c r="X68" i="6" a="1"/>
  <c r="W68" i="6" a="1"/>
  <c r="W68" i="6" s="1"/>
  <c r="V68" i="6" a="1"/>
  <c r="V68" i="6" s="1"/>
  <c r="U68" i="6" a="1"/>
  <c r="U68" i="6" s="1"/>
  <c r="T68" i="6" a="1"/>
  <c r="T68" i="6" s="1"/>
  <c r="S68" i="6" a="1"/>
  <c r="S68" i="6" s="1"/>
  <c r="R68" i="6"/>
  <c r="R68" i="6" a="1"/>
  <c r="Q68" i="6" a="1"/>
  <c r="Q68" i="6" s="1"/>
  <c r="P68" i="6"/>
  <c r="P68" i="6" a="1"/>
  <c r="O68" i="6" a="1"/>
  <c r="O68" i="6" s="1"/>
  <c r="N68" i="6" a="1"/>
  <c r="N68" i="6" s="1"/>
  <c r="M68" i="6" a="1"/>
  <c r="M68" i="6" s="1"/>
  <c r="L68" i="6" a="1"/>
  <c r="L68" i="6" s="1"/>
  <c r="K68" i="6" a="1"/>
  <c r="K68" i="6" s="1"/>
  <c r="AI67" i="6" a="1"/>
  <c r="AI67" i="6" s="1"/>
  <c r="AH67" i="6" a="1"/>
  <c r="AH67" i="6" s="1"/>
  <c r="AG67" i="6" a="1"/>
  <c r="AG67" i="6" s="1"/>
  <c r="AF67" i="6"/>
  <c r="AF67" i="6" a="1"/>
  <c r="AE67" i="6" a="1"/>
  <c r="AE67" i="6" s="1"/>
  <c r="AD67" i="6"/>
  <c r="AD67" i="6" a="1"/>
  <c r="AC67" i="6" a="1"/>
  <c r="AC67" i="6" s="1"/>
  <c r="AB67" i="6" a="1"/>
  <c r="AB67" i="6" s="1"/>
  <c r="AA67" i="6" a="1"/>
  <c r="AA67" i="6" s="1"/>
  <c r="Z67" i="6" a="1"/>
  <c r="Z67" i="6" s="1"/>
  <c r="Y67" i="6" a="1"/>
  <c r="Y67" i="6" s="1"/>
  <c r="X67" i="6"/>
  <c r="X67" i="6" a="1"/>
  <c r="W67" i="6" a="1"/>
  <c r="W67" i="6" s="1"/>
  <c r="V67" i="6"/>
  <c r="V67" i="6" a="1"/>
  <c r="U67" i="6" a="1"/>
  <c r="U67" i="6" s="1"/>
  <c r="T67" i="6" a="1"/>
  <c r="T67" i="6" s="1"/>
  <c r="S67" i="6" a="1"/>
  <c r="S67" i="6" s="1"/>
  <c r="R67" i="6" a="1"/>
  <c r="R67" i="6" s="1"/>
  <c r="Q67" i="6" a="1"/>
  <c r="Q67" i="6" s="1"/>
  <c r="P67" i="6"/>
  <c r="P67" i="6" a="1"/>
  <c r="O67" i="6" a="1"/>
  <c r="O67" i="6" s="1"/>
  <c r="N67" i="6"/>
  <c r="N67" i="6" a="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c r="AB66" i="6" a="1"/>
  <c r="AA66" i="6" a="1"/>
  <c r="AA66" i="6" s="1"/>
  <c r="Z66" i="6" a="1"/>
  <c r="Z66" i="6" s="1"/>
  <c r="Y66" i="6" a="1"/>
  <c r="Y66" i="6" s="1"/>
  <c r="X66" i="6" a="1"/>
  <c r="X66" i="6" s="1"/>
  <c r="W66" i="6" a="1"/>
  <c r="W66" i="6" s="1"/>
  <c r="V66" i="6" a="1"/>
  <c r="V66" i="6" s="1"/>
  <c r="U66" i="6" a="1"/>
  <c r="U66" i="6" s="1"/>
  <c r="T66" i="6"/>
  <c r="T66" i="6" a="1"/>
  <c r="S66" i="6" a="1"/>
  <c r="S66" i="6" s="1"/>
  <c r="R66" i="6" a="1"/>
  <c r="R66" i="6" s="1"/>
  <c r="Q66" i="6" a="1"/>
  <c r="Q66" i="6" s="1"/>
  <c r="P66" i="6" a="1"/>
  <c r="P66" i="6" s="1"/>
  <c r="O66" i="6" a="1"/>
  <c r="O66" i="6" s="1"/>
  <c r="N66" i="6" a="1"/>
  <c r="N66" i="6" s="1"/>
  <c r="M66" i="6" a="1"/>
  <c r="M66" i="6" s="1"/>
  <c r="L66" i="6"/>
  <c r="L66" i="6" a="1"/>
  <c r="K66" i="6" a="1"/>
  <c r="K66" i="6" s="1"/>
  <c r="AI65" i="6" a="1"/>
  <c r="AI65" i="6" s="1"/>
  <c r="AH65" i="6"/>
  <c r="AH65" i="6" a="1"/>
  <c r="AG65" i="6" a="1"/>
  <c r="AG65" i="6" s="1"/>
  <c r="AF65" i="6" a="1"/>
  <c r="AF65" i="6" s="1"/>
  <c r="AE65" i="6" a="1"/>
  <c r="AE65" i="6" s="1"/>
  <c r="AD65" i="6" a="1"/>
  <c r="AD65" i="6" s="1"/>
  <c r="AC65" i="6" a="1"/>
  <c r="AC65" i="6" s="1"/>
  <c r="AB65" i="6" a="1"/>
  <c r="AB65" i="6" s="1"/>
  <c r="AA65" i="6" a="1"/>
  <c r="AA65" i="6" s="1"/>
  <c r="Z65" i="6"/>
  <c r="Z65" i="6" a="1"/>
  <c r="Y65" i="6" a="1"/>
  <c r="Y65" i="6" s="1"/>
  <c r="X65" i="6" a="1"/>
  <c r="X65" i="6" s="1"/>
  <c r="W65" i="6" a="1"/>
  <c r="W65" i="6" s="1"/>
  <c r="V65" i="6" a="1"/>
  <c r="V65" i="6" s="1"/>
  <c r="U65" i="6" a="1"/>
  <c r="U65" i="6" s="1"/>
  <c r="T65" i="6" a="1"/>
  <c r="T65" i="6" s="1"/>
  <c r="S65" i="6" a="1"/>
  <c r="S65" i="6" s="1"/>
  <c r="R65" i="6"/>
  <c r="R65" i="6" a="1"/>
  <c r="Q65" i="6" a="1"/>
  <c r="Q65" i="6" s="1"/>
  <c r="P65" i="6" a="1"/>
  <c r="P65" i="6" s="1"/>
  <c r="O65" i="6" a="1"/>
  <c r="O65" i="6" s="1"/>
  <c r="N65" i="6" a="1"/>
  <c r="N65" i="6" s="1"/>
  <c r="M65" i="6" a="1"/>
  <c r="M65" i="6" s="1"/>
  <c r="L65" i="6"/>
  <c r="L65" i="6" a="1"/>
  <c r="K65" i="6" a="1"/>
  <c r="K65" i="6" s="1"/>
  <c r="AI64" i="6" a="1"/>
  <c r="AI64" i="6" s="1"/>
  <c r="AH64" i="6" a="1"/>
  <c r="AH64" i="6" s="1"/>
  <c r="AG64" i="6" a="1"/>
  <c r="AG64" i="6" s="1"/>
  <c r="AF64" i="6"/>
  <c r="AF64" i="6" a="1"/>
  <c r="AE64" i="6" a="1"/>
  <c r="AE64" i="6" s="1"/>
  <c r="AD64" i="6"/>
  <c r="AD64" i="6" a="1"/>
  <c r="AC64" i="6" a="1"/>
  <c r="AC64" i="6" s="1"/>
  <c r="AB64" i="6" a="1"/>
  <c r="AB64" i="6" s="1"/>
  <c r="AA64" i="6" a="1"/>
  <c r="AA64" i="6" s="1"/>
  <c r="Z64" i="6" a="1"/>
  <c r="Z64" i="6" s="1"/>
  <c r="Y64" i="6" a="1"/>
  <c r="Y64" i="6" s="1"/>
  <c r="X64" i="6"/>
  <c r="X64" i="6" a="1"/>
  <c r="W64" i="6" a="1"/>
  <c r="W64" i="6" s="1"/>
  <c r="V64" i="6"/>
  <c r="V64" i="6" a="1"/>
  <c r="U64" i="6" a="1"/>
  <c r="U64" i="6" s="1"/>
  <c r="T64" i="6" a="1"/>
  <c r="T64" i="6" s="1"/>
  <c r="S64" i="6" a="1"/>
  <c r="S64" i="6" s="1"/>
  <c r="R64" i="6" a="1"/>
  <c r="R64" i="6" s="1"/>
  <c r="Q64" i="6" a="1"/>
  <c r="Q64" i="6" s="1"/>
  <c r="P64" i="6" a="1"/>
  <c r="P64" i="6" s="1"/>
  <c r="O64" i="6" a="1"/>
  <c r="O64" i="6" s="1"/>
  <c r="N64" i="6"/>
  <c r="N64" i="6" a="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c r="AB63" i="6" a="1"/>
  <c r="AA63" i="6" a="1"/>
  <c r="AA63" i="6" s="1"/>
  <c r="Z63" i="6" a="1"/>
  <c r="Z63" i="6" s="1"/>
  <c r="Y63" i="6" a="1"/>
  <c r="Y63" i="6" s="1"/>
  <c r="X63" i="6" a="1"/>
  <c r="X63" i="6" s="1"/>
  <c r="W63" i="6" a="1"/>
  <c r="W63" i="6" s="1"/>
  <c r="V63" i="6"/>
  <c r="V63" i="6" a="1"/>
  <c r="U63" i="6" a="1"/>
  <c r="U63" i="6" s="1"/>
  <c r="T63" i="6"/>
  <c r="T63" i="6" a="1"/>
  <c r="S63" i="6" a="1"/>
  <c r="S63" i="6" s="1"/>
  <c r="R63" i="6" a="1"/>
  <c r="R63" i="6" s="1"/>
  <c r="Q63" i="6" a="1"/>
  <c r="Q63" i="6" s="1"/>
  <c r="P63" i="6" a="1"/>
  <c r="P63" i="6" s="1"/>
  <c r="O63" i="6" a="1"/>
  <c r="O63" i="6" s="1"/>
  <c r="N63" i="6"/>
  <c r="N63" i="6" a="1"/>
  <c r="M63" i="6" a="1"/>
  <c r="M63" i="6" s="1"/>
  <c r="L63" i="6"/>
  <c r="L63" i="6" a="1"/>
  <c r="K63" i="6" a="1"/>
  <c r="K63" i="6" s="1"/>
  <c r="AI62" i="6" a="1"/>
  <c r="AI62" i="6" s="1"/>
  <c r="AH62" i="6"/>
  <c r="AH62" i="6" a="1"/>
  <c r="AG62" i="6" a="1"/>
  <c r="AG62" i="6" s="1"/>
  <c r="AF62" i="6" a="1"/>
  <c r="AF62" i="6" s="1"/>
  <c r="AE62" i="6" a="1"/>
  <c r="AE62" i="6" s="1"/>
  <c r="AD62" i="6" a="1"/>
  <c r="AD62" i="6" s="1"/>
  <c r="AC62" i="6" a="1"/>
  <c r="AC62" i="6" s="1"/>
  <c r="AB62" i="6"/>
  <c r="AB62" i="6" a="1"/>
  <c r="AA62" i="6" a="1"/>
  <c r="AA62" i="6" s="1"/>
  <c r="Z62" i="6"/>
  <c r="Z62" i="6" a="1"/>
  <c r="Y62" i="6" a="1"/>
  <c r="Y62" i="6" s="1"/>
  <c r="X62" i="6" a="1"/>
  <c r="X62" i="6" s="1"/>
  <c r="W62" i="6" a="1"/>
  <c r="W62" i="6" s="1"/>
  <c r="V62" i="6" a="1"/>
  <c r="V62" i="6" s="1"/>
  <c r="U62" i="6" a="1"/>
  <c r="U62" i="6" s="1"/>
  <c r="T62" i="6"/>
  <c r="T62" i="6" a="1"/>
  <c r="S62" i="6" a="1"/>
  <c r="S62" i="6" s="1"/>
  <c r="R62" i="6"/>
  <c r="R62" i="6" a="1"/>
  <c r="Q62" i="6" a="1"/>
  <c r="Q62" i="6" s="1"/>
  <c r="P62" i="6" a="1"/>
  <c r="P62" i="6" s="1"/>
  <c r="O62" i="6" a="1"/>
  <c r="O62" i="6" s="1"/>
  <c r="N62" i="6" a="1"/>
  <c r="N62" i="6" s="1"/>
  <c r="M62" i="6" a="1"/>
  <c r="M62" i="6" s="1"/>
  <c r="L62" i="6" a="1"/>
  <c r="L62" i="6" s="1"/>
  <c r="K62" i="6" a="1"/>
  <c r="K62" i="6" s="1"/>
  <c r="AI61" i="6" a="1"/>
  <c r="AI61" i="6" s="1"/>
  <c r="AH61" i="6" a="1"/>
  <c r="AH61" i="6" s="1"/>
  <c r="AG61" i="6" a="1"/>
  <c r="AG61" i="6" s="1"/>
  <c r="AF61" i="6"/>
  <c r="AF61" i="6" a="1"/>
  <c r="AE61" i="6" a="1"/>
  <c r="AE61" i="6" s="1"/>
  <c r="AD61" i="6" a="1"/>
  <c r="AD61" i="6" s="1"/>
  <c r="AC61" i="6" a="1"/>
  <c r="AC61" i="6" s="1"/>
  <c r="AB61" i="6" a="1"/>
  <c r="AB61" i="6" s="1"/>
  <c r="AA61" i="6" a="1"/>
  <c r="AA61" i="6" s="1"/>
  <c r="Z61" i="6" a="1"/>
  <c r="Z61" i="6" s="1"/>
  <c r="Y61" i="6" a="1"/>
  <c r="Y61" i="6" s="1"/>
  <c r="X61" i="6"/>
  <c r="X61" i="6" a="1"/>
  <c r="W61" i="6" a="1"/>
  <c r="W61" i="6" s="1"/>
  <c r="V61" i="6" a="1"/>
  <c r="V61" i="6" s="1"/>
  <c r="U61" i="6" a="1"/>
  <c r="U61" i="6" s="1"/>
  <c r="T61" i="6" a="1"/>
  <c r="T61" i="6" s="1"/>
  <c r="S61" i="6" a="1"/>
  <c r="S61" i="6" s="1"/>
  <c r="R61" i="6" a="1"/>
  <c r="R61" i="6" s="1"/>
  <c r="Q61" i="6" a="1"/>
  <c r="Q61" i="6" s="1"/>
  <c r="P61" i="6"/>
  <c r="P61" i="6" a="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c r="AB60" i="6" a="1"/>
  <c r="AA60" i="6" a="1"/>
  <c r="AA60" i="6" s="1"/>
  <c r="Z60" i="6" a="1"/>
  <c r="Z60" i="6" s="1"/>
  <c r="Y60" i="6" a="1"/>
  <c r="Y60" i="6" s="1"/>
  <c r="X60" i="6" a="1"/>
  <c r="X60" i="6" s="1"/>
  <c r="W60" i="6" a="1"/>
  <c r="W60" i="6" s="1"/>
  <c r="V60" i="6" a="1"/>
  <c r="V60" i="6" s="1"/>
  <c r="U60" i="6" a="1"/>
  <c r="U60" i="6" s="1"/>
  <c r="T60" i="6"/>
  <c r="T60" i="6" a="1"/>
  <c r="S60" i="6" a="1"/>
  <c r="S60" i="6" s="1"/>
  <c r="R60" i="6" a="1"/>
  <c r="R60" i="6" s="1"/>
  <c r="Q60" i="6" a="1"/>
  <c r="Q60" i="6" s="1"/>
  <c r="P60" i="6" a="1"/>
  <c r="P60" i="6" s="1"/>
  <c r="O60" i="6" a="1"/>
  <c r="O60" i="6" s="1"/>
  <c r="N60" i="6"/>
  <c r="N60" i="6" a="1"/>
  <c r="M60" i="6" a="1"/>
  <c r="M60" i="6" s="1"/>
  <c r="L60" i="6"/>
  <c r="L60" i="6" a="1"/>
  <c r="K60" i="6" a="1"/>
  <c r="K60" i="6" s="1"/>
  <c r="AI59" i="6" a="1"/>
  <c r="AI59" i="6" s="1"/>
  <c r="AH59" i="6"/>
  <c r="AH59" i="6" a="1"/>
  <c r="AG59" i="6" a="1"/>
  <c r="AG59" i="6" s="1"/>
  <c r="AF59" i="6" a="1"/>
  <c r="AF59" i="6" s="1"/>
  <c r="AE59" i="6" a="1"/>
  <c r="AE59" i="6" s="1"/>
  <c r="AD59" i="6" a="1"/>
  <c r="AD59" i="6" s="1"/>
  <c r="AC59" i="6" a="1"/>
  <c r="AC59" i="6" s="1"/>
  <c r="AB59" i="6"/>
  <c r="AB59" i="6" a="1"/>
  <c r="AA59" i="6" a="1"/>
  <c r="AA59" i="6" s="1"/>
  <c r="Z59" i="6"/>
  <c r="Z59" i="6" a="1"/>
  <c r="Y59" i="6" a="1"/>
  <c r="Y59" i="6" s="1"/>
  <c r="X59" i="6" a="1"/>
  <c r="X59" i="6" s="1"/>
  <c r="W59" i="6" a="1"/>
  <c r="W59" i="6" s="1"/>
  <c r="V59" i="6" a="1"/>
  <c r="V59" i="6" s="1"/>
  <c r="U59" i="6" a="1"/>
  <c r="U59" i="6" s="1"/>
  <c r="T59" i="6" a="1"/>
  <c r="T59" i="6" s="1"/>
  <c r="S59" i="6" a="1"/>
  <c r="S59" i="6" s="1"/>
  <c r="R59" i="6"/>
  <c r="R59" i="6" a="1"/>
  <c r="Q59" i="6" a="1"/>
  <c r="Q59" i="6" s="1"/>
  <c r="P59" i="6" a="1"/>
  <c r="P59" i="6" s="1"/>
  <c r="O59" i="6" a="1"/>
  <c r="O59" i="6" s="1"/>
  <c r="N59" i="6" a="1"/>
  <c r="N59" i="6" s="1"/>
  <c r="M59" i="6" a="1"/>
  <c r="M59" i="6" s="1"/>
  <c r="L59" i="6" a="1"/>
  <c r="L59" i="6" s="1"/>
  <c r="K59" i="6" a="1"/>
  <c r="K59" i="6" s="1"/>
  <c r="AI58" i="6" a="1"/>
  <c r="AI58" i="6" s="1"/>
  <c r="AH58" i="6" a="1"/>
  <c r="AH58" i="6" s="1"/>
  <c r="AG58" i="6" a="1"/>
  <c r="AG58" i="6" s="1"/>
  <c r="AF58" i="6"/>
  <c r="AF58" i="6" a="1"/>
  <c r="AE58" i="6" a="1"/>
  <c r="AE58" i="6" s="1"/>
  <c r="AD58" i="6" a="1"/>
  <c r="AD58" i="6" s="1"/>
  <c r="AC58" i="6" a="1"/>
  <c r="AC58" i="6" s="1"/>
  <c r="AB58" i="6" a="1"/>
  <c r="AB58" i="6" s="1"/>
  <c r="AA58" i="6" a="1"/>
  <c r="AA58" i="6" s="1"/>
  <c r="Z58" i="6" a="1"/>
  <c r="Z58" i="6" s="1"/>
  <c r="Y58" i="6" a="1"/>
  <c r="Y58" i="6" s="1"/>
  <c r="X58" i="6"/>
  <c r="X58" i="6" a="1"/>
  <c r="W58" i="6" a="1"/>
  <c r="W58" i="6" s="1"/>
  <c r="V58" i="6" a="1"/>
  <c r="V58" i="6" s="1"/>
  <c r="U58" i="6" a="1"/>
  <c r="U58" i="6" s="1"/>
  <c r="T58" i="6" a="1"/>
  <c r="T58" i="6" s="1"/>
  <c r="S58" i="6" a="1"/>
  <c r="S58" i="6" s="1"/>
  <c r="R58" i="6" a="1"/>
  <c r="R58" i="6" s="1"/>
  <c r="Q58" i="6" a="1"/>
  <c r="Q58" i="6" s="1"/>
  <c r="P58" i="6"/>
  <c r="P58" i="6" a="1"/>
  <c r="O58" i="6" a="1"/>
  <c r="O58" i="6" s="1"/>
  <c r="N58" i="6" a="1"/>
  <c r="N58" i="6" s="1"/>
  <c r="M58" i="6" a="1"/>
  <c r="M58" i="6" s="1"/>
  <c r="L58" i="6" a="1"/>
  <c r="L58" i="6" s="1"/>
  <c r="K58" i="6" a="1"/>
  <c r="K58" i="6" s="1"/>
  <c r="AI57" i="6" a="1"/>
  <c r="AI57" i="6" s="1"/>
  <c r="AH57" i="6" a="1"/>
  <c r="AH57" i="6" s="1"/>
  <c r="AG57" i="6" a="1"/>
  <c r="AG57" i="6" s="1"/>
  <c r="AF57" i="6"/>
  <c r="AF57" i="6" a="1"/>
  <c r="AE57" i="6" a="1"/>
  <c r="AE57" i="6" s="1"/>
  <c r="AD57" i="6"/>
  <c r="AD57" i="6" a="1"/>
  <c r="AC57" i="6" a="1"/>
  <c r="AC57" i="6" s="1"/>
  <c r="AB57" i="6" a="1"/>
  <c r="AB57" i="6" s="1"/>
  <c r="AA57" i="6" a="1"/>
  <c r="AA57" i="6" s="1"/>
  <c r="Z57" i="6" a="1"/>
  <c r="Z57" i="6" s="1"/>
  <c r="Y57" i="6" a="1"/>
  <c r="Y57" i="6" s="1"/>
  <c r="X57" i="6" a="1"/>
  <c r="X57" i="6" s="1"/>
  <c r="W57" i="6" a="1"/>
  <c r="W57" i="6" s="1"/>
  <c r="V57" i="6"/>
  <c r="V57" i="6" a="1"/>
  <c r="U57" i="6" a="1"/>
  <c r="U57" i="6" s="1"/>
  <c r="T57" i="6" a="1"/>
  <c r="T57" i="6" s="1"/>
  <c r="S57" i="6" a="1"/>
  <c r="S57" i="6" s="1"/>
  <c r="R57" i="6" a="1"/>
  <c r="R57" i="6" s="1"/>
  <c r="Q57" i="6" a="1"/>
  <c r="Q57" i="6" s="1"/>
  <c r="P57" i="6"/>
  <c r="P57" i="6" a="1"/>
  <c r="O57" i="6" a="1"/>
  <c r="O57" i="6" s="1"/>
  <c r="N57" i="6"/>
  <c r="N57" i="6" a="1"/>
  <c r="M57" i="6" a="1"/>
  <c r="M57" i="6" s="1"/>
  <c r="L57" i="6" a="1"/>
  <c r="L57" i="6" s="1"/>
  <c r="K57" i="6" a="1"/>
  <c r="K57" i="6" s="1"/>
  <c r="F57" i="6" s="1"/>
  <c r="AI56" i="6" a="1"/>
  <c r="AI56" i="6" s="1"/>
  <c r="AH56" i="6"/>
  <c r="AH56" i="6" a="1"/>
  <c r="AG56" i="6" a="1"/>
  <c r="AG56" i="6" s="1"/>
  <c r="AF56" i="6" a="1"/>
  <c r="AF56" i="6" s="1"/>
  <c r="AE56" i="6" a="1"/>
  <c r="AE56" i="6" s="1"/>
  <c r="AD56" i="6" a="1"/>
  <c r="AD56" i="6" s="1"/>
  <c r="AC56" i="6" a="1"/>
  <c r="AC56" i="6" s="1"/>
  <c r="AB56" i="6" a="1"/>
  <c r="AB56" i="6" s="1"/>
  <c r="AA56" i="6" a="1"/>
  <c r="AA56" i="6" s="1"/>
  <c r="Z56" i="6"/>
  <c r="Z56" i="6" a="1"/>
  <c r="Y56" i="6" a="1"/>
  <c r="Y56" i="6" s="1"/>
  <c r="X56" i="6" a="1"/>
  <c r="X56" i="6" s="1"/>
  <c r="W56" i="6" a="1"/>
  <c r="W56" i="6" s="1"/>
  <c r="V56" i="6" a="1"/>
  <c r="V56" i="6" s="1"/>
  <c r="U56" i="6" a="1"/>
  <c r="U56" i="6" s="1"/>
  <c r="T56" i="6" a="1"/>
  <c r="T56" i="6" s="1"/>
  <c r="S56" i="6" a="1"/>
  <c r="S56" i="6" s="1"/>
  <c r="R56" i="6"/>
  <c r="R56" i="6" a="1"/>
  <c r="Q56" i="6" a="1"/>
  <c r="Q56" i="6" s="1"/>
  <c r="P56" i="6" a="1"/>
  <c r="P56" i="6" s="1"/>
  <c r="O56" i="6" a="1"/>
  <c r="O56" i="6" s="1"/>
  <c r="N56" i="6" a="1"/>
  <c r="N56" i="6" s="1"/>
  <c r="M56" i="6" a="1"/>
  <c r="M56" i="6" s="1"/>
  <c r="L56" i="6"/>
  <c r="L56" i="6" a="1"/>
  <c r="K56" i="6" a="1"/>
  <c r="K56" i="6" s="1"/>
  <c r="AI55" i="6" a="1"/>
  <c r="AI55" i="6" s="1"/>
  <c r="AH55" i="6" a="1"/>
  <c r="AH55" i="6" s="1"/>
  <c r="AG55" i="6" a="1"/>
  <c r="AG55" i="6" s="1"/>
  <c r="AF55" i="6"/>
  <c r="AF55" i="6" a="1"/>
  <c r="AE55" i="6" a="1"/>
  <c r="AE55" i="6" s="1"/>
  <c r="AD55" i="6" a="1"/>
  <c r="AD55" i="6" s="1"/>
  <c r="AC55" i="6" a="1"/>
  <c r="AC55" i="6" s="1"/>
  <c r="AB55" i="6" a="1"/>
  <c r="AB55" i="6" s="1"/>
  <c r="AA55" i="6" a="1"/>
  <c r="AA55" i="6" s="1"/>
  <c r="Z55" i="6" a="1"/>
  <c r="Z55" i="6" s="1"/>
  <c r="Y55" i="6" a="1"/>
  <c r="Y55" i="6" s="1"/>
  <c r="X55" i="6"/>
  <c r="X55" i="6" a="1"/>
  <c r="W55" i="6" a="1"/>
  <c r="W55" i="6" s="1"/>
  <c r="V55" i="6" a="1"/>
  <c r="V55" i="6" s="1"/>
  <c r="U55" i="6" a="1"/>
  <c r="U55" i="6" s="1"/>
  <c r="T55" i="6" a="1"/>
  <c r="T55" i="6" s="1"/>
  <c r="S55" i="6" a="1"/>
  <c r="S55" i="6" s="1"/>
  <c r="R55" i="6" a="1"/>
  <c r="R55" i="6" s="1"/>
  <c r="Q55" i="6" a="1"/>
  <c r="Q55" i="6" s="1"/>
  <c r="P55" i="6"/>
  <c r="P55" i="6" a="1"/>
  <c r="O55" i="6" a="1"/>
  <c r="O55" i="6" s="1"/>
  <c r="N55" i="6" a="1"/>
  <c r="N55" i="6" s="1"/>
  <c r="M55" i="6" a="1"/>
  <c r="M55" i="6" s="1"/>
  <c r="L55" i="6" a="1"/>
  <c r="L55" i="6" s="1"/>
  <c r="K55" i="6" a="1"/>
  <c r="K55" i="6" s="1"/>
  <c r="AI54" i="6" a="1"/>
  <c r="AI54" i="6" s="1"/>
  <c r="AH54" i="6" a="1"/>
  <c r="AH54" i="6" s="1"/>
  <c r="AG54" i="6" a="1"/>
  <c r="AG54" i="6" s="1"/>
  <c r="AF54" i="6"/>
  <c r="AF54" i="6" a="1"/>
  <c r="AE54" i="6" a="1"/>
  <c r="AE54" i="6" s="1"/>
  <c r="AD54" i="6"/>
  <c r="AD54" i="6" a="1"/>
  <c r="AC54" i="6" a="1"/>
  <c r="AC54" i="6" s="1"/>
  <c r="AB54" i="6" a="1"/>
  <c r="AB54" i="6" s="1"/>
  <c r="AA54" i="6" a="1"/>
  <c r="AA54" i="6" s="1"/>
  <c r="Z54" i="6" a="1"/>
  <c r="Z54" i="6" s="1"/>
  <c r="Y54" i="6" a="1"/>
  <c r="Y54" i="6" s="1"/>
  <c r="X54" i="6"/>
  <c r="X54" i="6" a="1"/>
  <c r="W54" i="6" a="1"/>
  <c r="W54" i="6" s="1"/>
  <c r="V54" i="6"/>
  <c r="V54" i="6" a="1"/>
  <c r="U54" i="6" a="1"/>
  <c r="U54" i="6" s="1"/>
  <c r="T54" i="6" a="1"/>
  <c r="T54" i="6" s="1"/>
  <c r="S54" i="6" a="1"/>
  <c r="S54" i="6" s="1"/>
  <c r="R54" i="6" a="1"/>
  <c r="R54" i="6" s="1"/>
  <c r="Q54" i="6" a="1"/>
  <c r="Q54" i="6" s="1"/>
  <c r="P54" i="6"/>
  <c r="P54" i="6" a="1"/>
  <c r="O54" i="6" a="1"/>
  <c r="O54" i="6" s="1"/>
  <c r="N54" i="6"/>
  <c r="N54" i="6" a="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c r="AB53" i="6" a="1"/>
  <c r="AA53" i="6" a="1"/>
  <c r="AA53" i="6" s="1"/>
  <c r="Z53" i="6" a="1"/>
  <c r="Z53" i="6" s="1"/>
  <c r="Y53" i="6" a="1"/>
  <c r="Y53" i="6" s="1"/>
  <c r="X53" i="6" a="1"/>
  <c r="X53" i="6" s="1"/>
  <c r="W53" i="6" a="1"/>
  <c r="W53" i="6" s="1"/>
  <c r="V53" i="6" a="1"/>
  <c r="V53" i="6" s="1"/>
  <c r="U53" i="6" a="1"/>
  <c r="U53" i="6" s="1"/>
  <c r="T53" i="6"/>
  <c r="T53" i="6" a="1"/>
  <c r="S53" i="6" a="1"/>
  <c r="S53" i="6" s="1"/>
  <c r="R53" i="6" a="1"/>
  <c r="R53" i="6" s="1"/>
  <c r="Q53" i="6" a="1"/>
  <c r="Q53" i="6" s="1"/>
  <c r="P53" i="6" a="1"/>
  <c r="P53" i="6" s="1"/>
  <c r="O53" i="6" a="1"/>
  <c r="O53" i="6" s="1"/>
  <c r="N53" i="6" a="1"/>
  <c r="N53" i="6" s="1"/>
  <c r="M53" i="6" a="1"/>
  <c r="M53" i="6" s="1"/>
  <c r="L53" i="6"/>
  <c r="L53" i="6" a="1"/>
  <c r="K53" i="6" a="1"/>
  <c r="K53" i="6" s="1"/>
  <c r="AI52" i="6" a="1"/>
  <c r="AI52" i="6" s="1"/>
  <c r="AH52" i="6" a="1"/>
  <c r="AH52" i="6" s="1"/>
  <c r="AG52" i="6" a="1"/>
  <c r="AG52" i="6" s="1"/>
  <c r="AF52" i="6"/>
  <c r="AF52" i="6" a="1"/>
  <c r="AE52" i="6" a="1"/>
  <c r="AE52" i="6" s="1"/>
  <c r="AD52" i="6" a="1"/>
  <c r="AD52" i="6" s="1"/>
  <c r="AC52" i="6" a="1"/>
  <c r="AC52" i="6" s="1"/>
  <c r="AB52" i="6" a="1"/>
  <c r="AB52" i="6" s="1"/>
  <c r="AA52" i="6" a="1"/>
  <c r="AA52" i="6" s="1"/>
  <c r="Z52" i="6" a="1"/>
  <c r="Z52" i="6" s="1"/>
  <c r="Y52" i="6" a="1"/>
  <c r="Y52" i="6" s="1"/>
  <c r="X52" i="6"/>
  <c r="X52" i="6" a="1"/>
  <c r="W52" i="6" a="1"/>
  <c r="W52" i="6" s="1"/>
  <c r="V52" i="6" a="1"/>
  <c r="V52" i="6" s="1"/>
  <c r="U52" i="6" a="1"/>
  <c r="U52" i="6" s="1"/>
  <c r="T52" i="6" a="1"/>
  <c r="T52" i="6" s="1"/>
  <c r="S52" i="6" a="1"/>
  <c r="S52" i="6" s="1"/>
  <c r="R52" i="6" a="1"/>
  <c r="R52" i="6" s="1"/>
  <c r="Q52" i="6" a="1"/>
  <c r="Q52" i="6" s="1"/>
  <c r="P52" i="6"/>
  <c r="P52" i="6" a="1"/>
  <c r="O52" i="6" a="1"/>
  <c r="O52" i="6" s="1"/>
  <c r="N52" i="6" a="1"/>
  <c r="N52" i="6" s="1"/>
  <c r="M52" i="6" a="1"/>
  <c r="M52" i="6" s="1"/>
  <c r="L52" i="6" a="1"/>
  <c r="L52" i="6" s="1"/>
  <c r="K52" i="6" a="1"/>
  <c r="K52" i="6" s="1"/>
  <c r="AI51" i="6" a="1"/>
  <c r="AI51" i="6" s="1"/>
  <c r="AH51" i="6" a="1"/>
  <c r="AH51" i="6" s="1"/>
  <c r="AG51" i="6" a="1"/>
  <c r="AG51" i="6" s="1"/>
  <c r="AF51" i="6"/>
  <c r="AF51" i="6" a="1"/>
  <c r="AE51" i="6" a="1"/>
  <c r="AE51" i="6" s="1"/>
  <c r="AD51" i="6"/>
  <c r="AD51" i="6" a="1"/>
  <c r="AC51" i="6" a="1"/>
  <c r="AC51" i="6" s="1"/>
  <c r="AB51" i="6" a="1"/>
  <c r="AB51" i="6" s="1"/>
  <c r="AA51" i="6" a="1"/>
  <c r="AA51" i="6" s="1"/>
  <c r="Z51" i="6" a="1"/>
  <c r="Z51" i="6" s="1"/>
  <c r="Y51" i="6" a="1"/>
  <c r="Y51" i="6" s="1"/>
  <c r="X51" i="6"/>
  <c r="X51" i="6" a="1"/>
  <c r="W51" i="6" a="1"/>
  <c r="W51" i="6" s="1"/>
  <c r="V51" i="6"/>
  <c r="V51" i="6" a="1"/>
  <c r="U51" i="6" a="1"/>
  <c r="U51" i="6" s="1"/>
  <c r="T51" i="6" a="1"/>
  <c r="T51" i="6" s="1"/>
  <c r="S51" i="6" a="1"/>
  <c r="S51" i="6" s="1"/>
  <c r="R51" i="6" a="1"/>
  <c r="R51" i="6" s="1"/>
  <c r="Q51" i="6" a="1"/>
  <c r="Q51" i="6" s="1"/>
  <c r="P51" i="6" a="1"/>
  <c r="P51" i="6" s="1"/>
  <c r="O51" i="6" a="1"/>
  <c r="O51" i="6" s="1"/>
  <c r="N51" i="6"/>
  <c r="N51" i="6" a="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c r="AB50" i="6" a="1"/>
  <c r="AA50" i="6" a="1"/>
  <c r="AA50" i="6" s="1"/>
  <c r="Z50" i="6" a="1"/>
  <c r="Z50" i="6" s="1"/>
  <c r="Y50" i="6" a="1"/>
  <c r="Y50" i="6" s="1"/>
  <c r="X50" i="6" a="1"/>
  <c r="X50" i="6" s="1"/>
  <c r="W50" i="6" a="1"/>
  <c r="W50" i="6" s="1"/>
  <c r="V50" i="6" a="1"/>
  <c r="V50" i="6" s="1"/>
  <c r="U50" i="6" a="1"/>
  <c r="U50" i="6" s="1"/>
  <c r="T50" i="6"/>
  <c r="T50" i="6" a="1"/>
  <c r="S50" i="6" a="1"/>
  <c r="S50" i="6" s="1"/>
  <c r="R50" i="6" a="1"/>
  <c r="R50" i="6" s="1"/>
  <c r="Q50" i="6" a="1"/>
  <c r="Q50" i="6" s="1"/>
  <c r="P50" i="6" a="1"/>
  <c r="P50" i="6" s="1"/>
  <c r="O50" i="6" a="1"/>
  <c r="O50" i="6" s="1"/>
  <c r="N50" i="6" a="1"/>
  <c r="N50" i="6" s="1"/>
  <c r="M50" i="6" a="1"/>
  <c r="M50" i="6" s="1"/>
  <c r="L50" i="6"/>
  <c r="L50" i="6" a="1"/>
  <c r="K50" i="6" a="1"/>
  <c r="K50" i="6" s="1"/>
  <c r="AI49" i="6" a="1"/>
  <c r="AI49" i="6" s="1"/>
  <c r="AH49" i="6"/>
  <c r="AH49" i="6" a="1"/>
  <c r="AG49" i="6" a="1"/>
  <c r="AG49" i="6" s="1"/>
  <c r="AF49" i="6" a="1"/>
  <c r="AF49" i="6" s="1"/>
  <c r="AE49" i="6" a="1"/>
  <c r="AE49" i="6" s="1"/>
  <c r="AD49" i="6" a="1"/>
  <c r="AD49" i="6" s="1"/>
  <c r="AC49" i="6" a="1"/>
  <c r="AC49" i="6" s="1"/>
  <c r="AB49" i="6" a="1"/>
  <c r="AB49" i="6" s="1"/>
  <c r="AA49" i="6" a="1"/>
  <c r="AA49" i="6" s="1"/>
  <c r="Z49" i="6"/>
  <c r="Z49" i="6" a="1"/>
  <c r="Y49" i="6" a="1"/>
  <c r="Y49" i="6" s="1"/>
  <c r="X49" i="6" a="1"/>
  <c r="X49" i="6" s="1"/>
  <c r="W49" i="6" a="1"/>
  <c r="W49" i="6" s="1"/>
  <c r="V49" i="6" a="1"/>
  <c r="V49" i="6" s="1"/>
  <c r="U49" i="6" a="1"/>
  <c r="U49" i="6" s="1"/>
  <c r="T49" i="6" a="1"/>
  <c r="T49" i="6" s="1"/>
  <c r="S49" i="6" a="1"/>
  <c r="S49" i="6" s="1"/>
  <c r="R49" i="6"/>
  <c r="R49" i="6" a="1"/>
  <c r="Q49" i="6" a="1"/>
  <c r="Q49" i="6" s="1"/>
  <c r="P49" i="6" a="1"/>
  <c r="P49" i="6" s="1"/>
  <c r="O49" i="6" a="1"/>
  <c r="O49" i="6" s="1"/>
  <c r="N49" i="6" a="1"/>
  <c r="N49" i="6" s="1"/>
  <c r="M49" i="6" a="1"/>
  <c r="M49" i="6" s="1"/>
  <c r="L49" i="6" a="1"/>
  <c r="L49" i="6" s="1"/>
  <c r="F49" i="6" s="1"/>
  <c r="K49" i="6" a="1"/>
  <c r="K49" i="6" s="1"/>
  <c r="AI48" i="6" a="1"/>
  <c r="AI48" i="6" s="1"/>
  <c r="AH48" i="6" a="1"/>
  <c r="AH48" i="6" s="1"/>
  <c r="AG48" i="6" a="1"/>
  <c r="AG48" i="6" s="1"/>
  <c r="AF48" i="6" a="1"/>
  <c r="AF48" i="6" s="1"/>
  <c r="AE48" i="6" a="1"/>
  <c r="AE48" i="6" s="1"/>
  <c r="AD48" i="6"/>
  <c r="AD48" i="6" a="1"/>
  <c r="AC48" i="6" a="1"/>
  <c r="AC48" i="6" s="1"/>
  <c r="AB48" i="6" a="1"/>
  <c r="AB48" i="6" s="1"/>
  <c r="AA48" i="6" a="1"/>
  <c r="AA48" i="6" s="1"/>
  <c r="Z48" i="6" a="1"/>
  <c r="Z48" i="6" s="1"/>
  <c r="Y48" i="6" a="1"/>
  <c r="Y48" i="6" s="1"/>
  <c r="X48" i="6" a="1"/>
  <c r="X48" i="6" s="1"/>
  <c r="W48" i="6" a="1"/>
  <c r="W48" i="6" s="1"/>
  <c r="V48" i="6"/>
  <c r="V48" i="6" a="1"/>
  <c r="U48" i="6" a="1"/>
  <c r="U48" i="6" s="1"/>
  <c r="T48" i="6" a="1"/>
  <c r="T48" i="6" s="1"/>
  <c r="S48" i="6" a="1"/>
  <c r="S48" i="6" s="1"/>
  <c r="R48" i="6" a="1"/>
  <c r="R48" i="6" s="1"/>
  <c r="Q48" i="6" a="1"/>
  <c r="Q48" i="6" s="1"/>
  <c r="P48" i="6"/>
  <c r="P48" i="6" a="1"/>
  <c r="O48" i="6" a="1"/>
  <c r="O48" i="6" s="1"/>
  <c r="N48" i="6"/>
  <c r="N48" i="6" a="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c r="AB47" i="6" a="1"/>
  <c r="AA47" i="6" a="1"/>
  <c r="AA47" i="6" s="1"/>
  <c r="Z47" i="6" a="1"/>
  <c r="Z47" i="6" s="1"/>
  <c r="Y47" i="6" a="1"/>
  <c r="Y47" i="6" s="1"/>
  <c r="X47" i="6" a="1"/>
  <c r="X47" i="6" s="1"/>
  <c r="W47" i="6" a="1"/>
  <c r="W47" i="6" s="1"/>
  <c r="V47" i="6" a="1"/>
  <c r="V47" i="6" s="1"/>
  <c r="U47" i="6" a="1"/>
  <c r="U47" i="6" s="1"/>
  <c r="T47" i="6"/>
  <c r="T47" i="6" a="1"/>
  <c r="S47" i="6" a="1"/>
  <c r="S47" i="6" s="1"/>
  <c r="R47" i="6" a="1"/>
  <c r="R47" i="6" s="1"/>
  <c r="Q47" i="6" a="1"/>
  <c r="Q47" i="6" s="1"/>
  <c r="P47" i="6" a="1"/>
  <c r="P47" i="6" s="1"/>
  <c r="O47" i="6" a="1"/>
  <c r="O47" i="6" s="1"/>
  <c r="N47" i="6" a="1"/>
  <c r="N47" i="6" s="1"/>
  <c r="M47" i="6" a="1"/>
  <c r="M47" i="6" s="1"/>
  <c r="L47" i="6"/>
  <c r="L47" i="6" a="1"/>
  <c r="K47" i="6" a="1"/>
  <c r="K47" i="6" s="1"/>
  <c r="AI46" i="6" a="1"/>
  <c r="AI46" i="6" s="1"/>
  <c r="AH46" i="6"/>
  <c r="AH46" i="6" a="1"/>
  <c r="AG46" i="6" a="1"/>
  <c r="AG46" i="6" s="1"/>
  <c r="AF46" i="6" a="1"/>
  <c r="AF46" i="6" s="1"/>
  <c r="AE46" i="6" a="1"/>
  <c r="AE46" i="6" s="1"/>
  <c r="AD46" i="6" a="1"/>
  <c r="AD46" i="6" s="1"/>
  <c r="AC46" i="6" a="1"/>
  <c r="AC46" i="6" s="1"/>
  <c r="AB46" i="6" a="1"/>
  <c r="AB46" i="6" s="1"/>
  <c r="AA46" i="6" a="1"/>
  <c r="AA46" i="6" s="1"/>
  <c r="Z46" i="6"/>
  <c r="Z46" i="6" a="1"/>
  <c r="Y46" i="6" a="1"/>
  <c r="Y46" i="6" s="1"/>
  <c r="X46" i="6" a="1"/>
  <c r="X46" i="6" s="1"/>
  <c r="W46" i="6" a="1"/>
  <c r="W46" i="6" s="1"/>
  <c r="V46" i="6" a="1"/>
  <c r="V46" i="6" s="1"/>
  <c r="U46" i="6" a="1"/>
  <c r="U46" i="6" s="1"/>
  <c r="T46" i="6" a="1"/>
  <c r="T46" i="6" s="1"/>
  <c r="S46" i="6" a="1"/>
  <c r="S46" i="6" s="1"/>
  <c r="R46" i="6"/>
  <c r="R46" i="6" a="1"/>
  <c r="Q46" i="6" a="1"/>
  <c r="Q46" i="6" s="1"/>
  <c r="P46" i="6" a="1"/>
  <c r="P46" i="6" s="1"/>
  <c r="O46" i="6" a="1"/>
  <c r="O46" i="6" s="1"/>
  <c r="N46" i="6" a="1"/>
  <c r="N46" i="6" s="1"/>
  <c r="M46" i="6" a="1"/>
  <c r="M46" i="6" s="1"/>
  <c r="L46" i="6"/>
  <c r="L46" i="6" a="1"/>
  <c r="K46" i="6" a="1"/>
  <c r="K46" i="6" s="1"/>
  <c r="AI45" i="6" a="1"/>
  <c r="AI45" i="6" s="1"/>
  <c r="AH45" i="6" a="1"/>
  <c r="AH45" i="6" s="1"/>
  <c r="AG45" i="6" a="1"/>
  <c r="AG45" i="6" s="1"/>
  <c r="AF45" i="6"/>
  <c r="AF45" i="6" a="1"/>
  <c r="AE45" i="6" a="1"/>
  <c r="AE45" i="6" s="1"/>
  <c r="AD45" i="6" a="1"/>
  <c r="AD45" i="6" s="1"/>
  <c r="AC45" i="6" a="1"/>
  <c r="AC45" i="6" s="1"/>
  <c r="AB45" i="6" a="1"/>
  <c r="AB45" i="6" s="1"/>
  <c r="AA45" i="6" a="1"/>
  <c r="AA45" i="6" s="1"/>
  <c r="Z45" i="6" a="1"/>
  <c r="Z45" i="6" s="1"/>
  <c r="Y45" i="6" a="1"/>
  <c r="Y45" i="6" s="1"/>
  <c r="X45" i="6"/>
  <c r="X45" i="6" a="1"/>
  <c r="W45" i="6" a="1"/>
  <c r="W45" i="6" s="1"/>
  <c r="V45" i="6" a="1"/>
  <c r="V45" i="6" s="1"/>
  <c r="U45" i="6" a="1"/>
  <c r="U45" i="6" s="1"/>
  <c r="T45" i="6" a="1"/>
  <c r="T45" i="6" s="1"/>
  <c r="S45" i="6" a="1"/>
  <c r="S45" i="6" s="1"/>
  <c r="R45" i="6" a="1"/>
  <c r="R45" i="6" s="1"/>
  <c r="Q45" i="6" a="1"/>
  <c r="Q45" i="6" s="1"/>
  <c r="P45" i="6"/>
  <c r="P45" i="6" a="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c r="AB44" i="6" a="1"/>
  <c r="AA44" i="6" a="1"/>
  <c r="AA44" i="6" s="1"/>
  <c r="Z44" i="6" a="1"/>
  <c r="Z44" i="6" s="1"/>
  <c r="Y44" i="6" a="1"/>
  <c r="Y44" i="6" s="1"/>
  <c r="X44" i="6" a="1"/>
  <c r="X44" i="6" s="1"/>
  <c r="W44" i="6" a="1"/>
  <c r="W44" i="6" s="1"/>
  <c r="V44" i="6" a="1"/>
  <c r="V44" i="6" s="1"/>
  <c r="U44" i="6" a="1"/>
  <c r="U44" i="6" s="1"/>
  <c r="T44" i="6"/>
  <c r="T44" i="6" a="1"/>
  <c r="S44" i="6" a="1"/>
  <c r="S44" i="6" s="1"/>
  <c r="R44" i="6" a="1"/>
  <c r="R44" i="6" s="1"/>
  <c r="Q44" i="6" a="1"/>
  <c r="Q44" i="6" s="1"/>
  <c r="P44" i="6" a="1"/>
  <c r="P44" i="6" s="1"/>
  <c r="O44" i="6" a="1"/>
  <c r="O44" i="6" s="1"/>
  <c r="N44" i="6" a="1"/>
  <c r="N44" i="6" s="1"/>
  <c r="M44" i="6" a="1"/>
  <c r="M44" i="6" s="1"/>
  <c r="L44" i="6"/>
  <c r="L44" i="6" a="1"/>
  <c r="K44" i="6" a="1"/>
  <c r="K44" i="6" s="1"/>
  <c r="AI43" i="6" a="1"/>
  <c r="AI43" i="6" s="1"/>
  <c r="AH43" i="6"/>
  <c r="AH43" i="6" a="1"/>
  <c r="AG43" i="6" a="1"/>
  <c r="AG43" i="6" s="1"/>
  <c r="AF43" i="6" a="1"/>
  <c r="AF43" i="6" s="1"/>
  <c r="AE43" i="6" a="1"/>
  <c r="AE43" i="6" s="1"/>
  <c r="AD43" i="6" a="1"/>
  <c r="AD43" i="6" s="1"/>
  <c r="AC43" i="6" a="1"/>
  <c r="AC43" i="6" s="1"/>
  <c r="AB43" i="6" a="1"/>
  <c r="AB43" i="6" s="1"/>
  <c r="AA43" i="6" a="1"/>
  <c r="AA43" i="6" s="1"/>
  <c r="Z43" i="6"/>
  <c r="Z43" i="6" a="1"/>
  <c r="Y43" i="6" a="1"/>
  <c r="Y43" i="6" s="1"/>
  <c r="X43" i="6" a="1"/>
  <c r="X43" i="6" s="1"/>
  <c r="W43" i="6" a="1"/>
  <c r="W43" i="6" s="1"/>
  <c r="V43" i="6" a="1"/>
  <c r="V43" i="6" s="1"/>
  <c r="U43" i="6" a="1"/>
  <c r="U43" i="6" s="1"/>
  <c r="T43" i="6" a="1"/>
  <c r="T43" i="6" s="1"/>
  <c r="S43" i="6" a="1"/>
  <c r="S43" i="6" s="1"/>
  <c r="R43" i="6"/>
  <c r="R43" i="6" a="1"/>
  <c r="Q43" i="6" a="1"/>
  <c r="Q43" i="6" s="1"/>
  <c r="P43" i="6" a="1"/>
  <c r="P43" i="6" s="1"/>
  <c r="O43" i="6" a="1"/>
  <c r="O43" i="6" s="1"/>
  <c r="N43" i="6" a="1"/>
  <c r="N43" i="6" s="1"/>
  <c r="M43" i="6" a="1"/>
  <c r="M43" i="6" s="1"/>
  <c r="L43" i="6" a="1"/>
  <c r="L43" i="6" s="1"/>
  <c r="K43" i="6" a="1"/>
  <c r="K43" i="6" s="1"/>
  <c r="AI42" i="6" a="1"/>
  <c r="AI42" i="6" s="1"/>
  <c r="AH42" i="6" a="1"/>
  <c r="AH42" i="6" s="1"/>
  <c r="AG42" i="6" a="1"/>
  <c r="AG42" i="6" s="1"/>
  <c r="AF42" i="6"/>
  <c r="AF42" i="6" a="1"/>
  <c r="AE42" i="6" a="1"/>
  <c r="AE42" i="6" s="1"/>
  <c r="AD42" i="6" a="1"/>
  <c r="AD42" i="6" s="1"/>
  <c r="AC42" i="6" a="1"/>
  <c r="AC42" i="6" s="1"/>
  <c r="AB42" i="6" a="1"/>
  <c r="AB42" i="6" s="1"/>
  <c r="AA42" i="6" a="1"/>
  <c r="AA42" i="6" s="1"/>
  <c r="Z42" i="6" a="1"/>
  <c r="Z42" i="6" s="1"/>
  <c r="Y42" i="6" a="1"/>
  <c r="Y42" i="6" s="1"/>
  <c r="X42" i="6"/>
  <c r="X42" i="6" a="1"/>
  <c r="W42" i="6" a="1"/>
  <c r="W42" i="6" s="1"/>
  <c r="V42" i="6" a="1"/>
  <c r="V42" i="6" s="1"/>
  <c r="U42" i="6" a="1"/>
  <c r="U42" i="6" s="1"/>
  <c r="T42" i="6" a="1"/>
  <c r="T42" i="6" s="1"/>
  <c r="S42" i="6" a="1"/>
  <c r="S42" i="6" s="1"/>
  <c r="R42" i="6" a="1"/>
  <c r="R42" i="6" s="1"/>
  <c r="Q42" i="6" a="1"/>
  <c r="Q42" i="6" s="1"/>
  <c r="P42" i="6"/>
  <c r="P42" i="6" a="1"/>
  <c r="O42" i="6" a="1"/>
  <c r="O42" i="6" s="1"/>
  <c r="N42" i="6" a="1"/>
  <c r="N42" i="6" s="1"/>
  <c r="M42" i="6" a="1"/>
  <c r="M42" i="6" s="1"/>
  <c r="L42" i="6" a="1"/>
  <c r="L42" i="6" s="1"/>
  <c r="K42" i="6" a="1"/>
  <c r="K42" i="6" s="1"/>
  <c r="AI41" i="6" a="1"/>
  <c r="AI41" i="6" s="1"/>
  <c r="AH41" i="6" a="1"/>
  <c r="AH41" i="6" s="1"/>
  <c r="AG41" i="6" a="1"/>
  <c r="AG41" i="6" s="1"/>
  <c r="AF41" i="6"/>
  <c r="AF41" i="6" a="1"/>
  <c r="AE41" i="6" a="1"/>
  <c r="AE41" i="6" s="1"/>
  <c r="AD41" i="6"/>
  <c r="AD41" i="6" a="1"/>
  <c r="AC41" i="6" a="1"/>
  <c r="AC41" i="6" s="1"/>
  <c r="AB41" i="6" a="1"/>
  <c r="AB41" i="6" s="1"/>
  <c r="AA41" i="6" a="1"/>
  <c r="AA41" i="6" s="1"/>
  <c r="Z41" i="6" a="1"/>
  <c r="Z41" i="6" s="1"/>
  <c r="Y41" i="6" a="1"/>
  <c r="Y41" i="6" s="1"/>
  <c r="X41" i="6"/>
  <c r="X41" i="6" a="1"/>
  <c r="W41" i="6" a="1"/>
  <c r="W41" i="6" s="1"/>
  <c r="V41" i="6"/>
  <c r="V41" i="6" a="1"/>
  <c r="U41" i="6" a="1"/>
  <c r="U41" i="6" s="1"/>
  <c r="T41" i="6" a="1"/>
  <c r="T41" i="6" s="1"/>
  <c r="S41" i="6" a="1"/>
  <c r="S41" i="6" s="1"/>
  <c r="R41" i="6" a="1"/>
  <c r="R41" i="6" s="1"/>
  <c r="Q41" i="6" a="1"/>
  <c r="Q41" i="6" s="1"/>
  <c r="P41" i="6" a="1"/>
  <c r="P41" i="6" s="1"/>
  <c r="O41" i="6" a="1"/>
  <c r="O41" i="6" s="1"/>
  <c r="N41" i="6"/>
  <c r="N41" i="6" a="1"/>
  <c r="M41" i="6" a="1"/>
  <c r="M41" i="6" s="1"/>
  <c r="L41" i="6" a="1"/>
  <c r="L41" i="6" s="1"/>
  <c r="K41" i="6" a="1"/>
  <c r="K41" i="6" s="1"/>
  <c r="AI40" i="6" a="1"/>
  <c r="AI40" i="6" s="1"/>
  <c r="AH40" i="6"/>
  <c r="AH40" i="6" a="1"/>
  <c r="AG40" i="6" a="1"/>
  <c r="AG40" i="6" s="1"/>
  <c r="AF40" i="6" a="1"/>
  <c r="AF40" i="6" s="1"/>
  <c r="AE40" i="6" a="1"/>
  <c r="AE40" i="6" s="1"/>
  <c r="AD40" i="6" a="1"/>
  <c r="AD40" i="6" s="1"/>
  <c r="AC40" i="6" a="1"/>
  <c r="AC40" i="6" s="1"/>
  <c r="AB40" i="6" a="1"/>
  <c r="AB40" i="6" s="1"/>
  <c r="AA40" i="6" a="1"/>
  <c r="AA40" i="6" s="1"/>
  <c r="Z40" i="6"/>
  <c r="Z40" i="6" a="1"/>
  <c r="Y40" i="6" a="1"/>
  <c r="Y40" i="6" s="1"/>
  <c r="X40" i="6" a="1"/>
  <c r="X40" i="6" s="1"/>
  <c r="W40" i="6" a="1"/>
  <c r="W40" i="6" s="1"/>
  <c r="V40" i="6" a="1"/>
  <c r="V40" i="6" s="1"/>
  <c r="U40" i="6" a="1"/>
  <c r="U40" i="6" s="1"/>
  <c r="T40" i="6" a="1"/>
  <c r="T40" i="6" s="1"/>
  <c r="S40" i="6" a="1"/>
  <c r="S40" i="6" s="1"/>
  <c r="R40" i="6"/>
  <c r="R40" i="6" a="1"/>
  <c r="Q40" i="6" a="1"/>
  <c r="Q40" i="6" s="1"/>
  <c r="P40" i="6" a="1"/>
  <c r="P40" i="6" s="1"/>
  <c r="O40" i="6" a="1"/>
  <c r="O40" i="6" s="1"/>
  <c r="N40" i="6" a="1"/>
  <c r="N40" i="6" s="1"/>
  <c r="M40" i="6" a="1"/>
  <c r="M40" i="6" s="1"/>
  <c r="L40" i="6" a="1"/>
  <c r="L40" i="6" s="1"/>
  <c r="K40" i="6" a="1"/>
  <c r="K40" i="6" s="1"/>
  <c r="AI39" i="6" a="1"/>
  <c r="AI39" i="6" s="1"/>
  <c r="AH39" i="6" a="1"/>
  <c r="AH39" i="6" s="1"/>
  <c r="AG39" i="6" a="1"/>
  <c r="AG39" i="6" s="1"/>
  <c r="AF39" i="6"/>
  <c r="AF39" i="6" a="1"/>
  <c r="AE39" i="6" a="1"/>
  <c r="AE39" i="6" s="1"/>
  <c r="AD39" i="6" a="1"/>
  <c r="AD39" i="6" s="1"/>
  <c r="AC39" i="6" a="1"/>
  <c r="AC39" i="6" s="1"/>
  <c r="AB39" i="6" a="1"/>
  <c r="AB39" i="6" s="1"/>
  <c r="AA39" i="6" a="1"/>
  <c r="AA39" i="6" s="1"/>
  <c r="Z39" i="6" a="1"/>
  <c r="Z39" i="6" s="1"/>
  <c r="Y39" i="6" a="1"/>
  <c r="Y39" i="6" s="1"/>
  <c r="X39" i="6"/>
  <c r="X39" i="6" a="1"/>
  <c r="W39" i="6" a="1"/>
  <c r="W39" i="6" s="1"/>
  <c r="V39" i="6" a="1"/>
  <c r="V39" i="6" s="1"/>
  <c r="U39" i="6" a="1"/>
  <c r="U39" i="6" s="1"/>
  <c r="T39" i="6" a="1"/>
  <c r="T39" i="6" s="1"/>
  <c r="S39" i="6" a="1"/>
  <c r="S39" i="6" s="1"/>
  <c r="R39" i="6" a="1"/>
  <c r="R39" i="6" s="1"/>
  <c r="Q39" i="6" a="1"/>
  <c r="Q39" i="6" s="1"/>
  <c r="P39" i="6"/>
  <c r="P39" i="6" a="1"/>
  <c r="O39" i="6" a="1"/>
  <c r="O39" i="6" s="1"/>
  <c r="N39" i="6" a="1"/>
  <c r="N39" i="6" s="1"/>
  <c r="M39" i="6" a="1"/>
  <c r="M39" i="6" s="1"/>
  <c r="L39" i="6" a="1"/>
  <c r="L39" i="6" s="1"/>
  <c r="K39" i="6" a="1"/>
  <c r="K39" i="6" s="1"/>
  <c r="AI38" i="6" a="1"/>
  <c r="AI38" i="6" s="1"/>
  <c r="AH38" i="6" a="1"/>
  <c r="AH38" i="6" s="1"/>
  <c r="AG38" i="6" a="1"/>
  <c r="AG38" i="6" s="1"/>
  <c r="AF38" i="6"/>
  <c r="AF38" i="6" a="1"/>
  <c r="AE38" i="6" a="1"/>
  <c r="AE38" i="6" s="1"/>
  <c r="AD38" i="6"/>
  <c r="AD38" i="6" a="1"/>
  <c r="AC38" i="6" a="1"/>
  <c r="AC38" i="6" s="1"/>
  <c r="AB38" i="6" a="1"/>
  <c r="AB38" i="6" s="1"/>
  <c r="AA38" i="6" a="1"/>
  <c r="AA38" i="6" s="1"/>
  <c r="Z38" i="6" a="1"/>
  <c r="Z38" i="6" s="1"/>
  <c r="Y38" i="6" a="1"/>
  <c r="Y38" i="6" s="1"/>
  <c r="X38" i="6"/>
  <c r="X38" i="6" a="1"/>
  <c r="W38" i="6" a="1"/>
  <c r="W38" i="6" s="1"/>
  <c r="V38" i="6"/>
  <c r="V38" i="6" a="1"/>
  <c r="U38" i="6" a="1"/>
  <c r="U38" i="6" s="1"/>
  <c r="T38" i="6" a="1"/>
  <c r="T38" i="6" s="1"/>
  <c r="S38" i="6" a="1"/>
  <c r="S38" i="6" s="1"/>
  <c r="R38" i="6" a="1"/>
  <c r="R38" i="6" s="1"/>
  <c r="Q38" i="6" a="1"/>
  <c r="Q38" i="6" s="1"/>
  <c r="P38" i="6"/>
  <c r="P38" i="6" a="1"/>
  <c r="O38" i="6" a="1"/>
  <c r="O38" i="6" s="1"/>
  <c r="N38" i="6"/>
  <c r="N38" i="6" a="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c r="AB37" i="6" a="1"/>
  <c r="AA37" i="6" a="1"/>
  <c r="AA37" i="6" s="1"/>
  <c r="Z37" i="6" a="1"/>
  <c r="Z37" i="6" s="1"/>
  <c r="Y37" i="6" a="1"/>
  <c r="Y37" i="6" s="1"/>
  <c r="X37" i="6" a="1"/>
  <c r="X37" i="6" s="1"/>
  <c r="W37" i="6" a="1"/>
  <c r="W37" i="6" s="1"/>
  <c r="V37" i="6" a="1"/>
  <c r="V37" i="6" s="1"/>
  <c r="U37" i="6" a="1"/>
  <c r="U37" i="6" s="1"/>
  <c r="T37" i="6"/>
  <c r="T37" i="6" a="1"/>
  <c r="S37" i="6" a="1"/>
  <c r="S37" i="6" s="1"/>
  <c r="R37" i="6" a="1"/>
  <c r="R37" i="6" s="1"/>
  <c r="Q37" i="6" a="1"/>
  <c r="Q37" i="6" s="1"/>
  <c r="P37" i="6" a="1"/>
  <c r="P37" i="6" s="1"/>
  <c r="O37" i="6" a="1"/>
  <c r="O37" i="6" s="1"/>
  <c r="N37" i="6" a="1"/>
  <c r="N37" i="6" s="1"/>
  <c r="M37" i="6" a="1"/>
  <c r="M37" i="6" s="1"/>
  <c r="L37" i="6"/>
  <c r="F37" i="6" s="1"/>
  <c r="L37" i="6" a="1"/>
  <c r="K37" i="6" a="1"/>
  <c r="K37" i="6" s="1"/>
  <c r="AI36" i="6" a="1"/>
  <c r="AI36" i="6" s="1"/>
  <c r="AH36" i="6" a="1"/>
  <c r="AH36" i="6" s="1"/>
  <c r="AG36" i="6" a="1"/>
  <c r="AG36" i="6" s="1"/>
  <c r="AF36" i="6"/>
  <c r="AF36" i="6" a="1"/>
  <c r="AE36" i="6" a="1"/>
  <c r="AE36" i="6" s="1"/>
  <c r="AD36" i="6" a="1"/>
  <c r="AD36" i="6" s="1"/>
  <c r="AC36" i="6" a="1"/>
  <c r="AC36" i="6" s="1"/>
  <c r="AB36" i="6" a="1"/>
  <c r="AB36" i="6" s="1"/>
  <c r="AA36" i="6" a="1"/>
  <c r="AA36" i="6" s="1"/>
  <c r="Z36" i="6" a="1"/>
  <c r="Z36" i="6" s="1"/>
  <c r="Y36" i="6" a="1"/>
  <c r="Y36" i="6" s="1"/>
  <c r="X36" i="6"/>
  <c r="X36" i="6" a="1"/>
  <c r="W36" i="6" a="1"/>
  <c r="W36" i="6" s="1"/>
  <c r="V36" i="6" a="1"/>
  <c r="V36" i="6" s="1"/>
  <c r="U36" i="6" a="1"/>
  <c r="U36" i="6" s="1"/>
  <c r="T36" i="6" a="1"/>
  <c r="T36" i="6" s="1"/>
  <c r="S36" i="6" a="1"/>
  <c r="S36" i="6" s="1"/>
  <c r="R36" i="6" a="1"/>
  <c r="R36" i="6" s="1"/>
  <c r="Q36" i="6" a="1"/>
  <c r="Q36" i="6" s="1"/>
  <c r="P36" i="6"/>
  <c r="P36" i="6" a="1"/>
  <c r="O36" i="6" a="1"/>
  <c r="O36" i="6" s="1"/>
  <c r="N36" i="6" a="1"/>
  <c r="N36" i="6" s="1"/>
  <c r="M36" i="6" a="1"/>
  <c r="M36" i="6" s="1"/>
  <c r="L36" i="6" a="1"/>
  <c r="L36" i="6" s="1"/>
  <c r="K36" i="6" a="1"/>
  <c r="K36" i="6" s="1"/>
  <c r="AI35" i="6" a="1"/>
  <c r="AI35" i="6" s="1"/>
  <c r="AH35" i="6" a="1"/>
  <c r="AH35" i="6" s="1"/>
  <c r="AG35" i="6" a="1"/>
  <c r="AG35" i="6" s="1"/>
  <c r="AF35" i="6"/>
  <c r="AF35" i="6" a="1"/>
  <c r="AE35" i="6" a="1"/>
  <c r="AE35" i="6" s="1"/>
  <c r="AD35" i="6"/>
  <c r="AD35" i="6" a="1"/>
  <c r="AC35" i="6" a="1"/>
  <c r="AC35" i="6" s="1"/>
  <c r="AB35" i="6" a="1"/>
  <c r="AB35" i="6" s="1"/>
  <c r="AA35" i="6" a="1"/>
  <c r="AA35" i="6" s="1"/>
  <c r="Z35" i="6" a="1"/>
  <c r="Z35" i="6" s="1"/>
  <c r="Y35" i="6" a="1"/>
  <c r="Y35" i="6" s="1"/>
  <c r="X35" i="6" a="1"/>
  <c r="X35" i="6" s="1"/>
  <c r="W35" i="6" a="1"/>
  <c r="W35" i="6" s="1"/>
  <c r="V35" i="6"/>
  <c r="V35" i="6" a="1"/>
  <c r="U35" i="6" a="1"/>
  <c r="U35" i="6" s="1"/>
  <c r="T35" i="6" a="1"/>
  <c r="T35" i="6" s="1"/>
  <c r="S35" i="6" a="1"/>
  <c r="S35" i="6" s="1"/>
  <c r="R35" i="6" a="1"/>
  <c r="R35" i="6" s="1"/>
  <c r="Q35" i="6" a="1"/>
  <c r="Q35" i="6" s="1"/>
  <c r="P35" i="6" a="1"/>
  <c r="P35" i="6" s="1"/>
  <c r="O35" i="6" a="1"/>
  <c r="O35" i="6" s="1"/>
  <c r="N35" i="6"/>
  <c r="N35" i="6" a="1"/>
  <c r="M35" i="6" a="1"/>
  <c r="M35" i="6" s="1"/>
  <c r="L35" i="6" a="1"/>
  <c r="L35" i="6" s="1"/>
  <c r="K35" i="6" a="1"/>
  <c r="K35" i="6" s="1"/>
  <c r="AI34" i="6" a="1"/>
  <c r="AI34" i="6" s="1"/>
  <c r="AH34" i="6" a="1"/>
  <c r="AH34" i="6" s="1"/>
  <c r="AG34" i="6" a="1"/>
  <c r="AG34" i="6" s="1"/>
  <c r="AF34" i="6" a="1"/>
  <c r="AF34" i="6" s="1"/>
  <c r="AE34" i="6" a="1"/>
  <c r="AE34" i="6" s="1"/>
  <c r="AD34" i="6"/>
  <c r="AD34" i="6" a="1"/>
  <c r="AC34" i="6" a="1"/>
  <c r="AC34" i="6" s="1"/>
  <c r="AB34" i="6"/>
  <c r="AB34" i="6" a="1"/>
  <c r="AA34" i="6" a="1"/>
  <c r="AA34" i="6" s="1"/>
  <c r="Z34" i="6" a="1"/>
  <c r="Z34" i="6" s="1"/>
  <c r="Y34" i="6" a="1"/>
  <c r="Y34" i="6" s="1"/>
  <c r="X34" i="6" a="1"/>
  <c r="X34" i="6" s="1"/>
  <c r="W34" i="6" a="1"/>
  <c r="W34" i="6" s="1"/>
  <c r="V34" i="6" a="1"/>
  <c r="V34" i="6" s="1"/>
  <c r="U34" i="6" a="1"/>
  <c r="U34" i="6" s="1"/>
  <c r="T34" i="6"/>
  <c r="T34" i="6" a="1"/>
  <c r="S34" i="6" a="1"/>
  <c r="S34" i="6" s="1"/>
  <c r="R34" i="6" a="1"/>
  <c r="R34" i="6" s="1"/>
  <c r="Q34" i="6" a="1"/>
  <c r="Q34" i="6" s="1"/>
  <c r="P34" i="6" a="1"/>
  <c r="P34" i="6" s="1"/>
  <c r="O34" i="6" a="1"/>
  <c r="O34" i="6" s="1"/>
  <c r="N34" i="6" a="1"/>
  <c r="N34" i="6" s="1"/>
  <c r="M34" i="6" a="1"/>
  <c r="M34" i="6" s="1"/>
  <c r="L34" i="6"/>
  <c r="L34" i="6" a="1"/>
  <c r="K34" i="6" a="1"/>
  <c r="K34" i="6" s="1"/>
  <c r="AI33" i="6" a="1"/>
  <c r="AI33" i="6" s="1"/>
  <c r="AH33" i="6"/>
  <c r="AH33" i="6" a="1"/>
  <c r="AG33" i="6" a="1"/>
  <c r="AG33" i="6" s="1"/>
  <c r="AF33" i="6" a="1"/>
  <c r="AF33" i="6" s="1"/>
  <c r="AE33" i="6" a="1"/>
  <c r="AE33" i="6" s="1"/>
  <c r="AD33" i="6" a="1"/>
  <c r="AD33" i="6" s="1"/>
  <c r="AC33" i="6" a="1"/>
  <c r="AC33" i="6" s="1"/>
  <c r="AB33" i="6" a="1"/>
  <c r="AB33" i="6" s="1"/>
  <c r="AA33" i="6" a="1"/>
  <c r="AA33" i="6" s="1"/>
  <c r="Z33" i="6"/>
  <c r="Z33" i="6" a="1"/>
  <c r="Y33" i="6" a="1"/>
  <c r="Y33" i="6" s="1"/>
  <c r="X33" i="6" a="1"/>
  <c r="X33" i="6" s="1"/>
  <c r="W33" i="6" a="1"/>
  <c r="W33" i="6" s="1"/>
  <c r="V33" i="6" a="1"/>
  <c r="V33" i="6" s="1"/>
  <c r="U33" i="6" a="1"/>
  <c r="U33" i="6" s="1"/>
  <c r="T33" i="6" a="1"/>
  <c r="T33" i="6" s="1"/>
  <c r="S33" i="6" a="1"/>
  <c r="S33" i="6" s="1"/>
  <c r="R33" i="6"/>
  <c r="R33" i="6" a="1"/>
  <c r="Q33" i="6" a="1"/>
  <c r="Q33" i="6" s="1"/>
  <c r="P33" i="6" a="1"/>
  <c r="P33" i="6" s="1"/>
  <c r="O33" i="6" a="1"/>
  <c r="O33" i="6" s="1"/>
  <c r="N33" i="6" a="1"/>
  <c r="N33" i="6" s="1"/>
  <c r="M33" i="6" a="1"/>
  <c r="M33" i="6" s="1"/>
  <c r="L33" i="6" a="1"/>
  <c r="L33" i="6" s="1"/>
  <c r="F33" i="6" s="1"/>
  <c r="K33" i="6" a="1"/>
  <c r="K33" i="6" s="1"/>
  <c r="AI32" i="6" a="1"/>
  <c r="AI32" i="6" s="1"/>
  <c r="AH32" i="6" a="1"/>
  <c r="AH32" i="6" s="1"/>
  <c r="AG32" i="6" a="1"/>
  <c r="AG32" i="6" s="1"/>
  <c r="AF32" i="6"/>
  <c r="AF32" i="6" a="1"/>
  <c r="AE32" i="6" a="1"/>
  <c r="AE32" i="6" s="1"/>
  <c r="AD32" i="6"/>
  <c r="AD32" i="6" a="1"/>
  <c r="AC32" i="6" a="1"/>
  <c r="AC32" i="6" s="1"/>
  <c r="AB32" i="6" a="1"/>
  <c r="AB32" i="6" s="1"/>
  <c r="AA32" i="6" a="1"/>
  <c r="AA32" i="6" s="1"/>
  <c r="Z32" i="6" a="1"/>
  <c r="Z32" i="6" s="1"/>
  <c r="Y32" i="6" a="1"/>
  <c r="Y32" i="6" s="1"/>
  <c r="X32" i="6" a="1"/>
  <c r="X32" i="6" s="1"/>
  <c r="W32" i="6" a="1"/>
  <c r="W32" i="6" s="1"/>
  <c r="V32" i="6"/>
  <c r="V32" i="6" a="1"/>
  <c r="U32" i="6" a="1"/>
  <c r="U32" i="6" s="1"/>
  <c r="T32" i="6" a="1"/>
  <c r="T32" i="6" s="1"/>
  <c r="S32" i="6" a="1"/>
  <c r="S32" i="6" s="1"/>
  <c r="R32" i="6" a="1"/>
  <c r="R32" i="6" s="1"/>
  <c r="Q32" i="6" a="1"/>
  <c r="Q32" i="6" s="1"/>
  <c r="P32" i="6" a="1"/>
  <c r="P32" i="6" s="1"/>
  <c r="O32" i="6" a="1"/>
  <c r="O32" i="6" s="1"/>
  <c r="N32" i="6"/>
  <c r="N32" i="6" a="1"/>
  <c r="M32" i="6" a="1"/>
  <c r="M32" i="6" s="1"/>
  <c r="L32" i="6" a="1"/>
  <c r="L32" i="6" s="1"/>
  <c r="K32" i="6" a="1"/>
  <c r="K32" i="6" s="1"/>
  <c r="AI31" i="6" a="1"/>
  <c r="AI31" i="6" s="1"/>
  <c r="AH31" i="6" a="1"/>
  <c r="AH31" i="6" s="1"/>
  <c r="AG31" i="6" a="1"/>
  <c r="AG31" i="6" s="1"/>
  <c r="AF31" i="6" a="1"/>
  <c r="AF31" i="6" s="1"/>
  <c r="AE31" i="6" a="1"/>
  <c r="AE31" i="6" s="1"/>
  <c r="AD31" i="6"/>
  <c r="AD31" i="6" a="1"/>
  <c r="AC31" i="6" a="1"/>
  <c r="AC31" i="6" s="1"/>
  <c r="AB31" i="6"/>
  <c r="AB31" i="6" a="1"/>
  <c r="AA31" i="6" a="1"/>
  <c r="AA31" i="6" s="1"/>
  <c r="Z31" i="6" a="1"/>
  <c r="Z31" i="6" s="1"/>
  <c r="Y31" i="6" a="1"/>
  <c r="Y31" i="6" s="1"/>
  <c r="X31" i="6" a="1"/>
  <c r="X31" i="6" s="1"/>
  <c r="W31" i="6" a="1"/>
  <c r="W31" i="6" s="1"/>
  <c r="V31" i="6"/>
  <c r="V31" i="6" a="1"/>
  <c r="U31" i="6" a="1"/>
  <c r="U31" i="6" s="1"/>
  <c r="T31" i="6"/>
  <c r="T31" i="6" a="1"/>
  <c r="S31" i="6" a="1"/>
  <c r="S31" i="6" s="1"/>
  <c r="R31" i="6" a="1"/>
  <c r="R31" i="6" s="1"/>
  <c r="Q31" i="6" a="1"/>
  <c r="Q31" i="6" s="1"/>
  <c r="P31" i="6" a="1"/>
  <c r="P31" i="6" s="1"/>
  <c r="O31" i="6" a="1"/>
  <c r="O31" i="6" s="1"/>
  <c r="N31" i="6" a="1"/>
  <c r="N31" i="6" s="1"/>
  <c r="M31" i="6" a="1"/>
  <c r="M31" i="6" s="1"/>
  <c r="L31" i="6"/>
  <c r="L31" i="6" a="1"/>
  <c r="K31" i="6" a="1"/>
  <c r="K31" i="6" s="1"/>
  <c r="AI30" i="6" a="1"/>
  <c r="AI30" i="6" s="1"/>
  <c r="AH30" i="6"/>
  <c r="AH30" i="6" a="1"/>
  <c r="AG30" i="6" a="1"/>
  <c r="AG30" i="6" s="1"/>
  <c r="AF30" i="6" a="1"/>
  <c r="AF30" i="6" s="1"/>
  <c r="AE30" i="6" a="1"/>
  <c r="AE30" i="6" s="1"/>
  <c r="AD30" i="6" a="1"/>
  <c r="AD30" i="6" s="1"/>
  <c r="AC30" i="6" a="1"/>
  <c r="AC30" i="6" s="1"/>
  <c r="AB30" i="6" a="1"/>
  <c r="AB30" i="6" s="1"/>
  <c r="AA30" i="6" a="1"/>
  <c r="AA30" i="6" s="1"/>
  <c r="Z30" i="6"/>
  <c r="Z30" i="6" a="1"/>
  <c r="Y30" i="6" a="1"/>
  <c r="Y30" i="6" s="1"/>
  <c r="X30" i="6" a="1"/>
  <c r="X30" i="6" s="1"/>
  <c r="W30" i="6" a="1"/>
  <c r="W30" i="6" s="1"/>
  <c r="V30" i="6" a="1"/>
  <c r="V30" i="6" s="1"/>
  <c r="U30" i="6" a="1"/>
  <c r="U30" i="6" s="1"/>
  <c r="T30" i="6" a="1"/>
  <c r="T30" i="6" s="1"/>
  <c r="S30" i="6" a="1"/>
  <c r="S30" i="6" s="1"/>
  <c r="R30" i="6"/>
  <c r="R30" i="6" a="1"/>
  <c r="Q30" i="6" a="1"/>
  <c r="Q30" i="6" s="1"/>
  <c r="P30" i="6" a="1"/>
  <c r="P30" i="6" s="1"/>
  <c r="O30" i="6" a="1"/>
  <c r="O30" i="6" s="1"/>
  <c r="N30" i="6" a="1"/>
  <c r="N30" i="6" s="1"/>
  <c r="M30" i="6" a="1"/>
  <c r="M30" i="6" s="1"/>
  <c r="L30" i="6"/>
  <c r="L30" i="6" a="1"/>
  <c r="K30" i="6" a="1"/>
  <c r="K30" i="6" s="1"/>
  <c r="AI29" i="6" a="1"/>
  <c r="AI29" i="6" s="1"/>
  <c r="AH29" i="6" a="1"/>
  <c r="AH29" i="6" s="1"/>
  <c r="AG29" i="6" a="1"/>
  <c r="AG29" i="6" s="1"/>
  <c r="AF29" i="6"/>
  <c r="AF29" i="6" a="1"/>
  <c r="AE29" i="6" a="1"/>
  <c r="AE29" i="6" s="1"/>
  <c r="AD29" i="6" a="1"/>
  <c r="AD29" i="6" s="1"/>
  <c r="AC29" i="6" a="1"/>
  <c r="AC29" i="6" s="1"/>
  <c r="AB29" i="6" a="1"/>
  <c r="AB29" i="6" s="1"/>
  <c r="AA29" i="6" a="1"/>
  <c r="AA29" i="6" s="1"/>
  <c r="Z29" i="6" a="1"/>
  <c r="Z29" i="6" s="1"/>
  <c r="Y29" i="6" a="1"/>
  <c r="Y29" i="6" s="1"/>
  <c r="X29" i="6"/>
  <c r="X29" i="6" a="1"/>
  <c r="W29" i="6" a="1"/>
  <c r="W29" i="6" s="1"/>
  <c r="V29" i="6" a="1"/>
  <c r="V29" i="6" s="1"/>
  <c r="U29" i="6" a="1"/>
  <c r="U29" i="6" s="1"/>
  <c r="T29" i="6" a="1"/>
  <c r="T29" i="6" s="1"/>
  <c r="S29" i="6" a="1"/>
  <c r="S29" i="6" s="1"/>
  <c r="R29" i="6" a="1"/>
  <c r="R29" i="6" s="1"/>
  <c r="Q29" i="6" a="1"/>
  <c r="Q29" i="6" s="1"/>
  <c r="P29" i="6"/>
  <c r="P29" i="6" a="1"/>
  <c r="O29" i="6" a="1"/>
  <c r="O29" i="6" s="1"/>
  <c r="N29" i="6" a="1"/>
  <c r="N29" i="6" s="1"/>
  <c r="M29" i="6" a="1"/>
  <c r="M29" i="6" s="1"/>
  <c r="L29" i="6" a="1"/>
  <c r="L29" i="6" s="1"/>
  <c r="K29" i="6" a="1"/>
  <c r="K29" i="6" s="1"/>
  <c r="F29" i="6" s="1"/>
  <c r="AI28" i="6" a="1"/>
  <c r="AI28" i="6" s="1"/>
  <c r="AH28" i="6" a="1"/>
  <c r="AH28" i="6" s="1"/>
  <c r="AG28" i="6" a="1"/>
  <c r="AG28" i="6" s="1"/>
  <c r="AF28" i="6" a="1"/>
  <c r="AF28" i="6" s="1"/>
  <c r="AE28" i="6" a="1"/>
  <c r="AE28" i="6" s="1"/>
  <c r="AD28" i="6" a="1"/>
  <c r="AD28" i="6" s="1"/>
  <c r="AC28" i="6" a="1"/>
  <c r="AC28" i="6" s="1"/>
  <c r="AB28" i="6"/>
  <c r="AB28" i="6" a="1"/>
  <c r="AA28" i="6" a="1"/>
  <c r="AA28" i="6" s="1"/>
  <c r="Z28" i="6" a="1"/>
  <c r="Z28" i="6" s="1"/>
  <c r="Y28" i="6" a="1"/>
  <c r="Y28" i="6" s="1"/>
  <c r="X28" i="6" a="1"/>
  <c r="X28" i="6" s="1"/>
  <c r="W28" i="6" a="1"/>
  <c r="W28" i="6" s="1"/>
  <c r="V28" i="6"/>
  <c r="V28" i="6" a="1"/>
  <c r="U28" i="6" a="1"/>
  <c r="U28" i="6" s="1"/>
  <c r="T28" i="6"/>
  <c r="T28" i="6" a="1"/>
  <c r="S28" i="6" a="1"/>
  <c r="S28" i="6" s="1"/>
  <c r="R28" i="6" a="1"/>
  <c r="R28" i="6" s="1"/>
  <c r="Q28" i="6" a="1"/>
  <c r="Q28" i="6" s="1"/>
  <c r="P28" i="6" a="1"/>
  <c r="P28" i="6" s="1"/>
  <c r="O28" i="6" a="1"/>
  <c r="O28" i="6" s="1"/>
  <c r="N28" i="6"/>
  <c r="N28" i="6" a="1"/>
  <c r="M28" i="6" a="1"/>
  <c r="M28" i="6" s="1"/>
  <c r="L28" i="6"/>
  <c r="L28" i="6" a="1"/>
  <c r="K28" i="6" a="1"/>
  <c r="K28" i="6" s="1"/>
  <c r="AI27" i="6" a="1"/>
  <c r="AI27" i="6" s="1"/>
  <c r="AH27" i="6"/>
  <c r="AH27" i="6" a="1"/>
  <c r="AG27" i="6" a="1"/>
  <c r="AG27" i="6" s="1"/>
  <c r="AF27" i="6" a="1"/>
  <c r="AF27" i="6" s="1"/>
  <c r="AE27" i="6" a="1"/>
  <c r="AE27" i="6" s="1"/>
  <c r="AD27" i="6" a="1"/>
  <c r="AD27" i="6" s="1"/>
  <c r="AC27" i="6" a="1"/>
  <c r="AC27" i="6" s="1"/>
  <c r="AB27" i="6"/>
  <c r="AB27" i="6" a="1"/>
  <c r="AA27" i="6" a="1"/>
  <c r="AA27" i="6" s="1"/>
  <c r="Z27" i="6"/>
  <c r="Z27" i="6" a="1"/>
  <c r="Y27" i="6" a="1"/>
  <c r="Y27" i="6" s="1"/>
  <c r="X27" i="6" a="1"/>
  <c r="X27" i="6" s="1"/>
  <c r="W27" i="6" a="1"/>
  <c r="W27" i="6" s="1"/>
  <c r="V27" i="6" a="1"/>
  <c r="V27" i="6" s="1"/>
  <c r="U27" i="6" a="1"/>
  <c r="U27" i="6" s="1"/>
  <c r="T27" i="6" a="1"/>
  <c r="T27" i="6" s="1"/>
  <c r="S27" i="6" a="1"/>
  <c r="S27" i="6" s="1"/>
  <c r="R27" i="6"/>
  <c r="R27" i="6" a="1"/>
  <c r="Q27" i="6" a="1"/>
  <c r="Q27" i="6" s="1"/>
  <c r="P27" i="6" a="1"/>
  <c r="P27" i="6" s="1"/>
  <c r="O27" i="6" a="1"/>
  <c r="O27" i="6" s="1"/>
  <c r="N27" i="6" a="1"/>
  <c r="N27" i="6" s="1"/>
  <c r="M27" i="6" a="1"/>
  <c r="M27" i="6" s="1"/>
  <c r="L27" i="6"/>
  <c r="L27" i="6" a="1"/>
  <c r="K27" i="6" a="1"/>
  <c r="K27" i="6" s="1"/>
  <c r="AI26" i="6" a="1"/>
  <c r="AI26" i="6" s="1"/>
  <c r="AH26" i="6" a="1"/>
  <c r="AH26" i="6" s="1"/>
  <c r="AG26" i="6" a="1"/>
  <c r="AG26" i="6" s="1"/>
  <c r="AF26" i="6"/>
  <c r="AF26" i="6" a="1"/>
  <c r="AE26" i="6" a="1"/>
  <c r="AE26" i="6" s="1"/>
  <c r="AD26" i="6" a="1"/>
  <c r="AD26" i="6" s="1"/>
  <c r="AC26" i="6" a="1"/>
  <c r="AC26" i="6" s="1"/>
  <c r="AB26" i="6" a="1"/>
  <c r="AB26" i="6" s="1"/>
  <c r="AA26" i="6" a="1"/>
  <c r="AA26" i="6" s="1"/>
  <c r="Z26" i="6" a="1"/>
  <c r="Z26" i="6" s="1"/>
  <c r="Y26" i="6" a="1"/>
  <c r="Y26" i="6" s="1"/>
  <c r="X26" i="6"/>
  <c r="X26" i="6" a="1"/>
  <c r="W26" i="6" a="1"/>
  <c r="W26" i="6" s="1"/>
  <c r="V26" i="6" a="1"/>
  <c r="V26" i="6" s="1"/>
  <c r="U26" i="6" a="1"/>
  <c r="U26" i="6" s="1"/>
  <c r="T26" i="6" a="1"/>
  <c r="T26" i="6" s="1"/>
  <c r="S26" i="6" a="1"/>
  <c r="S26" i="6" s="1"/>
  <c r="R26" i="6" a="1"/>
  <c r="R26" i="6" s="1"/>
  <c r="Q26" i="6" a="1"/>
  <c r="Q26" i="6" s="1"/>
  <c r="P26" i="6"/>
  <c r="P26" i="6" a="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c r="AD25" i="6" a="1"/>
  <c r="AC25" i="6" a="1"/>
  <c r="AC25" i="6" s="1"/>
  <c r="AB25" i="6" a="1"/>
  <c r="AB25" i="6" s="1"/>
  <c r="AA25" i="6" a="1"/>
  <c r="AA25" i="6" s="1"/>
  <c r="Z25" i="6" a="1"/>
  <c r="Z25" i="6" s="1"/>
  <c r="Y25" i="6" a="1"/>
  <c r="Y25" i="6" s="1"/>
  <c r="X25" i="6" a="1"/>
  <c r="X25" i="6" s="1"/>
  <c r="W25" i="6" a="1"/>
  <c r="W25" i="6" s="1"/>
  <c r="V25" i="6"/>
  <c r="V25" i="6" a="1"/>
  <c r="U25" i="6" a="1"/>
  <c r="U25" i="6" s="1"/>
  <c r="T25" i="6" a="1"/>
  <c r="T25" i="6" s="1"/>
  <c r="S25" i="6" a="1"/>
  <c r="S25" i="6" s="1"/>
  <c r="R25" i="6" a="1"/>
  <c r="R25" i="6" s="1"/>
  <c r="Q25" i="6" a="1"/>
  <c r="Q25" i="6" s="1"/>
  <c r="P25" i="6"/>
  <c r="P25" i="6" a="1"/>
  <c r="O25" i="6" a="1"/>
  <c r="O25" i="6" s="1"/>
  <c r="N25" i="6"/>
  <c r="N25" i="6" a="1"/>
  <c r="M25" i="6" a="1"/>
  <c r="M25" i="6" s="1"/>
  <c r="L25" i="6" a="1"/>
  <c r="L25" i="6" s="1"/>
  <c r="K25" i="6" a="1"/>
  <c r="K25" i="6" s="1"/>
  <c r="F25" i="6" s="1"/>
  <c r="AI24" i="6" a="1"/>
  <c r="AI24" i="6" s="1"/>
  <c r="AH24" i="6"/>
  <c r="AH24" i="6" a="1"/>
  <c r="AG24" i="6" a="1"/>
  <c r="AG24" i="6" s="1"/>
  <c r="AF24" i="6" a="1"/>
  <c r="AF24" i="6" s="1"/>
  <c r="AE24" i="6" a="1"/>
  <c r="AE24" i="6" s="1"/>
  <c r="AD24" i="6" a="1"/>
  <c r="AD24" i="6" s="1"/>
  <c r="AC24" i="6" a="1"/>
  <c r="AC24" i="6" s="1"/>
  <c r="AB24" i="6" a="1"/>
  <c r="AB24" i="6" s="1"/>
  <c r="AA24" i="6" a="1"/>
  <c r="AA24" i="6" s="1"/>
  <c r="Z24" i="6"/>
  <c r="Z24" i="6" a="1"/>
  <c r="Y24" i="6" a="1"/>
  <c r="Y24" i="6" s="1"/>
  <c r="X24" i="6" a="1"/>
  <c r="X24" i="6" s="1"/>
  <c r="W24" i="6" a="1"/>
  <c r="W24" i="6" s="1"/>
  <c r="V24" i="6" a="1"/>
  <c r="V24" i="6" s="1"/>
  <c r="U24" i="6" a="1"/>
  <c r="U24" i="6" s="1"/>
  <c r="T24" i="6"/>
  <c r="T24" i="6" a="1"/>
  <c r="S24" i="6" a="1"/>
  <c r="S24" i="6" s="1"/>
  <c r="R24" i="6"/>
  <c r="R24" i="6" a="1"/>
  <c r="Q24" i="6" a="1"/>
  <c r="Q24" i="6" s="1"/>
  <c r="P24" i="6" a="1"/>
  <c r="P24" i="6" s="1"/>
  <c r="O24" i="6" a="1"/>
  <c r="O24" i="6" s="1"/>
  <c r="N24" i="6" a="1"/>
  <c r="N24" i="6" s="1"/>
  <c r="M24" i="6" a="1"/>
  <c r="M24" i="6" s="1"/>
  <c r="L24" i="6"/>
  <c r="L24" i="6" a="1"/>
  <c r="K24" i="6" a="1"/>
  <c r="K24" i="6" s="1"/>
  <c r="AI23" i="6" a="1"/>
  <c r="AI23" i="6" s="1"/>
  <c r="AH23" i="6" a="1"/>
  <c r="AH23" i="6" s="1"/>
  <c r="AG23" i="6" a="1"/>
  <c r="AG23" i="6" s="1"/>
  <c r="AF23" i="6"/>
  <c r="AF23" i="6" a="1"/>
  <c r="AE23" i="6" a="1"/>
  <c r="AE23" i="6" s="1"/>
  <c r="AD23" i="6" a="1"/>
  <c r="AD23" i="6" s="1"/>
  <c r="AC23" i="6" a="1"/>
  <c r="AC23" i="6" s="1"/>
  <c r="AB23" i="6" a="1"/>
  <c r="AB23" i="6" s="1"/>
  <c r="AA23" i="6" a="1"/>
  <c r="AA23" i="6" s="1"/>
  <c r="Z23" i="6" a="1"/>
  <c r="Z23" i="6" s="1"/>
  <c r="Y23" i="6" a="1"/>
  <c r="Y23" i="6" s="1"/>
  <c r="X23" i="6"/>
  <c r="X23" i="6" a="1"/>
  <c r="W23" i="6" a="1"/>
  <c r="W23" i="6" s="1"/>
  <c r="V23" i="6" a="1"/>
  <c r="V23" i="6" s="1"/>
  <c r="U23" i="6" a="1"/>
  <c r="U23" i="6" s="1"/>
  <c r="T23" i="6" a="1"/>
  <c r="T23" i="6" s="1"/>
  <c r="S23" i="6" a="1"/>
  <c r="S23" i="6" s="1"/>
  <c r="R23" i="6" a="1"/>
  <c r="R23" i="6" s="1"/>
  <c r="Q23" i="6" a="1"/>
  <c r="Q23" i="6" s="1"/>
  <c r="P23" i="6"/>
  <c r="P23" i="6" a="1"/>
  <c r="O23" i="6" a="1"/>
  <c r="O23" i="6" s="1"/>
  <c r="N23" i="6" a="1"/>
  <c r="N23" i="6" s="1"/>
  <c r="M23" i="6" a="1"/>
  <c r="M23" i="6" s="1"/>
  <c r="L23" i="6" a="1"/>
  <c r="L23" i="6" s="1"/>
  <c r="K23" i="6" a="1"/>
  <c r="K23" i="6" s="1"/>
  <c r="AI22" i="6" a="1"/>
  <c r="AI22" i="6" s="1"/>
  <c r="AH22" i="6" a="1"/>
  <c r="AH22" i="6" s="1"/>
  <c r="AG22" i="6" a="1"/>
  <c r="AG22" i="6" s="1"/>
  <c r="AF22" i="6"/>
  <c r="AF22" i="6" a="1"/>
  <c r="AE22" i="6" a="1"/>
  <c r="AE22" i="6" s="1"/>
  <c r="AD22" i="6"/>
  <c r="AD22" i="6" a="1"/>
  <c r="AC22" i="6" a="1"/>
  <c r="AC22" i="6" s="1"/>
  <c r="AB22" i="6" a="1"/>
  <c r="AB22" i="6" s="1"/>
  <c r="AA22" i="6" a="1"/>
  <c r="AA22" i="6" s="1"/>
  <c r="Z22" i="6" a="1"/>
  <c r="Z22" i="6" s="1"/>
  <c r="Y22" i="6" a="1"/>
  <c r="Y22" i="6" s="1"/>
  <c r="X22" i="6" a="1"/>
  <c r="X22" i="6" s="1"/>
  <c r="W22" i="6" a="1"/>
  <c r="W22" i="6" s="1"/>
  <c r="V22" i="6"/>
  <c r="V22" i="6" a="1"/>
  <c r="U22" i="6" a="1"/>
  <c r="U22" i="6" s="1"/>
  <c r="T22" i="6" a="1"/>
  <c r="T22" i="6" s="1"/>
  <c r="S22" i="6" a="1"/>
  <c r="S22" i="6" s="1"/>
  <c r="R22" i="6" a="1"/>
  <c r="R22" i="6" s="1"/>
  <c r="Q22" i="6" a="1"/>
  <c r="Q22" i="6" s="1"/>
  <c r="P22" i="6" a="1"/>
  <c r="P22" i="6" s="1"/>
  <c r="O22" i="6" a="1"/>
  <c r="O22" i="6" s="1"/>
  <c r="N22" i="6"/>
  <c r="N22" i="6" a="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c r="AB21" i="6" a="1"/>
  <c r="AA21" i="6" a="1"/>
  <c r="AA21" i="6" s="1"/>
  <c r="Z21" i="6" a="1"/>
  <c r="Z21" i="6" s="1"/>
  <c r="Y21" i="6" a="1"/>
  <c r="Y21" i="6" s="1"/>
  <c r="X21" i="6" a="1"/>
  <c r="X21" i="6" s="1"/>
  <c r="W21" i="6" a="1"/>
  <c r="W21" i="6" s="1"/>
  <c r="V21" i="6" a="1"/>
  <c r="V21" i="6" s="1"/>
  <c r="U21" i="6" a="1"/>
  <c r="U21" i="6" s="1"/>
  <c r="T21" i="6"/>
  <c r="T21" i="6" a="1"/>
  <c r="S21" i="6" a="1"/>
  <c r="S21" i="6" s="1"/>
  <c r="R21" i="6" a="1"/>
  <c r="R21" i="6" s="1"/>
  <c r="Q21" i="6" a="1"/>
  <c r="Q21" i="6" s="1"/>
  <c r="P21" i="6" a="1"/>
  <c r="P21" i="6" s="1"/>
  <c r="O21" i="6" a="1"/>
  <c r="O21" i="6" s="1"/>
  <c r="N21" i="6"/>
  <c r="N21" i="6" a="1"/>
  <c r="M21" i="6" a="1"/>
  <c r="M21" i="6" s="1"/>
  <c r="L21" i="6"/>
  <c r="F21" i="6" s="1"/>
  <c r="L21" i="6" a="1"/>
  <c r="K21" i="6" a="1"/>
  <c r="K21" i="6" s="1"/>
  <c r="AI20" i="6" a="1"/>
  <c r="AI20" i="6" s="1"/>
  <c r="AH20" i="6" a="1"/>
  <c r="AH20" i="6" s="1"/>
  <c r="AG20" i="6" a="1"/>
  <c r="AG20" i="6" s="1"/>
  <c r="AF20" i="6"/>
  <c r="AF20" i="6" a="1"/>
  <c r="AE20" i="6" a="1"/>
  <c r="AE20" i="6" s="1"/>
  <c r="AD20" i="6" a="1"/>
  <c r="AD20" i="6" s="1"/>
  <c r="AC20" i="6" a="1"/>
  <c r="AC20" i="6" s="1"/>
  <c r="AB20" i="6" a="1"/>
  <c r="AB20" i="6" s="1"/>
  <c r="AA20" i="6" a="1"/>
  <c r="AA20" i="6" s="1"/>
  <c r="Z20" i="6" a="1"/>
  <c r="Z20" i="6" s="1"/>
  <c r="Y20" i="6" a="1"/>
  <c r="Y20" i="6" s="1"/>
  <c r="X20" i="6"/>
  <c r="X20" i="6" a="1"/>
  <c r="W20" i="6" a="1"/>
  <c r="W20" i="6" s="1"/>
  <c r="V20" i="6" a="1"/>
  <c r="V20" i="6" s="1"/>
  <c r="U20" i="6" a="1"/>
  <c r="U20" i="6" s="1"/>
  <c r="T20" i="6" a="1"/>
  <c r="T20" i="6" s="1"/>
  <c r="S20" i="6" a="1"/>
  <c r="S20" i="6" s="1"/>
  <c r="R20" i="6" a="1"/>
  <c r="R20" i="6" s="1"/>
  <c r="Q20" i="6" a="1"/>
  <c r="Q20" i="6" s="1"/>
  <c r="P20" i="6"/>
  <c r="P20" i="6" a="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c r="AD19" i="6" a="1"/>
  <c r="AC19" i="6" a="1"/>
  <c r="AC19" i="6" s="1"/>
  <c r="AB19" i="6" a="1"/>
  <c r="AB19" i="6" s="1"/>
  <c r="AA19" i="6" a="1"/>
  <c r="AA19" i="6" s="1"/>
  <c r="Z19" i="6" a="1"/>
  <c r="Z19" i="6" s="1"/>
  <c r="Y19" i="6" a="1"/>
  <c r="Y19" i="6" s="1"/>
  <c r="X19" i="6"/>
  <c r="X19" i="6" a="1"/>
  <c r="W19" i="6" a="1"/>
  <c r="W19" i="6" s="1"/>
  <c r="V19" i="6"/>
  <c r="V19" i="6" a="1"/>
  <c r="U19" i="6" a="1"/>
  <c r="U19" i="6" s="1"/>
  <c r="T19" i="6" a="1"/>
  <c r="T19" i="6" s="1"/>
  <c r="S19" i="6" a="1"/>
  <c r="S19" i="6" s="1"/>
  <c r="R19" i="6" a="1"/>
  <c r="R19" i="6" s="1"/>
  <c r="Q19" i="6" a="1"/>
  <c r="Q19" i="6" s="1"/>
  <c r="P19" i="6" a="1"/>
  <c r="P19" i="6" s="1"/>
  <c r="O19" i="6" a="1"/>
  <c r="O19" i="6" s="1"/>
  <c r="N19" i="6"/>
  <c r="N19" i="6" a="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c r="AB18" i="6" a="1"/>
  <c r="AA18" i="6" a="1"/>
  <c r="AA18" i="6" s="1"/>
  <c r="Z18" i="6" a="1"/>
  <c r="Z18" i="6" s="1"/>
  <c r="Y18" i="6" a="1"/>
  <c r="Y18" i="6" s="1"/>
  <c r="X18" i="6" a="1"/>
  <c r="X18" i="6" s="1"/>
  <c r="W18" i="6" a="1"/>
  <c r="W18" i="6" s="1"/>
  <c r="V18" i="6" a="1"/>
  <c r="V18" i="6" s="1"/>
  <c r="U18" i="6" a="1"/>
  <c r="U18" i="6" s="1"/>
  <c r="T18" i="6"/>
  <c r="T18" i="6" a="1"/>
  <c r="S18" i="6" a="1"/>
  <c r="S18" i="6" s="1"/>
  <c r="R18" i="6" a="1"/>
  <c r="R18" i="6" s="1"/>
  <c r="Q18" i="6" a="1"/>
  <c r="Q18" i="6" s="1"/>
  <c r="P18" i="6" a="1"/>
  <c r="P18" i="6" s="1"/>
  <c r="O18" i="6" a="1"/>
  <c r="O18" i="6" s="1"/>
  <c r="N18" i="6" a="1"/>
  <c r="N18" i="6" s="1"/>
  <c r="M18" i="6" a="1"/>
  <c r="M18" i="6" s="1"/>
  <c r="L18" i="6"/>
  <c r="L18" i="6" a="1"/>
  <c r="K18" i="6" a="1"/>
  <c r="K18" i="6" s="1"/>
  <c r="AI17" i="6" a="1"/>
  <c r="AI17" i="6" s="1"/>
  <c r="AH17" i="6"/>
  <c r="AH17" i="6" a="1"/>
  <c r="AG17" i="6" a="1"/>
  <c r="AG17" i="6" s="1"/>
  <c r="AF17" i="6" a="1"/>
  <c r="AF17" i="6" s="1"/>
  <c r="AE17" i="6" a="1"/>
  <c r="AE17" i="6" s="1"/>
  <c r="AD17" i="6" a="1"/>
  <c r="AD17" i="6" s="1"/>
  <c r="AC17" i="6" a="1"/>
  <c r="AC17" i="6" s="1"/>
  <c r="AB17" i="6" a="1"/>
  <c r="AB17" i="6" s="1"/>
  <c r="AA17" i="6" a="1"/>
  <c r="AA17" i="6" s="1"/>
  <c r="Z17" i="6"/>
  <c r="Z17" i="6" a="1"/>
  <c r="Y17" i="6" a="1"/>
  <c r="Y17" i="6" s="1"/>
  <c r="X17" i="6" a="1"/>
  <c r="X17" i="6" s="1"/>
  <c r="W17" i="6" a="1"/>
  <c r="W17" i="6" s="1"/>
  <c r="V17" i="6" a="1"/>
  <c r="V17" i="6" s="1"/>
  <c r="U17" i="6" a="1"/>
  <c r="U17" i="6" s="1"/>
  <c r="T17" i="6" a="1"/>
  <c r="T17" i="6" s="1"/>
  <c r="S17" i="6" a="1"/>
  <c r="S17" i="6" s="1"/>
  <c r="R17" i="6"/>
  <c r="R17" i="6" a="1"/>
  <c r="Q17" i="6" a="1"/>
  <c r="Q17" i="6" s="1"/>
  <c r="P17" i="6" a="1"/>
  <c r="P17" i="6" s="1"/>
  <c r="O17" i="6" a="1"/>
  <c r="O17" i="6" s="1"/>
  <c r="N17" i="6" a="1"/>
  <c r="N17" i="6" s="1"/>
  <c r="M17" i="6" a="1"/>
  <c r="M17" i="6" s="1"/>
  <c r="L17" i="6" a="1"/>
  <c r="L17" i="6" s="1"/>
  <c r="F17" i="6" s="1"/>
  <c r="K17" i="6" a="1"/>
  <c r="K17" i="6" s="1"/>
  <c r="AI16" i="6" a="1"/>
  <c r="AI16" i="6" s="1"/>
  <c r="AH16" i="6" a="1"/>
  <c r="AH16" i="6" s="1"/>
  <c r="AG16" i="6" a="1"/>
  <c r="AG16" i="6" s="1"/>
  <c r="AF16" i="6"/>
  <c r="AF16" i="6" a="1"/>
  <c r="AE16" i="6" a="1"/>
  <c r="AE16" i="6" s="1"/>
  <c r="AD16" i="6"/>
  <c r="AD16" i="6" a="1"/>
  <c r="AC16" i="6" a="1"/>
  <c r="AC16" i="6" s="1"/>
  <c r="AB16" i="6" a="1"/>
  <c r="AB16" i="6" s="1"/>
  <c r="AA16" i="6" a="1"/>
  <c r="AA16" i="6" s="1"/>
  <c r="Z16" i="6" a="1"/>
  <c r="Z16" i="6" s="1"/>
  <c r="Y16" i="6" a="1"/>
  <c r="Y16" i="6" s="1"/>
  <c r="X16" i="6" a="1"/>
  <c r="X16" i="6" s="1"/>
  <c r="W16" i="6" a="1"/>
  <c r="W16" i="6" s="1"/>
  <c r="V16" i="6"/>
  <c r="V16" i="6" a="1"/>
  <c r="U16" i="6" a="1"/>
  <c r="U16" i="6" s="1"/>
  <c r="T16" i="6" a="1"/>
  <c r="T16" i="6" s="1"/>
  <c r="S16" i="6" a="1"/>
  <c r="S16" i="6" s="1"/>
  <c r="R16" i="6" a="1"/>
  <c r="R16" i="6" s="1"/>
  <c r="Q16" i="6" a="1"/>
  <c r="Q16" i="6" s="1"/>
  <c r="P16" i="6" a="1"/>
  <c r="P16" i="6" s="1"/>
  <c r="O16" i="6" a="1"/>
  <c r="O16" i="6" s="1"/>
  <c r="N16" i="6"/>
  <c r="N16" i="6" a="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c r="AB15" i="6" a="1"/>
  <c r="AA15" i="6" a="1"/>
  <c r="AA15" i="6" s="1"/>
  <c r="Z15" i="6" a="1"/>
  <c r="Z15" i="6" s="1"/>
  <c r="Y15" i="6" a="1"/>
  <c r="Y15" i="6" s="1"/>
  <c r="X15" i="6" a="1"/>
  <c r="X15" i="6" s="1"/>
  <c r="W15" i="6" a="1"/>
  <c r="W15" i="6" s="1"/>
  <c r="V15" i="6" a="1"/>
  <c r="V15" i="6" s="1"/>
  <c r="U15" i="6" a="1"/>
  <c r="U15" i="6" s="1"/>
  <c r="T15" i="6"/>
  <c r="T15" i="6" a="1"/>
  <c r="S15" i="6" a="1"/>
  <c r="S15" i="6" s="1"/>
  <c r="R15" i="6" a="1"/>
  <c r="R15" i="6" s="1"/>
  <c r="Q15" i="6" a="1"/>
  <c r="Q15" i="6" s="1"/>
  <c r="P15" i="6" a="1"/>
  <c r="P15" i="6" s="1"/>
  <c r="O15" i="6" a="1"/>
  <c r="O15" i="6" s="1"/>
  <c r="N15" i="6" a="1"/>
  <c r="N15" i="6" s="1"/>
  <c r="M15" i="6" a="1"/>
  <c r="M15" i="6" s="1"/>
  <c r="L15" i="6"/>
  <c r="L15" i="6" a="1"/>
  <c r="K15" i="6" a="1"/>
  <c r="K15" i="6" s="1"/>
  <c r="AI14" i="6" a="1"/>
  <c r="AI14" i="6" s="1"/>
  <c r="AH14" i="6"/>
  <c r="AH14" i="6" a="1"/>
  <c r="AG14" i="6" a="1"/>
  <c r="AG14" i="6" s="1"/>
  <c r="AF14" i="6" a="1"/>
  <c r="AF14" i="6" s="1"/>
  <c r="AE14" i="6" a="1"/>
  <c r="AE14" i="6" s="1"/>
  <c r="AD14" i="6" a="1"/>
  <c r="AD14" i="6" s="1"/>
  <c r="AC14" i="6" a="1"/>
  <c r="AC14" i="6" s="1"/>
  <c r="AB14" i="6"/>
  <c r="AB14" i="6" a="1"/>
  <c r="AA14" i="6" a="1"/>
  <c r="AA14" i="6" s="1"/>
  <c r="Z14" i="6"/>
  <c r="Z14" i="6" a="1"/>
  <c r="Y14" i="6" a="1"/>
  <c r="Y14" i="6" s="1"/>
  <c r="X14" i="6" a="1"/>
  <c r="X14" i="6" s="1"/>
  <c r="W14" i="6" a="1"/>
  <c r="W14" i="6" s="1"/>
  <c r="V14" i="6" a="1"/>
  <c r="V14" i="6" s="1"/>
  <c r="U14" i="6" a="1"/>
  <c r="U14" i="6" s="1"/>
  <c r="T14" i="6"/>
  <c r="T14" i="6" a="1"/>
  <c r="S14" i="6" a="1"/>
  <c r="S14" i="6" s="1"/>
  <c r="R14" i="6"/>
  <c r="R14" i="6" a="1"/>
  <c r="Q14" i="6" a="1"/>
  <c r="Q14" i="6" s="1"/>
  <c r="P14" i="6" a="1"/>
  <c r="P14" i="6" s="1"/>
  <c r="O14" i="6" a="1"/>
  <c r="O14" i="6" s="1"/>
  <c r="N14" i="6" a="1"/>
  <c r="N14" i="6" s="1"/>
  <c r="M14" i="6" a="1"/>
  <c r="M14" i="6" s="1"/>
  <c r="L14" i="6" a="1"/>
  <c r="L14" i="6" s="1"/>
  <c r="K14" i="6" a="1"/>
  <c r="K14" i="6" s="1"/>
  <c r="AI13" i="6" a="1"/>
  <c r="AI13" i="6" s="1"/>
  <c r="AH13" i="6" a="1"/>
  <c r="AH13" i="6" s="1"/>
  <c r="AG13" i="6" a="1"/>
  <c r="AG13" i="6" s="1"/>
  <c r="AF13" i="6"/>
  <c r="AF13" i="6" a="1"/>
  <c r="AE13" i="6" a="1"/>
  <c r="AE13" i="6" s="1"/>
  <c r="AD13" i="6" a="1"/>
  <c r="AD13" i="6" s="1"/>
  <c r="AC13" i="6" a="1"/>
  <c r="AC13" i="6" s="1"/>
  <c r="AB13" i="6" a="1"/>
  <c r="AB13" i="6" s="1"/>
  <c r="AA13" i="6" a="1"/>
  <c r="AA13" i="6" s="1"/>
  <c r="Z13" i="6" a="1"/>
  <c r="Z13" i="6" s="1"/>
  <c r="Y13" i="6" a="1"/>
  <c r="Y13" i="6" s="1"/>
  <c r="X13" i="6"/>
  <c r="X13" i="6" a="1"/>
  <c r="W13" i="6" a="1"/>
  <c r="W13" i="6" s="1"/>
  <c r="V13" i="6" a="1"/>
  <c r="V13" i="6" s="1"/>
  <c r="U13" i="6" a="1"/>
  <c r="U13" i="6" s="1"/>
  <c r="T13" i="6" a="1"/>
  <c r="T13" i="6" s="1"/>
  <c r="S13" i="6" a="1"/>
  <c r="S13" i="6" s="1"/>
  <c r="R13" i="6" a="1"/>
  <c r="R13" i="6" s="1"/>
  <c r="Q13" i="6" a="1"/>
  <c r="Q13" i="6" s="1"/>
  <c r="P13" i="6"/>
  <c r="P13" i="6" a="1"/>
  <c r="O13" i="6" a="1"/>
  <c r="O13" i="6" s="1"/>
  <c r="N13" i="6" a="1"/>
  <c r="N13" i="6" s="1"/>
  <c r="M13" i="6" a="1"/>
  <c r="M13" i="6" s="1"/>
  <c r="L13" i="6" a="1"/>
  <c r="L13" i="6" s="1"/>
  <c r="K13" i="6" a="1"/>
  <c r="K13" i="6" s="1"/>
  <c r="F13" i="6" s="1"/>
  <c r="AI12" i="6" a="1"/>
  <c r="AI12" i="6" s="1"/>
  <c r="AH12" i="6" a="1"/>
  <c r="AH12" i="6" s="1"/>
  <c r="AG12" i="6" a="1"/>
  <c r="AG12" i="6" s="1"/>
  <c r="AF12" i="6" a="1"/>
  <c r="AF12" i="6" s="1"/>
  <c r="AE12" i="6" a="1"/>
  <c r="AE12" i="6" s="1"/>
  <c r="AD12" i="6" a="1"/>
  <c r="AD12" i="6" s="1"/>
  <c r="AC12" i="6" a="1"/>
  <c r="AC12" i="6" s="1"/>
  <c r="AB12" i="6"/>
  <c r="AB12" i="6" a="1"/>
  <c r="AA12" i="6" a="1"/>
  <c r="AA12" i="6" s="1"/>
  <c r="Z12" i="6" a="1"/>
  <c r="Z12" i="6" s="1"/>
  <c r="Y12" i="6" a="1"/>
  <c r="Y12" i="6" s="1"/>
  <c r="X12" i="6" a="1"/>
  <c r="X12" i="6" s="1"/>
  <c r="W12" i="6" a="1"/>
  <c r="W12" i="6" s="1"/>
  <c r="V12" i="6"/>
  <c r="V12" i="6" a="1"/>
  <c r="U12" i="6" a="1"/>
  <c r="U12" i="6" s="1"/>
  <c r="T12" i="6"/>
  <c r="T12" i="6" a="1"/>
  <c r="S12" i="6" a="1"/>
  <c r="S12" i="6" s="1"/>
  <c r="R12" i="6" a="1"/>
  <c r="R12" i="6" s="1"/>
  <c r="Q12" i="6" a="1"/>
  <c r="Q12" i="6" s="1"/>
  <c r="P12" i="6" a="1"/>
  <c r="P12" i="6" s="1"/>
  <c r="O12" i="6" a="1"/>
  <c r="O12" i="6" s="1"/>
  <c r="N12" i="6"/>
  <c r="N12" i="6" a="1"/>
  <c r="M12" i="6" a="1"/>
  <c r="M12" i="6" s="1"/>
  <c r="L12" i="6"/>
  <c r="L12" i="6" a="1"/>
  <c r="K12" i="6" a="1"/>
  <c r="K12" i="6" s="1"/>
  <c r="AI11" i="6" a="1"/>
  <c r="AI11" i="6" s="1"/>
  <c r="AH11" i="6"/>
  <c r="AH11" i="6" a="1"/>
  <c r="AG11" i="6" a="1"/>
  <c r="AG11" i="6" s="1"/>
  <c r="AF11" i="6" a="1"/>
  <c r="AF11" i="6" s="1"/>
  <c r="AE11" i="6" a="1"/>
  <c r="AE11" i="6" s="1"/>
  <c r="AD11" i="6" a="1"/>
  <c r="AD11" i="6" s="1"/>
  <c r="AC11" i="6" a="1"/>
  <c r="AC11" i="6" s="1"/>
  <c r="AB11" i="6" a="1"/>
  <c r="AB11" i="6" s="1"/>
  <c r="AA11" i="6" a="1"/>
  <c r="AA11" i="6" s="1"/>
  <c r="Z11" i="6"/>
  <c r="Z11" i="6" a="1"/>
  <c r="Y11" i="6" a="1"/>
  <c r="Y11" i="6" s="1"/>
  <c r="X11" i="6" a="1"/>
  <c r="X11" i="6" s="1"/>
  <c r="W11" i="6" a="1"/>
  <c r="W11" i="6" s="1"/>
  <c r="V11" i="6" a="1"/>
  <c r="V11" i="6" s="1"/>
  <c r="U11" i="6" a="1"/>
  <c r="U11" i="6" s="1"/>
  <c r="T11" i="6" a="1"/>
  <c r="T11" i="6" s="1"/>
  <c r="S11" i="6" a="1"/>
  <c r="S11" i="6" s="1"/>
  <c r="R11" i="6"/>
  <c r="R11" i="6" a="1"/>
  <c r="Q11" i="6" a="1"/>
  <c r="Q11" i="6" s="1"/>
  <c r="P11" i="6" a="1"/>
  <c r="P11" i="6" s="1"/>
  <c r="O11" i="6" a="1"/>
  <c r="O11" i="6" s="1"/>
  <c r="N11" i="6" a="1"/>
  <c r="N11" i="6" s="1"/>
  <c r="M11" i="6" a="1"/>
  <c r="M11" i="6" s="1"/>
  <c r="L11" i="6" a="1"/>
  <c r="L11" i="6" s="1"/>
  <c r="K11" i="6" a="1"/>
  <c r="K11" i="6" s="1"/>
  <c r="AI10" i="6" a="1"/>
  <c r="AI10" i="6" s="1"/>
  <c r="AH10" i="6" a="1"/>
  <c r="AH10" i="6" s="1"/>
  <c r="AG10" i="6" a="1"/>
  <c r="AG10" i="6" s="1"/>
  <c r="AF10" i="6"/>
  <c r="AF10" i="6" a="1"/>
  <c r="AE10" i="6" a="1"/>
  <c r="AE10" i="6" s="1"/>
  <c r="AD10" i="6" a="1"/>
  <c r="AD10" i="6" s="1"/>
  <c r="AC10" i="6" a="1"/>
  <c r="AC10" i="6" s="1"/>
  <c r="AB10" i="6" a="1"/>
  <c r="AB10" i="6" s="1"/>
  <c r="AA10" i="6" a="1"/>
  <c r="AA10" i="6" s="1"/>
  <c r="Z10" i="6" a="1"/>
  <c r="Z10" i="6" s="1"/>
  <c r="Y10" i="6" a="1"/>
  <c r="Y10" i="6" s="1"/>
  <c r="X10" i="6"/>
  <c r="X10" i="6" a="1"/>
  <c r="W10" i="6" a="1"/>
  <c r="W10" i="6" s="1"/>
  <c r="V10" i="6" a="1"/>
  <c r="V10" i="6" s="1"/>
  <c r="U10" i="6" a="1"/>
  <c r="U10" i="6" s="1"/>
  <c r="T10" i="6" a="1"/>
  <c r="T10" i="6" s="1"/>
  <c r="S10" i="6" a="1"/>
  <c r="S10" i="6" s="1"/>
  <c r="R10" i="6" a="1"/>
  <c r="R10" i="6" s="1"/>
  <c r="Q10" i="6" a="1"/>
  <c r="Q10" i="6" s="1"/>
  <c r="P10" i="6"/>
  <c r="P10" i="6" a="1"/>
  <c r="O10" i="6" a="1"/>
  <c r="O10" i="6" s="1"/>
  <c r="N10" i="6" a="1"/>
  <c r="N10" i="6" s="1"/>
  <c r="M10" i="6" a="1"/>
  <c r="M10" i="6" s="1"/>
  <c r="L10" i="6" a="1"/>
  <c r="L10" i="6" s="1"/>
  <c r="K10" i="6" a="1"/>
  <c r="K10" i="6" s="1"/>
  <c r="AI9" i="6" a="1"/>
  <c r="AI9" i="6" s="1"/>
  <c r="AH9" i="6" a="1"/>
  <c r="AH9" i="6" s="1"/>
  <c r="AG9" i="6" a="1"/>
  <c r="AG9" i="6" s="1"/>
  <c r="AF9" i="6"/>
  <c r="AF9" i="6" a="1"/>
  <c r="AE9" i="6" a="1"/>
  <c r="AE9" i="6" s="1"/>
  <c r="AD9" i="6"/>
  <c r="AD9" i="6" a="1"/>
  <c r="AC9" i="6" a="1"/>
  <c r="AC9" i="6" s="1"/>
  <c r="AB9" i="6" a="1"/>
  <c r="AB9" i="6" s="1"/>
  <c r="AA9" i="6" a="1"/>
  <c r="AA9" i="6" s="1"/>
  <c r="Z9" i="6" a="1"/>
  <c r="Z9" i="6" s="1"/>
  <c r="Y9" i="6" a="1"/>
  <c r="Y9" i="6" s="1"/>
  <c r="X9" i="6"/>
  <c r="X9" i="6" a="1"/>
  <c r="W9" i="6" a="1"/>
  <c r="W9" i="6" s="1"/>
  <c r="V9" i="6"/>
  <c r="V9" i="6" a="1"/>
  <c r="U9" i="6" a="1"/>
  <c r="U9" i="6" s="1"/>
  <c r="T9" i="6" a="1"/>
  <c r="T9" i="6" s="1"/>
  <c r="S9" i="6" a="1"/>
  <c r="S9" i="6" s="1"/>
  <c r="R9" i="6" a="1"/>
  <c r="R9" i="6" s="1"/>
  <c r="Q9" i="6" a="1"/>
  <c r="Q9" i="6" s="1"/>
  <c r="P9" i="6"/>
  <c r="P9" i="6" a="1"/>
  <c r="O9" i="6" a="1"/>
  <c r="O9" i="6" s="1"/>
  <c r="N9" i="6"/>
  <c r="N9" i="6" a="1"/>
  <c r="M9" i="6" a="1"/>
  <c r="M9" i="6" s="1"/>
  <c r="L9" i="6" a="1"/>
  <c r="L9" i="6" s="1"/>
  <c r="K9" i="6" a="1"/>
  <c r="K9" i="6" s="1"/>
  <c r="F9" i="6" s="1"/>
  <c r="AF5" i="6"/>
  <c r="X5" i="6"/>
  <c r="P5" i="6"/>
  <c r="AL3" i="6"/>
  <c r="AK3" i="6"/>
  <c r="AK5" i="6" s="1"/>
  <c r="AJ3" i="6"/>
  <c r="AI3" i="6"/>
  <c r="AH3" i="6"/>
  <c r="AG3" i="6"/>
  <c r="AG5" i="6" s="1"/>
  <c r="AF3" i="6"/>
  <c r="AE3" i="6"/>
  <c r="AD3" i="6"/>
  <c r="AC3" i="6"/>
  <c r="AC5" i="6" s="1"/>
  <c r="AB3" i="6"/>
  <c r="AA3" i="6"/>
  <c r="Z3" i="6"/>
  <c r="Y3" i="6"/>
  <c r="Y5" i="6" s="1"/>
  <c r="X3" i="6"/>
  <c r="W3" i="6"/>
  <c r="V3" i="6"/>
  <c r="U3" i="6"/>
  <c r="U5" i="6" s="1"/>
  <c r="T3" i="6"/>
  <c r="S3" i="6"/>
  <c r="R3" i="6"/>
  <c r="Q3" i="6"/>
  <c r="Q5" i="6" s="1"/>
  <c r="P3" i="6"/>
  <c r="O3" i="6"/>
  <c r="N3" i="6"/>
  <c r="M3" i="6"/>
  <c r="M5" i="6" s="1"/>
  <c r="L3" i="6"/>
  <c r="K3" i="6"/>
  <c r="G547" i="6" s="1"/>
  <c r="J3" i="6"/>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B12" i="5" s="1"/>
  <c r="H79" i="5"/>
  <c r="G79" i="5"/>
  <c r="F79" i="5"/>
  <c r="E79" i="5"/>
  <c r="D79" i="5"/>
  <c r="B79" i="5"/>
  <c r="M78" i="5"/>
  <c r="L78" i="5"/>
  <c r="K78" i="5"/>
  <c r="J78" i="5"/>
  <c r="I78" i="5"/>
  <c r="H78" i="5"/>
  <c r="G78" i="5"/>
  <c r="F78" i="5"/>
  <c r="E78" i="5"/>
  <c r="D78" i="5"/>
  <c r="B78" i="5"/>
  <c r="M77" i="5"/>
  <c r="L77" i="5"/>
  <c r="K77" i="5"/>
  <c r="J77" i="5"/>
  <c r="I77" i="5"/>
  <c r="H77" i="5"/>
  <c r="G77" i="5"/>
  <c r="F77" i="5"/>
  <c r="E77" i="5"/>
  <c r="D77" i="5"/>
  <c r="B77" i="5"/>
  <c r="M76" i="5"/>
  <c r="L76" i="5"/>
  <c r="K76" i="5"/>
  <c r="I76" i="5"/>
  <c r="J76" i="5" s="1"/>
  <c r="B9" i="5" s="1"/>
  <c r="H76" i="5"/>
  <c r="G76" i="5"/>
  <c r="F76" i="5"/>
  <c r="E76" i="5"/>
  <c r="D76" i="5"/>
  <c r="C89" i="5" s="1"/>
  <c r="C90" i="5" s="1"/>
  <c r="B76" i="5"/>
  <c r="M75" i="5"/>
  <c r="L75" i="5"/>
  <c r="K75" i="5"/>
  <c r="I75" i="5"/>
  <c r="J75" i="5" s="1"/>
  <c r="B11" i="5" s="1"/>
  <c r="H75" i="5"/>
  <c r="G75" i="5"/>
  <c r="F75" i="5"/>
  <c r="E75" i="5"/>
  <c r="D75" i="5"/>
  <c r="B89" i="5" s="1"/>
  <c r="B90" i="5" s="1"/>
  <c r="B75" i="5"/>
  <c r="M74" i="5"/>
  <c r="L74" i="5"/>
  <c r="K74" i="5"/>
  <c r="I74" i="5"/>
  <c r="J74" i="5" s="1"/>
  <c r="H74" i="5"/>
  <c r="G74" i="5"/>
  <c r="F74" i="5"/>
  <c r="E74" i="5"/>
  <c r="D74" i="5"/>
  <c r="A89" i="5" s="1"/>
  <c r="A90" i="5" s="1"/>
  <c r="B74" i="5"/>
  <c r="D68" i="5"/>
  <c r="C68" i="5"/>
  <c r="B68" i="5"/>
  <c r="B6" i="5" s="1"/>
  <c r="A68" i="5"/>
  <c r="M65" i="5"/>
  <c r="L65" i="5"/>
  <c r="K65" i="5"/>
  <c r="J65" i="5"/>
  <c r="I65" i="5"/>
  <c r="H65" i="5"/>
  <c r="G65" i="5"/>
  <c r="F65" i="5"/>
  <c r="E65" i="5"/>
  <c r="D65" i="5"/>
  <c r="B65" i="5"/>
  <c r="M64" i="5"/>
  <c r="L64" i="5"/>
  <c r="K64" i="5"/>
  <c r="J64" i="5"/>
  <c r="I64" i="5"/>
  <c r="H64" i="5"/>
  <c r="G64" i="5"/>
  <c r="F64" i="5"/>
  <c r="E64" i="5"/>
  <c r="D64" i="5"/>
  <c r="B64" i="5"/>
  <c r="M63" i="5"/>
  <c r="L63" i="5"/>
  <c r="K63" i="5"/>
  <c r="I63" i="5"/>
  <c r="J63" i="5" s="1"/>
  <c r="H63" i="5"/>
  <c r="G63" i="5"/>
  <c r="F63" i="5"/>
  <c r="E63" i="5"/>
  <c r="D63" i="5"/>
  <c r="B63" i="5"/>
  <c r="M62" i="5"/>
  <c r="L62" i="5"/>
  <c r="K62" i="5"/>
  <c r="J62" i="5"/>
  <c r="I62" i="5"/>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J40" i="5"/>
  <c r="I40" i="5"/>
  <c r="H40" i="5"/>
  <c r="C55" i="5" s="1"/>
  <c r="B5" i="5" s="1"/>
  <c r="G40" i="5"/>
  <c r="F40" i="5"/>
  <c r="E40" i="5"/>
  <c r="D40" i="5"/>
  <c r="B40" i="5"/>
  <c r="C34" i="5"/>
  <c r="A34" i="5"/>
  <c r="M31" i="5"/>
  <c r="L31" i="5"/>
  <c r="K31" i="5"/>
  <c r="J31" i="5"/>
  <c r="I31" i="5"/>
  <c r="J44" i="5" s="1"/>
  <c r="H31" i="5"/>
  <c r="G31" i="5"/>
  <c r="F31" i="5"/>
  <c r="E31" i="5"/>
  <c r="D31" i="5"/>
  <c r="B31" i="5"/>
  <c r="M30" i="5"/>
  <c r="L30" i="5"/>
  <c r="K30" i="5"/>
  <c r="I30" i="5"/>
  <c r="J43" i="5" s="1"/>
  <c r="H30" i="5"/>
  <c r="G30" i="5"/>
  <c r="F30" i="5"/>
  <c r="E30" i="5"/>
  <c r="D30" i="5"/>
  <c r="B30" i="5"/>
  <c r="M29" i="5"/>
  <c r="L29" i="5"/>
  <c r="K29" i="5"/>
  <c r="H29" i="5"/>
  <c r="G29" i="5"/>
  <c r="I29" i="5" s="1"/>
  <c r="F29" i="5"/>
  <c r="E29" i="5"/>
  <c r="D29" i="5"/>
  <c r="B29" i="5"/>
  <c r="M28" i="5"/>
  <c r="L28" i="5"/>
  <c r="K28" i="5"/>
  <c r="H28" i="5"/>
  <c r="G28" i="5"/>
  <c r="I28" i="5" s="1"/>
  <c r="F28" i="5"/>
  <c r="E28" i="5"/>
  <c r="D28" i="5"/>
  <c r="B28" i="5"/>
  <c r="M27" i="5"/>
  <c r="L27" i="5"/>
  <c r="K27" i="5"/>
  <c r="J27" i="5"/>
  <c r="I27" i="5"/>
  <c r="H27" i="5"/>
  <c r="B34" i="5" s="1"/>
  <c r="B4" i="5" s="1"/>
  <c r="G27" i="5"/>
  <c r="F27" i="5"/>
  <c r="E27" i="5"/>
  <c r="D27" i="5"/>
  <c r="B27" i="5"/>
  <c r="B18" i="5"/>
  <c r="B17" i="5"/>
  <c r="B10" i="5"/>
  <c r="P120" i="4"/>
  <c r="N98" i="4"/>
  <c r="N94" i="4"/>
  <c r="N90" i="4"/>
  <c r="N68" i="4"/>
  <c r="N63" i="4"/>
  <c r="N59" i="4"/>
  <c r="N55" i="4"/>
  <c r="N21" i="4"/>
  <c r="N17" i="4"/>
  <c r="N13" i="4"/>
  <c r="P62" i="3"/>
  <c r="P41" i="2"/>
  <c r="F45" i="6" l="1"/>
  <c r="F61" i="6"/>
  <c r="F73" i="6"/>
  <c r="F41" i="6"/>
  <c r="F53" i="6"/>
  <c r="F65" i="6"/>
  <c r="F81" i="6"/>
  <c r="F105" i="6"/>
  <c r="F141" i="6"/>
  <c r="F11" i="6"/>
  <c r="F117" i="6"/>
  <c r="F125" i="6"/>
  <c r="F137" i="6"/>
  <c r="F177" i="6"/>
  <c r="F205" i="6"/>
  <c r="F97" i="6"/>
  <c r="F165" i="6"/>
  <c r="F181" i="6"/>
  <c r="F189" i="6"/>
  <c r="F197" i="6"/>
  <c r="F201" i="6"/>
  <c r="F169" i="6"/>
  <c r="F249" i="6"/>
  <c r="F213" i="6"/>
  <c r="F225" i="6"/>
  <c r="F241" i="6"/>
  <c r="F233" i="6"/>
  <c r="F245" i="6"/>
  <c r="F257" i="6"/>
  <c r="G274" i="6"/>
  <c r="G278" i="6"/>
  <c r="AG94" i="14"/>
  <c r="AG93" i="14"/>
  <c r="AG92" i="14"/>
  <c r="AG91" i="14"/>
  <c r="AG90" i="14"/>
  <c r="AG89" i="14"/>
  <c r="AG88" i="14"/>
  <c r="AG87" i="14"/>
  <c r="AG86" i="14"/>
  <c r="AG85" i="14"/>
  <c r="AG84" i="14"/>
  <c r="AG83" i="14"/>
  <c r="AG82" i="14"/>
  <c r="AG81" i="14"/>
  <c r="AG80" i="14"/>
  <c r="AG79" i="14"/>
  <c r="AG78" i="14"/>
  <c r="AG77" i="14"/>
  <c r="AG76" i="14"/>
  <c r="AG75" i="14"/>
  <c r="AG74" i="14"/>
  <c r="AG73" i="14"/>
  <c r="AG72" i="14"/>
  <c r="AG71" i="14"/>
  <c r="AG70" i="14"/>
  <c r="AG69" i="14"/>
  <c r="AG68" i="14"/>
  <c r="AG67" i="14"/>
  <c r="AG66" i="14"/>
  <c r="AG65" i="14"/>
  <c r="AG64" i="14"/>
  <c r="AG63" i="14"/>
  <c r="AG62" i="14"/>
  <c r="AG61" i="14"/>
  <c r="AG60" i="14"/>
  <c r="AG59" i="14"/>
  <c r="AG58" i="14"/>
  <c r="AG57" i="14"/>
  <c r="AG56" i="14"/>
  <c r="AG55" i="14"/>
  <c r="AG54" i="14"/>
  <c r="AG53" i="14"/>
  <c r="AF92" i="14"/>
  <c r="AF88" i="14"/>
  <c r="AF84" i="14"/>
  <c r="AF80" i="14"/>
  <c r="AF76" i="14"/>
  <c r="AF93" i="14"/>
  <c r="AF89" i="14"/>
  <c r="AF85" i="14"/>
  <c r="AF81" i="14"/>
  <c r="AF77" i="14"/>
  <c r="AF73" i="14"/>
  <c r="AF69" i="14"/>
  <c r="AF65" i="14"/>
  <c r="AF61" i="14"/>
  <c r="AF57" i="14"/>
  <c r="AF53" i="14"/>
  <c r="AF52" i="14"/>
  <c r="AF50" i="14"/>
  <c r="AF48" i="14"/>
  <c r="AF46" i="14"/>
  <c r="AF44" i="14"/>
  <c r="AF42" i="14"/>
  <c r="AF94" i="14"/>
  <c r="AF90" i="14"/>
  <c r="AF86" i="14"/>
  <c r="AF82" i="14"/>
  <c r="AF78" i="14"/>
  <c r="AF74" i="14"/>
  <c r="AF91" i="14"/>
  <c r="AF87" i="14"/>
  <c r="AF83" i="14"/>
  <c r="AF79" i="14"/>
  <c r="AF75" i="14"/>
  <c r="AF71" i="14"/>
  <c r="AF67" i="14"/>
  <c r="AF63" i="14"/>
  <c r="AF59" i="14"/>
  <c r="AF55" i="14"/>
  <c r="AF51" i="14"/>
  <c r="AF49" i="14"/>
  <c r="AF47" i="14"/>
  <c r="AF45" i="14"/>
  <c r="AF43" i="14"/>
  <c r="AF41" i="14"/>
  <c r="AF72" i="14"/>
  <c r="AF64" i="14"/>
  <c r="AF56" i="14"/>
  <c r="AG50" i="14"/>
  <c r="AG46" i="14"/>
  <c r="AG42" i="14"/>
  <c r="AF40" i="14"/>
  <c r="AF38" i="14"/>
  <c r="AF36" i="14"/>
  <c r="AF34" i="14"/>
  <c r="AF32" i="14"/>
  <c r="AF30" i="14"/>
  <c r="AF28" i="14"/>
  <c r="AF26" i="14"/>
  <c r="AF24" i="14"/>
  <c r="AG19" i="14"/>
  <c r="AG18" i="14"/>
  <c r="AF70" i="14"/>
  <c r="AF62" i="14"/>
  <c r="AF54" i="14"/>
  <c r="AG49" i="14"/>
  <c r="AG45" i="14"/>
  <c r="AG39" i="14"/>
  <c r="AG37" i="14"/>
  <c r="AG35" i="14"/>
  <c r="AG33" i="14"/>
  <c r="AG31" i="14"/>
  <c r="AE30" i="14"/>
  <c r="AG29" i="14"/>
  <c r="AF68" i="14"/>
  <c r="AF60" i="14"/>
  <c r="AG52" i="14"/>
  <c r="AG48" i="14"/>
  <c r="AG44" i="14"/>
  <c r="AF39" i="14"/>
  <c r="AF37" i="14"/>
  <c r="AF35" i="14"/>
  <c r="AF33" i="14"/>
  <c r="AF31" i="14"/>
  <c r="AF29" i="14"/>
  <c r="AF27" i="14"/>
  <c r="AF25" i="14"/>
  <c r="AF22" i="14"/>
  <c r="AF66" i="14"/>
  <c r="AF58" i="14"/>
  <c r="AG51" i="14"/>
  <c r="AG47" i="14"/>
  <c r="AG43" i="14"/>
  <c r="AG41" i="14"/>
  <c r="AG40" i="14"/>
  <c r="AG38" i="14"/>
  <c r="AG36" i="14"/>
  <c r="AG34" i="14"/>
  <c r="AG32" i="14"/>
  <c r="AG30" i="14"/>
  <c r="AE29" i="14"/>
  <c r="AG28" i="14"/>
  <c r="AG27" i="14"/>
  <c r="AE24" i="14"/>
  <c r="AE22" i="14"/>
  <c r="AE28" i="14"/>
  <c r="AE27" i="14"/>
  <c r="AG26" i="14"/>
  <c r="AI23" i="14"/>
  <c r="AI21" i="14"/>
  <c r="AI20" i="14"/>
  <c r="AH19" i="14"/>
  <c r="AI18" i="14"/>
  <c r="AE26" i="14"/>
  <c r="AG25" i="14"/>
  <c r="AF23" i="14"/>
  <c r="AF21" i="14"/>
  <c r="AG20" i="14"/>
  <c r="AF19" i="14"/>
  <c r="AF18" i="14"/>
  <c r="AE25" i="14"/>
  <c r="AG24" i="14"/>
  <c r="AD23" i="14"/>
  <c r="AG22" i="14"/>
  <c r="AD21" i="14"/>
  <c r="AD20" i="14"/>
  <c r="O24" i="14"/>
  <c r="O22" i="14"/>
  <c r="O18" i="14"/>
  <c r="O13" i="14"/>
  <c r="O9" i="14"/>
  <c r="O5" i="14"/>
  <c r="O97" i="14"/>
  <c r="O95" i="14"/>
  <c r="O94" i="14"/>
  <c r="O93" i="14"/>
  <c r="O92" i="14"/>
  <c r="O91" i="14"/>
  <c r="O90" i="14"/>
  <c r="O89" i="14"/>
  <c r="O88" i="14"/>
  <c r="O87" i="14"/>
  <c r="O86" i="14"/>
  <c r="O85" i="14"/>
  <c r="O84" i="14"/>
  <c r="O83" i="14"/>
  <c r="O82" i="14"/>
  <c r="O81" i="14"/>
  <c r="O80" i="14"/>
  <c r="O79" i="14"/>
  <c r="O78" i="14"/>
  <c r="O77" i="14"/>
  <c r="O76" i="14"/>
  <c r="O75" i="14"/>
  <c r="O74" i="14"/>
  <c r="O73" i="14"/>
  <c r="O72" i="14"/>
  <c r="O71" i="14"/>
  <c r="O70" i="14"/>
  <c r="O69" i="14"/>
  <c r="O68" i="14"/>
  <c r="O67" i="14"/>
  <c r="O66" i="14"/>
  <c r="O65" i="14"/>
  <c r="O64" i="14"/>
  <c r="O63" i="14"/>
  <c r="O62" i="14"/>
  <c r="O61" i="14"/>
  <c r="O60" i="14"/>
  <c r="O59" i="14"/>
  <c r="O58" i="14"/>
  <c r="O57" i="14"/>
  <c r="O56" i="14"/>
  <c r="O55" i="14"/>
  <c r="O54" i="14"/>
  <c r="O53" i="14"/>
  <c r="O96" i="14"/>
  <c r="O51" i="14"/>
  <c r="O49" i="14"/>
  <c r="O47" i="14"/>
  <c r="O45" i="14"/>
  <c r="O43" i="14"/>
  <c r="O52" i="14"/>
  <c r="O50" i="14"/>
  <c r="O48" i="14"/>
  <c r="O46" i="14"/>
  <c r="O44" i="14"/>
  <c r="O42" i="14"/>
  <c r="O39" i="14"/>
  <c r="O37" i="14"/>
  <c r="O35" i="14"/>
  <c r="O33" i="14"/>
  <c r="O31" i="14"/>
  <c r="O29" i="14"/>
  <c r="O27" i="14"/>
  <c r="O25" i="14"/>
  <c r="O17" i="14"/>
  <c r="O41" i="14"/>
  <c r="O40" i="14"/>
  <c r="O38" i="14"/>
  <c r="O36" i="14"/>
  <c r="O34" i="14"/>
  <c r="O32" i="14"/>
  <c r="O30" i="14"/>
  <c r="O28" i="14"/>
  <c r="O26" i="14"/>
  <c r="O23" i="14"/>
  <c r="O21" i="14"/>
  <c r="O20" i="14"/>
  <c r="O14" i="14"/>
  <c r="L20" i="14"/>
  <c r="M20" i="14" s="1"/>
  <c r="L96" i="14"/>
  <c r="M96" i="14" s="1"/>
  <c r="L89" i="14"/>
  <c r="M89" i="14" s="1"/>
  <c r="L81" i="14"/>
  <c r="M81" i="14" s="1"/>
  <c r="L48" i="14"/>
  <c r="M48" i="14" s="1"/>
  <c r="L95" i="14"/>
  <c r="M95" i="14" s="1"/>
  <c r="L87" i="14"/>
  <c r="M87" i="14" s="1"/>
  <c r="L79" i="14"/>
  <c r="M79" i="14" s="1"/>
  <c r="L92" i="14"/>
  <c r="M92" i="14" s="1"/>
  <c r="L84" i="14"/>
  <c r="M84" i="14" s="1"/>
  <c r="L76" i="14"/>
  <c r="M76" i="14" s="1"/>
  <c r="L68" i="14"/>
  <c r="M68" i="14" s="1"/>
  <c r="L60" i="14"/>
  <c r="L51" i="14"/>
  <c r="L43" i="14"/>
  <c r="M43" i="14" s="1"/>
  <c r="L59" i="14"/>
  <c r="M59" i="14" s="1"/>
  <c r="L34" i="14"/>
  <c r="L26" i="14"/>
  <c r="M26" i="14" s="1"/>
  <c r="L65" i="14"/>
  <c r="M65" i="14" s="1"/>
  <c r="M51" i="14"/>
  <c r="L37" i="14"/>
  <c r="M37" i="14" s="1"/>
  <c r="L29" i="14"/>
  <c r="M29" i="14" s="1"/>
  <c r="L12" i="14"/>
  <c r="M12" i="14" s="1"/>
  <c r="M60" i="14"/>
  <c r="L42" i="14"/>
  <c r="M42" i="14" s="1"/>
  <c r="M34" i="14"/>
  <c r="N2" i="14"/>
  <c r="O2" i="14" s="1"/>
  <c r="K2" i="14"/>
  <c r="O3" i="14"/>
  <c r="O4" i="14"/>
  <c r="O11" i="14"/>
  <c r="O15" i="14"/>
  <c r="AE71" i="14"/>
  <c r="L5" i="14"/>
  <c r="O7" i="14"/>
  <c r="O8" i="14"/>
  <c r="L10" i="14"/>
  <c r="M10" i="14" s="1"/>
  <c r="L16" i="14"/>
  <c r="M16" i="14" s="1"/>
  <c r="AG23" i="14"/>
  <c r="L18" i="14"/>
  <c r="M18" i="14" s="1"/>
  <c r="L19" i="14"/>
  <c r="M19" i="14" s="1"/>
  <c r="L4" i="14"/>
  <c r="M4" i="14" s="1"/>
  <c r="M5" i="14"/>
  <c r="O6" i="14"/>
  <c r="L9" i="14"/>
  <c r="M9" i="14" s="1"/>
  <c r="O10" i="14"/>
  <c r="O12" i="14"/>
  <c r="L13" i="14"/>
  <c r="M13" i="14" s="1"/>
  <c r="O16" i="14"/>
  <c r="AI65" i="14"/>
  <c r="O19" i="14"/>
  <c r="AE31" i="14"/>
  <c r="AE33" i="14"/>
  <c r="AE35" i="14"/>
  <c r="AE37" i="14"/>
  <c r="AE39" i="14"/>
  <c r="AE44" i="14"/>
  <c r="AE48" i="14"/>
  <c r="AE52" i="14"/>
  <c r="AI57" i="14"/>
  <c r="AE59" i="14"/>
  <c r="AE67"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19" i="14"/>
  <c r="AH18" i="14"/>
  <c r="AI93" i="14"/>
  <c r="AI89" i="14"/>
  <c r="AI85" i="14"/>
  <c r="AI81" i="14"/>
  <c r="AI77" i="14"/>
  <c r="AI94" i="14"/>
  <c r="AI90" i="14"/>
  <c r="AI86" i="14"/>
  <c r="AI82" i="14"/>
  <c r="AI78" i="14"/>
  <c r="AI74" i="14"/>
  <c r="AI70" i="14"/>
  <c r="AI66" i="14"/>
  <c r="AI62" i="14"/>
  <c r="AI58" i="14"/>
  <c r="AI54" i="14"/>
  <c r="AI51" i="14"/>
  <c r="AI49" i="14"/>
  <c r="AI47" i="14"/>
  <c r="AI45" i="14"/>
  <c r="AI43" i="14"/>
  <c r="AA98" i="14"/>
  <c r="AI91" i="14"/>
  <c r="AI87" i="14"/>
  <c r="AI83" i="14"/>
  <c r="AI79" i="14"/>
  <c r="AI75" i="14"/>
  <c r="AI92" i="14"/>
  <c r="AI88" i="14"/>
  <c r="AI84" i="14"/>
  <c r="AI80" i="14"/>
  <c r="AI76" i="14"/>
  <c r="AI72" i="14"/>
  <c r="AI68" i="14"/>
  <c r="AI64" i="14"/>
  <c r="AI60" i="14"/>
  <c r="AI56" i="14"/>
  <c r="AI52" i="14"/>
  <c r="AI50" i="14"/>
  <c r="AI48" i="14"/>
  <c r="AI46" i="14"/>
  <c r="AI44" i="14"/>
  <c r="AI42" i="14"/>
  <c r="AE18" i="14"/>
  <c r="AD19" i="14"/>
  <c r="AE20" i="14"/>
  <c r="AE21" i="14"/>
  <c r="AH23" i="14"/>
  <c r="AI24" i="14"/>
  <c r="AI26" i="14"/>
  <c r="AI28" i="14"/>
  <c r="AI30" i="14"/>
  <c r="AI32" i="14"/>
  <c r="AI34" i="14"/>
  <c r="AI36" i="14"/>
  <c r="AI38" i="14"/>
  <c r="AI40" i="14"/>
  <c r="AI41" i="14"/>
  <c r="AE45" i="14"/>
  <c r="AE49" i="14"/>
  <c r="AE53" i="14"/>
  <c r="AI59" i="14"/>
  <c r="AE61" i="14"/>
  <c r="AI67" i="14"/>
  <c r="AE69" i="14"/>
  <c r="AE32" i="14"/>
  <c r="AE34" i="14"/>
  <c r="AE36" i="14"/>
  <c r="AE38" i="14"/>
  <c r="AE40" i="14"/>
  <c r="AE42" i="14"/>
  <c r="AE46" i="14"/>
  <c r="AE50" i="14"/>
  <c r="AI53" i="14"/>
  <c r="AE55" i="14"/>
  <c r="AI61" i="14"/>
  <c r="AE63" i="14"/>
  <c r="AI69"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19" i="14"/>
  <c r="AD18" i="14"/>
  <c r="AE91" i="14"/>
  <c r="AE87" i="14"/>
  <c r="AE83" i="14"/>
  <c r="AE79" i="14"/>
  <c r="AE75" i="14"/>
  <c r="AE92" i="14"/>
  <c r="AE88" i="14"/>
  <c r="AE84" i="14"/>
  <c r="AE80" i="14"/>
  <c r="AE76" i="14"/>
  <c r="AE72" i="14"/>
  <c r="AE68" i="14"/>
  <c r="AE64" i="14"/>
  <c r="AE60" i="14"/>
  <c r="AE56" i="14"/>
  <c r="AE93" i="14"/>
  <c r="AE89" i="14"/>
  <c r="AE85" i="14"/>
  <c r="AE81" i="14"/>
  <c r="AE77" i="14"/>
  <c r="AE73" i="14"/>
  <c r="AE94" i="14"/>
  <c r="AE90" i="14"/>
  <c r="AE86" i="14"/>
  <c r="AE82" i="14"/>
  <c r="AE78" i="14"/>
  <c r="AE74" i="14"/>
  <c r="AE70" i="14"/>
  <c r="AE66" i="14"/>
  <c r="AE62" i="14"/>
  <c r="AE58" i="14"/>
  <c r="AE54" i="14"/>
  <c r="AH20" i="14"/>
  <c r="AH21" i="14"/>
  <c r="AI22" i="14"/>
  <c r="AE23" i="14"/>
  <c r="AI25" i="14"/>
  <c r="AI27" i="14"/>
  <c r="AI29" i="14"/>
  <c r="AI31" i="14"/>
  <c r="AI33" i="14"/>
  <c r="AI35" i="14"/>
  <c r="AI37" i="14"/>
  <c r="AI39" i="14"/>
  <c r="AE41" i="14"/>
  <c r="AE43" i="14"/>
  <c r="AE47" i="14"/>
  <c r="AE51" i="14"/>
  <c r="AI55" i="14"/>
  <c r="AE57" i="14"/>
  <c r="AI63" i="14"/>
  <c r="AE65" i="14"/>
  <c r="AI71" i="14"/>
  <c r="AI73" i="14"/>
  <c r="AF20" i="14"/>
  <c r="AG21"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I16" i="11"/>
  <c r="G51" i="11"/>
  <c r="F16" i="10"/>
  <c r="B27" i="10" s="1"/>
  <c r="F17" i="10"/>
  <c r="F13" i="10"/>
  <c r="B24" i="10" s="1"/>
  <c r="F14" i="10"/>
  <c r="B25" i="10" s="1"/>
  <c r="F15" i="10"/>
  <c r="B26" i="10" s="1"/>
  <c r="I14" i="10"/>
  <c r="G19" i="10"/>
  <c r="P39" i="8"/>
  <c r="E15" i="6"/>
  <c r="J15" i="6" s="1"/>
  <c r="G15" i="6"/>
  <c r="G27" i="6"/>
  <c r="E35" i="6"/>
  <c r="G35" i="6"/>
  <c r="G39" i="6"/>
  <c r="E55" i="6"/>
  <c r="G55" i="6"/>
  <c r="G71" i="6"/>
  <c r="E75" i="6"/>
  <c r="J75" i="6" s="1"/>
  <c r="G75" i="6"/>
  <c r="G79" i="6"/>
  <c r="E83" i="6"/>
  <c r="J83" i="6" s="1"/>
  <c r="G83" i="6"/>
  <c r="G87" i="6"/>
  <c r="E91" i="6"/>
  <c r="G91" i="6"/>
  <c r="G103" i="6"/>
  <c r="E115" i="6"/>
  <c r="G115" i="6"/>
  <c r="G131" i="6"/>
  <c r="E135" i="6"/>
  <c r="J135" i="6" s="1"/>
  <c r="G135" i="6"/>
  <c r="G139" i="6"/>
  <c r="E147" i="6"/>
  <c r="J147" i="6" s="1"/>
  <c r="G147" i="6"/>
  <c r="G151" i="6"/>
  <c r="E155" i="6"/>
  <c r="G155" i="6"/>
  <c r="G175" i="6"/>
  <c r="E195" i="6"/>
  <c r="J195" i="6" s="1"/>
  <c r="G195" i="6"/>
  <c r="G203" i="6"/>
  <c r="E207" i="6"/>
  <c r="J207" i="6" s="1"/>
  <c r="G207" i="6"/>
  <c r="G227" i="6"/>
  <c r="E231" i="6"/>
  <c r="J231" i="6" s="1"/>
  <c r="G231" i="6"/>
  <c r="G243" i="6"/>
  <c r="E263" i="6"/>
  <c r="G263" i="6"/>
  <c r="F804" i="6"/>
  <c r="F802" i="6"/>
  <c r="F800" i="6"/>
  <c r="F798" i="6"/>
  <c r="F797" i="6"/>
  <c r="F796" i="6"/>
  <c r="F795" i="6"/>
  <c r="F803" i="6"/>
  <c r="E796" i="6"/>
  <c r="F801" i="6"/>
  <c r="E791" i="6"/>
  <c r="F794" i="6"/>
  <c r="F792" i="6"/>
  <c r="F790" i="6"/>
  <c r="F789" i="6"/>
  <c r="F788" i="6"/>
  <c r="F787" i="6"/>
  <c r="F786" i="6"/>
  <c r="F785" i="6"/>
  <c r="F784" i="6"/>
  <c r="F783" i="6"/>
  <c r="F782" i="6"/>
  <c r="F781" i="6"/>
  <c r="F780" i="6"/>
  <c r="F779" i="6"/>
  <c r="E797" i="6"/>
  <c r="E789" i="6"/>
  <c r="F799" i="6"/>
  <c r="F791" i="6"/>
  <c r="F778" i="6"/>
  <c r="F777" i="6"/>
  <c r="F776" i="6"/>
  <c r="F775" i="6"/>
  <c r="F774" i="6"/>
  <c r="F773" i="6"/>
  <c r="F772" i="6"/>
  <c r="F771" i="6"/>
  <c r="F770" i="6"/>
  <c r="F769" i="6"/>
  <c r="F768" i="6"/>
  <c r="F767" i="6"/>
  <c r="F766" i="6"/>
  <c r="F765" i="6"/>
  <c r="F764" i="6"/>
  <c r="F763" i="6"/>
  <c r="F762" i="6"/>
  <c r="F761" i="6"/>
  <c r="F760" i="6"/>
  <c r="F759" i="6"/>
  <c r="F758" i="6"/>
  <c r="F757" i="6"/>
  <c r="F756" i="6"/>
  <c r="F793" i="6"/>
  <c r="E782" i="6"/>
  <c r="E776" i="6"/>
  <c r="E768" i="6"/>
  <c r="E760" i="6"/>
  <c r="F755" i="6"/>
  <c r="F754" i="6"/>
  <c r="F753" i="6"/>
  <c r="F752" i="6"/>
  <c r="F751" i="6"/>
  <c r="F750" i="6"/>
  <c r="F749" i="6"/>
  <c r="F748" i="6"/>
  <c r="F747" i="6"/>
  <c r="F746" i="6"/>
  <c r="F745" i="6"/>
  <c r="F744" i="6"/>
  <c r="F743" i="6"/>
  <c r="F742" i="6"/>
  <c r="F741" i="6"/>
  <c r="F740" i="6"/>
  <c r="F739" i="6"/>
  <c r="F738" i="6"/>
  <c r="F737" i="6"/>
  <c r="F736" i="6"/>
  <c r="F735" i="6"/>
  <c r="F734" i="6"/>
  <c r="F733" i="6"/>
  <c r="F732" i="6"/>
  <c r="F731" i="6"/>
  <c r="F730" i="6"/>
  <c r="F729" i="6"/>
  <c r="F728" i="6"/>
  <c r="F727" i="6"/>
  <c r="F726" i="6"/>
  <c r="F725" i="6"/>
  <c r="F724" i="6"/>
  <c r="F723" i="6"/>
  <c r="F722" i="6"/>
  <c r="F721" i="6"/>
  <c r="F720" i="6"/>
  <c r="F719" i="6"/>
  <c r="F718" i="6"/>
  <c r="F717" i="6"/>
  <c r="F716" i="6"/>
  <c r="F715" i="6"/>
  <c r="E781" i="6"/>
  <c r="E769" i="6"/>
  <c r="E761" i="6"/>
  <c r="E752" i="6"/>
  <c r="E744" i="6"/>
  <c r="E736" i="6"/>
  <c r="E728" i="6"/>
  <c r="E720"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E753" i="6"/>
  <c r="E745" i="6"/>
  <c r="E737" i="6"/>
  <c r="E729" i="6"/>
  <c r="E721" i="6"/>
  <c r="E779" i="6"/>
  <c r="E709" i="6"/>
  <c r="E701" i="6"/>
  <c r="E693" i="6"/>
  <c r="E685" i="6"/>
  <c r="E677" i="6"/>
  <c r="E702" i="6"/>
  <c r="E692" i="6"/>
  <c r="E673" i="6"/>
  <c r="E665" i="6"/>
  <c r="E657" i="6"/>
  <c r="E698" i="6"/>
  <c r="E710" i="6"/>
  <c r="E650" i="6"/>
  <c r="E642" i="6"/>
  <c r="E662" i="6"/>
  <c r="F651" i="6"/>
  <c r="F649" i="6"/>
  <c r="F647" i="6"/>
  <c r="F645" i="6"/>
  <c r="F643"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E666" i="6"/>
  <c r="F653" i="6"/>
  <c r="E651" i="6"/>
  <c r="E643" i="6"/>
  <c r="E638" i="6"/>
  <c r="F650" i="6"/>
  <c r="F646" i="6"/>
  <c r="F642" i="6"/>
  <c r="E632" i="6"/>
  <c r="E624" i="6"/>
  <c r="E616" i="6"/>
  <c r="E608" i="6"/>
  <c r="E600" i="6"/>
  <c r="E592" i="6"/>
  <c r="E584" i="6"/>
  <c r="E576" i="6"/>
  <c r="E568" i="6"/>
  <c r="E560" i="6"/>
  <c r="F652" i="6"/>
  <c r="F648" i="6"/>
  <c r="F644" i="6"/>
  <c r="E609" i="6"/>
  <c r="E593" i="6"/>
  <c r="E577" i="6"/>
  <c r="E561"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E554" i="6"/>
  <c r="E547" i="6"/>
  <c r="J547" i="6" s="1"/>
  <c r="E543" i="6"/>
  <c r="E625" i="6"/>
  <c r="E617" i="6"/>
  <c r="E607" i="6"/>
  <c r="E591" i="6"/>
  <c r="E575" i="6"/>
  <c r="E502" i="6"/>
  <c r="E498" i="6"/>
  <c r="E494" i="6"/>
  <c r="E490" i="6"/>
  <c r="E486" i="6"/>
  <c r="E482" i="6"/>
  <c r="E478" i="6"/>
  <c r="E555" i="6"/>
  <c r="E530" i="6"/>
  <c r="E522" i="6"/>
  <c r="E514" i="6"/>
  <c r="E506" i="6"/>
  <c r="F492" i="6"/>
  <c r="F488" i="6"/>
  <c r="F484" i="6"/>
  <c r="F480" i="6"/>
  <c r="F476" i="6"/>
  <c r="F474" i="6"/>
  <c r="F472" i="6"/>
  <c r="F470" i="6"/>
  <c r="F468" i="6"/>
  <c r="F466" i="6"/>
  <c r="F464" i="6"/>
  <c r="F462" i="6"/>
  <c r="F460" i="6"/>
  <c r="F458" i="6"/>
  <c r="F456" i="6"/>
  <c r="F454" i="6"/>
  <c r="F452" i="6"/>
  <c r="F450" i="6"/>
  <c r="F448" i="6"/>
  <c r="F446" i="6"/>
  <c r="F444" i="6"/>
  <c r="F442" i="6"/>
  <c r="F440" i="6"/>
  <c r="F438" i="6"/>
  <c r="F436" i="6"/>
  <c r="F434" i="6"/>
  <c r="F432" i="6"/>
  <c r="F430" i="6"/>
  <c r="F428" i="6"/>
  <c r="F426" i="6"/>
  <c r="F424" i="6"/>
  <c r="F422" i="6"/>
  <c r="F420" i="6"/>
  <c r="F418" i="6"/>
  <c r="F416" i="6"/>
  <c r="F414" i="6"/>
  <c r="F412" i="6"/>
  <c r="F410" i="6"/>
  <c r="F408" i="6"/>
  <c r="F406" i="6"/>
  <c r="F404" i="6"/>
  <c r="F402" i="6"/>
  <c r="F400" i="6"/>
  <c r="F398" i="6"/>
  <c r="F396" i="6"/>
  <c r="F394" i="6"/>
  <c r="F392" i="6"/>
  <c r="F390" i="6"/>
  <c r="F388" i="6"/>
  <c r="F386" i="6"/>
  <c r="F384" i="6"/>
  <c r="F382" i="6"/>
  <c r="F380" i="6"/>
  <c r="F378" i="6"/>
  <c r="F376" i="6"/>
  <c r="F374" i="6"/>
  <c r="F372" i="6"/>
  <c r="F370" i="6"/>
  <c r="F368" i="6"/>
  <c r="F366" i="6"/>
  <c r="F364" i="6"/>
  <c r="F362" i="6"/>
  <c r="F360" i="6"/>
  <c r="F358" i="6"/>
  <c r="F356" i="6"/>
  <c r="F354" i="6"/>
  <c r="F352" i="6"/>
  <c r="F350" i="6"/>
  <c r="F348" i="6"/>
  <c r="F346" i="6"/>
  <c r="F344" i="6"/>
  <c r="F342" i="6"/>
  <c r="F340" i="6"/>
  <c r="F338" i="6"/>
  <c r="F336" i="6"/>
  <c r="F334" i="6"/>
  <c r="F332" i="6"/>
  <c r="F330" i="6"/>
  <c r="F328" i="6"/>
  <c r="F326" i="6"/>
  <c r="F324" i="6"/>
  <c r="F322" i="6"/>
  <c r="F320" i="6"/>
  <c r="F318" i="6"/>
  <c r="F316" i="6"/>
  <c r="F314" i="6"/>
  <c r="F312" i="6"/>
  <c r="F310" i="6"/>
  <c r="E541" i="6"/>
  <c r="F493" i="6"/>
  <c r="F489" i="6"/>
  <c r="F485" i="6"/>
  <c r="F481" i="6"/>
  <c r="F477" i="6"/>
  <c r="E468" i="6"/>
  <c r="E460" i="6"/>
  <c r="E452" i="6"/>
  <c r="E444" i="6"/>
  <c r="E436" i="6"/>
  <c r="E428" i="6"/>
  <c r="E420" i="6"/>
  <c r="E412" i="6"/>
  <c r="E404" i="6"/>
  <c r="E396" i="6"/>
  <c r="E388" i="6"/>
  <c r="E380" i="6"/>
  <c r="E372" i="6"/>
  <c r="E364" i="6"/>
  <c r="E356" i="6"/>
  <c r="E348" i="6"/>
  <c r="E340" i="6"/>
  <c r="E332" i="6"/>
  <c r="E324" i="6"/>
  <c r="E557" i="6"/>
  <c r="F494" i="6"/>
  <c r="F490" i="6"/>
  <c r="F486" i="6"/>
  <c r="F482" i="6"/>
  <c r="F478" i="6"/>
  <c r="F473" i="6"/>
  <c r="F471" i="6"/>
  <c r="F469" i="6"/>
  <c r="F467" i="6"/>
  <c r="F465" i="6"/>
  <c r="F463" i="6"/>
  <c r="F461" i="6"/>
  <c r="F459" i="6"/>
  <c r="F457" i="6"/>
  <c r="F455" i="6"/>
  <c r="F453" i="6"/>
  <c r="F451" i="6"/>
  <c r="F449" i="6"/>
  <c r="F447" i="6"/>
  <c r="F445" i="6"/>
  <c r="F443" i="6"/>
  <c r="F441" i="6"/>
  <c r="F439" i="6"/>
  <c r="F437" i="6"/>
  <c r="F435" i="6"/>
  <c r="F433" i="6"/>
  <c r="F431" i="6"/>
  <c r="F429" i="6"/>
  <c r="F427" i="6"/>
  <c r="F425" i="6"/>
  <c r="F423" i="6"/>
  <c r="F421" i="6"/>
  <c r="F419" i="6"/>
  <c r="F417" i="6"/>
  <c r="F415" i="6"/>
  <c r="F413" i="6"/>
  <c r="F411" i="6"/>
  <c r="F409" i="6"/>
  <c r="F407" i="6"/>
  <c r="F405" i="6"/>
  <c r="F403" i="6"/>
  <c r="F401" i="6"/>
  <c r="F399" i="6"/>
  <c r="F397" i="6"/>
  <c r="F395" i="6"/>
  <c r="F393" i="6"/>
  <c r="F391" i="6"/>
  <c r="F389" i="6"/>
  <c r="F387" i="6"/>
  <c r="F385" i="6"/>
  <c r="F383" i="6"/>
  <c r="F381" i="6"/>
  <c r="F379" i="6"/>
  <c r="F377" i="6"/>
  <c r="F375" i="6"/>
  <c r="F373" i="6"/>
  <c r="F371" i="6"/>
  <c r="F369" i="6"/>
  <c r="F367" i="6"/>
  <c r="F365" i="6"/>
  <c r="F363" i="6"/>
  <c r="F361" i="6"/>
  <c r="F359" i="6"/>
  <c r="F357" i="6"/>
  <c r="F355" i="6"/>
  <c r="F353" i="6"/>
  <c r="F351" i="6"/>
  <c r="F349" i="6"/>
  <c r="F347" i="6"/>
  <c r="F345" i="6"/>
  <c r="F343" i="6"/>
  <c r="F341" i="6"/>
  <c r="F339" i="6"/>
  <c r="F337" i="6"/>
  <c r="F335" i="6"/>
  <c r="F333" i="6"/>
  <c r="F331" i="6"/>
  <c r="F329" i="6"/>
  <c r="F327" i="6"/>
  <c r="F325" i="6"/>
  <c r="F323" i="6"/>
  <c r="F321" i="6"/>
  <c r="F319" i="6"/>
  <c r="F317" i="6"/>
  <c r="F315" i="6"/>
  <c r="F313" i="6"/>
  <c r="F311" i="6"/>
  <c r="E542" i="6"/>
  <c r="E527" i="6"/>
  <c r="E519" i="6"/>
  <c r="E511" i="6"/>
  <c r="F500" i="6"/>
  <c r="F496" i="6"/>
  <c r="E457" i="6"/>
  <c r="E425" i="6"/>
  <c r="E393" i="6"/>
  <c r="E361" i="6"/>
  <c r="E329" i="6"/>
  <c r="E304" i="6"/>
  <c r="E300" i="6"/>
  <c r="E296" i="6"/>
  <c r="E292" i="6"/>
  <c r="E288" i="6"/>
  <c r="E284" i="6"/>
  <c r="E280" i="6"/>
  <c r="E276" i="6"/>
  <c r="E272" i="6"/>
  <c r="J2" i="6"/>
  <c r="Z4" i="6" s="1"/>
  <c r="F501" i="6"/>
  <c r="F497" i="6"/>
  <c r="F491" i="6"/>
  <c r="F483" i="6"/>
  <c r="F475" i="6"/>
  <c r="E471" i="6"/>
  <c r="E463" i="6"/>
  <c r="E455" i="6"/>
  <c r="E447" i="6"/>
  <c r="E439" i="6"/>
  <c r="E431" i="6"/>
  <c r="E423" i="6"/>
  <c r="E415" i="6"/>
  <c r="E407" i="6"/>
  <c r="E399" i="6"/>
  <c r="E391" i="6"/>
  <c r="E383" i="6"/>
  <c r="E375" i="6"/>
  <c r="E367" i="6"/>
  <c r="E359" i="6"/>
  <c r="E351" i="6"/>
  <c r="E343" i="6"/>
  <c r="E335" i="6"/>
  <c r="E327" i="6"/>
  <c r="E319" i="6"/>
  <c r="E316" i="6"/>
  <c r="E314" i="6"/>
  <c r="E312" i="6"/>
  <c r="E310" i="6"/>
  <c r="F309" i="6"/>
  <c r="F307" i="6"/>
  <c r="F305" i="6"/>
  <c r="K4" i="6"/>
  <c r="F503" i="6"/>
  <c r="E538" i="6"/>
  <c r="F502" i="6"/>
  <c r="F498" i="6"/>
  <c r="E469" i="6"/>
  <c r="E461" i="6"/>
  <c r="E453" i="6"/>
  <c r="E445" i="6"/>
  <c r="E437" i="6"/>
  <c r="E429" i="6"/>
  <c r="E421" i="6"/>
  <c r="E413" i="6"/>
  <c r="E405" i="6"/>
  <c r="E397" i="6"/>
  <c r="E389" i="6"/>
  <c r="E381" i="6"/>
  <c r="E373" i="6"/>
  <c r="E365" i="6"/>
  <c r="E357" i="6"/>
  <c r="E349" i="6"/>
  <c r="E341" i="6"/>
  <c r="E333" i="6"/>
  <c r="E325" i="6"/>
  <c r="E309" i="6"/>
  <c r="E307" i="6"/>
  <c r="E305" i="6"/>
  <c r="F499" i="6"/>
  <c r="F495" i="6"/>
  <c r="F487" i="6"/>
  <c r="F479" i="6"/>
  <c r="F308" i="6"/>
  <c r="F306"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O4" i="6"/>
  <c r="S4" i="6"/>
  <c r="W4" i="6"/>
  <c r="AA4" i="6"/>
  <c r="AE4" i="6"/>
  <c r="AI4" i="6"/>
  <c r="AI5" i="6"/>
  <c r="AE5" i="6"/>
  <c r="AA5" i="6"/>
  <c r="W5" i="6"/>
  <c r="S5" i="6"/>
  <c r="O5" i="6"/>
  <c r="K5" i="6"/>
  <c r="J5" i="6"/>
  <c r="G750" i="6"/>
  <c r="G466" i="6"/>
  <c r="G458" i="6"/>
  <c r="G450" i="6"/>
  <c r="G442" i="6"/>
  <c r="G434" i="6"/>
  <c r="G426" i="6"/>
  <c r="G418" i="6"/>
  <c r="G410" i="6"/>
  <c r="G402" i="6"/>
  <c r="G394" i="6"/>
  <c r="G386" i="6"/>
  <c r="G378" i="6"/>
  <c r="G370" i="6"/>
  <c r="G362" i="6"/>
  <c r="G354" i="6"/>
  <c r="G346" i="6"/>
  <c r="G338" i="6"/>
  <c r="G330" i="6"/>
  <c r="G322" i="6"/>
  <c r="G766" i="6"/>
  <c r="G474" i="6"/>
  <c r="N5" i="6"/>
  <c r="R5" i="6"/>
  <c r="V5" i="6"/>
  <c r="Z5" i="6"/>
  <c r="AD5" i="6"/>
  <c r="AH5" i="6"/>
  <c r="AL5" i="6"/>
  <c r="L5" i="6"/>
  <c r="AB5" i="6"/>
  <c r="E10" i="6"/>
  <c r="G10" i="6"/>
  <c r="F12" i="6"/>
  <c r="E14" i="6"/>
  <c r="G14" i="6"/>
  <c r="F16" i="6"/>
  <c r="E18" i="6"/>
  <c r="G18" i="6"/>
  <c r="F20" i="6"/>
  <c r="E22" i="6"/>
  <c r="J22" i="6" s="1"/>
  <c r="G22" i="6"/>
  <c r="F24" i="6"/>
  <c r="E26" i="6"/>
  <c r="G26" i="6"/>
  <c r="F28" i="6"/>
  <c r="E30" i="6"/>
  <c r="G30" i="6"/>
  <c r="F32" i="6"/>
  <c r="E34" i="6"/>
  <c r="G34" i="6"/>
  <c r="F36" i="6"/>
  <c r="E38" i="6"/>
  <c r="J38" i="6" s="1"/>
  <c r="G38" i="6"/>
  <c r="F40" i="6"/>
  <c r="E42" i="6"/>
  <c r="G42" i="6"/>
  <c r="F44" i="6"/>
  <c r="E46" i="6"/>
  <c r="J46" i="6" s="1"/>
  <c r="G46" i="6"/>
  <c r="F48" i="6"/>
  <c r="E50" i="6"/>
  <c r="G50" i="6"/>
  <c r="F52" i="6"/>
  <c r="E54" i="6"/>
  <c r="G54" i="6"/>
  <c r="F56" i="6"/>
  <c r="E58" i="6"/>
  <c r="G58" i="6"/>
  <c r="F60" i="6"/>
  <c r="E62" i="6"/>
  <c r="J62" i="6" s="1"/>
  <c r="G62" i="6"/>
  <c r="F64" i="6"/>
  <c r="E66" i="6"/>
  <c r="G66" i="6"/>
  <c r="F68" i="6"/>
  <c r="E70" i="6"/>
  <c r="G70" i="6"/>
  <c r="F72" i="6"/>
  <c r="E74" i="6"/>
  <c r="G74" i="6"/>
  <c r="F76" i="6"/>
  <c r="E78" i="6"/>
  <c r="J78" i="6" s="1"/>
  <c r="G78" i="6"/>
  <c r="F80" i="6"/>
  <c r="E82" i="6"/>
  <c r="G82" i="6"/>
  <c r="F84" i="6"/>
  <c r="E86" i="6"/>
  <c r="G86" i="6"/>
  <c r="F88" i="6"/>
  <c r="E90" i="6"/>
  <c r="G90" i="6"/>
  <c r="F92" i="6"/>
  <c r="E94" i="6"/>
  <c r="J94" i="6" s="1"/>
  <c r="G94" i="6"/>
  <c r="F96" i="6"/>
  <c r="E98" i="6"/>
  <c r="G98" i="6"/>
  <c r="F100" i="6"/>
  <c r="E102" i="6"/>
  <c r="G102" i="6"/>
  <c r="F104" i="6"/>
  <c r="E106" i="6"/>
  <c r="G106" i="6"/>
  <c r="F108" i="6"/>
  <c r="E110" i="6"/>
  <c r="J110" i="6" s="1"/>
  <c r="G110" i="6"/>
  <c r="F112" i="6"/>
  <c r="E114" i="6"/>
  <c r="G114" i="6"/>
  <c r="F116" i="6"/>
  <c r="E118" i="6"/>
  <c r="G118" i="6"/>
  <c r="F120" i="6"/>
  <c r="E122" i="6"/>
  <c r="J122" i="6" s="1"/>
  <c r="G122" i="6"/>
  <c r="F124" i="6"/>
  <c r="E126" i="6"/>
  <c r="G126" i="6"/>
  <c r="F128" i="6"/>
  <c r="E130" i="6"/>
  <c r="G130" i="6"/>
  <c r="F132" i="6"/>
  <c r="E134" i="6"/>
  <c r="G134" i="6"/>
  <c r="F136" i="6"/>
  <c r="E138" i="6"/>
  <c r="J138" i="6" s="1"/>
  <c r="G138" i="6"/>
  <c r="F140" i="6"/>
  <c r="E142" i="6"/>
  <c r="G142" i="6"/>
  <c r="F144" i="6"/>
  <c r="E146" i="6"/>
  <c r="G146" i="6"/>
  <c r="F148" i="6"/>
  <c r="E150" i="6"/>
  <c r="G150" i="6"/>
  <c r="F152" i="6"/>
  <c r="E154" i="6"/>
  <c r="G154" i="6"/>
  <c r="F156" i="6"/>
  <c r="E158" i="6"/>
  <c r="J158" i="6" s="1"/>
  <c r="G158" i="6"/>
  <c r="F160" i="6"/>
  <c r="E162" i="6"/>
  <c r="G162" i="6"/>
  <c r="F164" i="6"/>
  <c r="E166" i="6"/>
  <c r="G166" i="6"/>
  <c r="F168" i="6"/>
  <c r="E170" i="6"/>
  <c r="J170" i="6" s="1"/>
  <c r="G170" i="6"/>
  <c r="F172" i="6"/>
  <c r="E174" i="6"/>
  <c r="J174" i="6" s="1"/>
  <c r="G174" i="6"/>
  <c r="F176" i="6"/>
  <c r="E178" i="6"/>
  <c r="G178" i="6"/>
  <c r="F180" i="6"/>
  <c r="E182" i="6"/>
  <c r="G182" i="6"/>
  <c r="F184" i="6"/>
  <c r="E186" i="6"/>
  <c r="J186" i="6" s="1"/>
  <c r="G186" i="6"/>
  <c r="F188" i="6"/>
  <c r="E190" i="6"/>
  <c r="G190" i="6"/>
  <c r="F192" i="6"/>
  <c r="E194" i="6"/>
  <c r="G194" i="6"/>
  <c r="F196" i="6"/>
  <c r="E198" i="6"/>
  <c r="G198" i="6"/>
  <c r="F200" i="6"/>
  <c r="E202" i="6"/>
  <c r="G202" i="6"/>
  <c r="F204" i="6"/>
  <c r="E206" i="6"/>
  <c r="J206" i="6" s="1"/>
  <c r="G206" i="6"/>
  <c r="F208" i="6"/>
  <c r="E210" i="6"/>
  <c r="G210" i="6"/>
  <c r="F212" i="6"/>
  <c r="E214" i="6"/>
  <c r="G214" i="6"/>
  <c r="F216" i="6"/>
  <c r="E218" i="6"/>
  <c r="J218" i="6" s="1"/>
  <c r="G218" i="6"/>
  <c r="F220" i="6"/>
  <c r="E222" i="6"/>
  <c r="J222" i="6" s="1"/>
  <c r="G222" i="6"/>
  <c r="F224" i="6"/>
  <c r="E226" i="6"/>
  <c r="G226" i="6"/>
  <c r="F228" i="6"/>
  <c r="E230" i="6"/>
  <c r="G230" i="6"/>
  <c r="F232" i="6"/>
  <c r="E234" i="6"/>
  <c r="G234" i="6"/>
  <c r="F236" i="6"/>
  <c r="E238" i="6"/>
  <c r="J238" i="6" s="1"/>
  <c r="G238" i="6"/>
  <c r="F240" i="6"/>
  <c r="E242" i="6"/>
  <c r="G242" i="6"/>
  <c r="F244" i="6"/>
  <c r="E246" i="6"/>
  <c r="G246" i="6"/>
  <c r="F248" i="6"/>
  <c r="E250" i="6"/>
  <c r="G250" i="6"/>
  <c r="F252" i="6"/>
  <c r="E254" i="6"/>
  <c r="J254" i="6" s="1"/>
  <c r="G254" i="6"/>
  <c r="F256" i="6"/>
  <c r="E258" i="6"/>
  <c r="G258" i="6"/>
  <c r="F260" i="6"/>
  <c r="E262" i="6"/>
  <c r="G262" i="6"/>
  <c r="F264" i="6"/>
  <c r="E266" i="6"/>
  <c r="J266" i="6" s="1"/>
  <c r="G266" i="6"/>
  <c r="F268" i="6"/>
  <c r="E270" i="6"/>
  <c r="J270" i="6" s="1"/>
  <c r="G270" i="6"/>
  <c r="F272" i="6"/>
  <c r="G275" i="6"/>
  <c r="G279" i="6"/>
  <c r="N4" i="6"/>
  <c r="V4" i="6"/>
  <c r="AD4" i="6"/>
  <c r="AL4" i="6"/>
  <c r="E63" i="6"/>
  <c r="J63" i="6" s="1"/>
  <c r="G63" i="6"/>
  <c r="E99" i="6"/>
  <c r="G99" i="6"/>
  <c r="E143" i="6"/>
  <c r="J143" i="6" s="1"/>
  <c r="G143" i="6"/>
  <c r="E159" i="6"/>
  <c r="G159" i="6"/>
  <c r="E163" i="6"/>
  <c r="J163" i="6" s="1"/>
  <c r="G163" i="6"/>
  <c r="E215" i="6"/>
  <c r="G215" i="6"/>
  <c r="E219" i="6"/>
  <c r="J219" i="6" s="1"/>
  <c r="G219" i="6"/>
  <c r="E223" i="6"/>
  <c r="G223" i="6"/>
  <c r="E255" i="6"/>
  <c r="J255" i="6" s="1"/>
  <c r="G255" i="6"/>
  <c r="E271" i="6"/>
  <c r="G271" i="6"/>
  <c r="E9" i="6"/>
  <c r="J9" i="6" s="1"/>
  <c r="G9" i="6"/>
  <c r="E13" i="6"/>
  <c r="G13" i="6"/>
  <c r="F15" i="6"/>
  <c r="E17" i="6"/>
  <c r="G17" i="6"/>
  <c r="F19" i="6"/>
  <c r="E21" i="6"/>
  <c r="G21" i="6"/>
  <c r="F23" i="6"/>
  <c r="E25" i="6"/>
  <c r="G25" i="6"/>
  <c r="F27" i="6"/>
  <c r="E29" i="6"/>
  <c r="G29" i="6"/>
  <c r="F31" i="6"/>
  <c r="E33" i="6"/>
  <c r="G33" i="6"/>
  <c r="F35" i="6"/>
  <c r="E37" i="6"/>
  <c r="G37" i="6"/>
  <c r="F39" i="6"/>
  <c r="E41" i="6"/>
  <c r="G41" i="6"/>
  <c r="F43" i="6"/>
  <c r="E45" i="6"/>
  <c r="G45" i="6"/>
  <c r="F47" i="6"/>
  <c r="E49" i="6"/>
  <c r="G49" i="6"/>
  <c r="F51" i="6"/>
  <c r="E53" i="6"/>
  <c r="G53" i="6"/>
  <c r="F55" i="6"/>
  <c r="E57" i="6"/>
  <c r="J57" i="6" s="1"/>
  <c r="G57" i="6"/>
  <c r="F59" i="6"/>
  <c r="E61" i="6"/>
  <c r="G61" i="6"/>
  <c r="F63" i="6"/>
  <c r="E65" i="6"/>
  <c r="G65" i="6"/>
  <c r="F67" i="6"/>
  <c r="E69" i="6"/>
  <c r="G69" i="6"/>
  <c r="F71" i="6"/>
  <c r="E73" i="6"/>
  <c r="J73" i="6" s="1"/>
  <c r="G73" i="6"/>
  <c r="F75" i="6"/>
  <c r="E77" i="6"/>
  <c r="G77" i="6"/>
  <c r="F79" i="6"/>
  <c r="E81" i="6"/>
  <c r="G81" i="6"/>
  <c r="F83" i="6"/>
  <c r="E85" i="6"/>
  <c r="G85" i="6"/>
  <c r="F87" i="6"/>
  <c r="E89" i="6"/>
  <c r="J89" i="6" s="1"/>
  <c r="G89" i="6"/>
  <c r="F91" i="6"/>
  <c r="E93" i="6"/>
  <c r="G93" i="6"/>
  <c r="F95" i="6"/>
  <c r="E97" i="6"/>
  <c r="G97" i="6"/>
  <c r="F99" i="6"/>
  <c r="E101" i="6"/>
  <c r="G101" i="6"/>
  <c r="F103" i="6"/>
  <c r="E105" i="6"/>
  <c r="J105" i="6" s="1"/>
  <c r="G105" i="6"/>
  <c r="F107" i="6"/>
  <c r="E109" i="6"/>
  <c r="G109" i="6"/>
  <c r="F111" i="6"/>
  <c r="E113" i="6"/>
  <c r="G113" i="6"/>
  <c r="F115" i="6"/>
  <c r="E117" i="6"/>
  <c r="G117" i="6"/>
  <c r="F119" i="6"/>
  <c r="E121" i="6"/>
  <c r="J121" i="6" s="1"/>
  <c r="G121" i="6"/>
  <c r="F123" i="6"/>
  <c r="E125" i="6"/>
  <c r="G125" i="6"/>
  <c r="F127" i="6"/>
  <c r="E129" i="6"/>
  <c r="G129" i="6"/>
  <c r="F131" i="6"/>
  <c r="E133" i="6"/>
  <c r="G133" i="6"/>
  <c r="F135" i="6"/>
  <c r="E137" i="6"/>
  <c r="J137" i="6" s="1"/>
  <c r="G137" i="6"/>
  <c r="F139" i="6"/>
  <c r="E141" i="6"/>
  <c r="G141" i="6"/>
  <c r="F143" i="6"/>
  <c r="E145" i="6"/>
  <c r="G145" i="6"/>
  <c r="F147" i="6"/>
  <c r="E149" i="6"/>
  <c r="J149" i="6" s="1"/>
  <c r="G149" i="6"/>
  <c r="F151" i="6"/>
  <c r="E153" i="6"/>
  <c r="J153" i="6" s="1"/>
  <c r="G153" i="6"/>
  <c r="F155" i="6"/>
  <c r="E157" i="6"/>
  <c r="G157" i="6"/>
  <c r="F159" i="6"/>
  <c r="E161" i="6"/>
  <c r="G161" i="6"/>
  <c r="F163" i="6"/>
  <c r="E165" i="6"/>
  <c r="G165" i="6"/>
  <c r="F167" i="6"/>
  <c r="E169" i="6"/>
  <c r="J169" i="6" s="1"/>
  <c r="G169" i="6"/>
  <c r="F171" i="6"/>
  <c r="E173" i="6"/>
  <c r="G173" i="6"/>
  <c r="F175" i="6"/>
  <c r="E177" i="6"/>
  <c r="J177" i="6" s="1"/>
  <c r="G177" i="6"/>
  <c r="F179" i="6"/>
  <c r="E181" i="6"/>
  <c r="G181" i="6"/>
  <c r="F183" i="6"/>
  <c r="E185" i="6"/>
  <c r="J185" i="6" s="1"/>
  <c r="G185" i="6"/>
  <c r="F187" i="6"/>
  <c r="E189" i="6"/>
  <c r="G189" i="6"/>
  <c r="F191" i="6"/>
  <c r="E193" i="6"/>
  <c r="J193" i="6" s="1"/>
  <c r="G193" i="6"/>
  <c r="F195" i="6"/>
  <c r="E197" i="6"/>
  <c r="G197" i="6"/>
  <c r="F199" i="6"/>
  <c r="E201" i="6"/>
  <c r="J201" i="6" s="1"/>
  <c r="G201" i="6"/>
  <c r="F203" i="6"/>
  <c r="E205" i="6"/>
  <c r="G205" i="6"/>
  <c r="F207" i="6"/>
  <c r="E209" i="6"/>
  <c r="J209" i="6" s="1"/>
  <c r="G209" i="6"/>
  <c r="F211" i="6"/>
  <c r="E213" i="6"/>
  <c r="G213" i="6"/>
  <c r="F215" i="6"/>
  <c r="E217" i="6"/>
  <c r="J217" i="6" s="1"/>
  <c r="G217" i="6"/>
  <c r="F219" i="6"/>
  <c r="E221" i="6"/>
  <c r="G221" i="6"/>
  <c r="F223" i="6"/>
  <c r="E225" i="6"/>
  <c r="J225" i="6" s="1"/>
  <c r="G225" i="6"/>
  <c r="F227" i="6"/>
  <c r="E229" i="6"/>
  <c r="G229" i="6"/>
  <c r="F231" i="6"/>
  <c r="E233" i="6"/>
  <c r="J233" i="6" s="1"/>
  <c r="G233" i="6"/>
  <c r="F235" i="6"/>
  <c r="E237" i="6"/>
  <c r="G237" i="6"/>
  <c r="F239" i="6"/>
  <c r="E241" i="6"/>
  <c r="J241" i="6" s="1"/>
  <c r="G241" i="6"/>
  <c r="F243" i="6"/>
  <c r="E245" i="6"/>
  <c r="G245" i="6"/>
  <c r="F247" i="6"/>
  <c r="E249" i="6"/>
  <c r="J249" i="6" s="1"/>
  <c r="G249" i="6"/>
  <c r="F251" i="6"/>
  <c r="E253" i="6"/>
  <c r="G253" i="6"/>
  <c r="F255" i="6"/>
  <c r="E257" i="6"/>
  <c r="J257" i="6" s="1"/>
  <c r="G257" i="6"/>
  <c r="F259" i="6"/>
  <c r="E261" i="6"/>
  <c r="G261" i="6"/>
  <c r="F263" i="6"/>
  <c r="E265" i="6"/>
  <c r="J265" i="6" s="1"/>
  <c r="G265" i="6"/>
  <c r="F267" i="6"/>
  <c r="E269" i="6"/>
  <c r="G269" i="6"/>
  <c r="F271" i="6"/>
  <c r="G272" i="6"/>
  <c r="G276" i="6"/>
  <c r="G280" i="6"/>
  <c r="E11" i="6"/>
  <c r="G11" i="6"/>
  <c r="E19" i="6"/>
  <c r="G19" i="6"/>
  <c r="E23" i="6"/>
  <c r="G23" i="6"/>
  <c r="E31" i="6"/>
  <c r="G31" i="6"/>
  <c r="E43" i="6"/>
  <c r="G43" i="6"/>
  <c r="E47" i="6"/>
  <c r="G47" i="6"/>
  <c r="E51" i="6"/>
  <c r="G51" i="6"/>
  <c r="E59" i="6"/>
  <c r="G59" i="6"/>
  <c r="E67" i="6"/>
  <c r="G67" i="6"/>
  <c r="E95" i="6"/>
  <c r="G95" i="6"/>
  <c r="E107" i="6"/>
  <c r="G107" i="6"/>
  <c r="E111" i="6"/>
  <c r="G111" i="6"/>
  <c r="E119" i="6"/>
  <c r="G119" i="6"/>
  <c r="E123" i="6"/>
  <c r="G123" i="6"/>
  <c r="E127" i="6"/>
  <c r="G127" i="6"/>
  <c r="E167" i="6"/>
  <c r="G167" i="6"/>
  <c r="E171" i="6"/>
  <c r="G171" i="6"/>
  <c r="E179" i="6"/>
  <c r="G179" i="6"/>
  <c r="E183" i="6"/>
  <c r="G183" i="6"/>
  <c r="E187" i="6"/>
  <c r="G187" i="6"/>
  <c r="E191" i="6"/>
  <c r="G191" i="6"/>
  <c r="E199" i="6"/>
  <c r="G199" i="6"/>
  <c r="E211" i="6"/>
  <c r="G211" i="6"/>
  <c r="E235" i="6"/>
  <c r="G235" i="6"/>
  <c r="E239" i="6"/>
  <c r="G239" i="6"/>
  <c r="E247" i="6"/>
  <c r="G247" i="6"/>
  <c r="E251" i="6"/>
  <c r="G251" i="6"/>
  <c r="E259" i="6"/>
  <c r="G259" i="6"/>
  <c r="E267" i="6"/>
  <c r="G267" i="6"/>
  <c r="T5" i="6"/>
  <c r="AJ5" i="6"/>
  <c r="F10" i="6"/>
  <c r="E12" i="6"/>
  <c r="J12" i="6" s="1"/>
  <c r="G12" i="6"/>
  <c r="F14" i="6"/>
  <c r="E16" i="6"/>
  <c r="G16" i="6"/>
  <c r="F18" i="6"/>
  <c r="E20" i="6"/>
  <c r="G20" i="6"/>
  <c r="F22" i="6"/>
  <c r="E24" i="6"/>
  <c r="G24" i="6"/>
  <c r="F26" i="6"/>
  <c r="E28" i="6"/>
  <c r="J28" i="6" s="1"/>
  <c r="G28" i="6"/>
  <c r="F30" i="6"/>
  <c r="E32" i="6"/>
  <c r="G32" i="6"/>
  <c r="F34" i="6"/>
  <c r="E36" i="6"/>
  <c r="G36" i="6"/>
  <c r="F38" i="6"/>
  <c r="E40" i="6"/>
  <c r="G40" i="6"/>
  <c r="F42" i="6"/>
  <c r="E44" i="6"/>
  <c r="J44" i="6" s="1"/>
  <c r="G44" i="6"/>
  <c r="F46" i="6"/>
  <c r="E48" i="6"/>
  <c r="G48" i="6"/>
  <c r="F50" i="6"/>
  <c r="E52" i="6"/>
  <c r="G52" i="6"/>
  <c r="F54" i="6"/>
  <c r="E56" i="6"/>
  <c r="G56" i="6"/>
  <c r="F58" i="6"/>
  <c r="E60" i="6"/>
  <c r="J60" i="6" s="1"/>
  <c r="G60" i="6"/>
  <c r="F62" i="6"/>
  <c r="E64" i="6"/>
  <c r="G64" i="6"/>
  <c r="F66" i="6"/>
  <c r="E68" i="6"/>
  <c r="G68" i="6"/>
  <c r="F70" i="6"/>
  <c r="E72" i="6"/>
  <c r="G72" i="6"/>
  <c r="F74" i="6"/>
  <c r="E76" i="6"/>
  <c r="J76" i="6" s="1"/>
  <c r="G76" i="6"/>
  <c r="F78" i="6"/>
  <c r="E80" i="6"/>
  <c r="G80" i="6"/>
  <c r="F82" i="6"/>
  <c r="E84" i="6"/>
  <c r="G84" i="6"/>
  <c r="F86" i="6"/>
  <c r="E88" i="6"/>
  <c r="G88" i="6"/>
  <c r="F90" i="6"/>
  <c r="E92" i="6"/>
  <c r="J92" i="6" s="1"/>
  <c r="G92" i="6"/>
  <c r="F94" i="6"/>
  <c r="E96" i="6"/>
  <c r="G96" i="6"/>
  <c r="F98" i="6"/>
  <c r="E100" i="6"/>
  <c r="G100" i="6"/>
  <c r="F102" i="6"/>
  <c r="E104" i="6"/>
  <c r="G104" i="6"/>
  <c r="F106" i="6"/>
  <c r="E108" i="6"/>
  <c r="J108" i="6" s="1"/>
  <c r="G108" i="6"/>
  <c r="F110" i="6"/>
  <c r="E112" i="6"/>
  <c r="G112" i="6"/>
  <c r="F114" i="6"/>
  <c r="E116" i="6"/>
  <c r="J116" i="6" s="1"/>
  <c r="G116" i="6"/>
  <c r="F118" i="6"/>
  <c r="E120" i="6"/>
  <c r="G120" i="6"/>
  <c r="F122" i="6"/>
  <c r="E124" i="6"/>
  <c r="J124" i="6" s="1"/>
  <c r="G124" i="6"/>
  <c r="F126" i="6"/>
  <c r="E128" i="6"/>
  <c r="G128" i="6"/>
  <c r="F130" i="6"/>
  <c r="E132" i="6"/>
  <c r="J132" i="6" s="1"/>
  <c r="G132" i="6"/>
  <c r="F134" i="6"/>
  <c r="E136" i="6"/>
  <c r="G136" i="6"/>
  <c r="F138" i="6"/>
  <c r="E140" i="6"/>
  <c r="J140" i="6" s="1"/>
  <c r="G140" i="6"/>
  <c r="F142" i="6"/>
  <c r="E144" i="6"/>
  <c r="G144" i="6"/>
  <c r="F146" i="6"/>
  <c r="E148" i="6"/>
  <c r="J148" i="6" s="1"/>
  <c r="G148" i="6"/>
  <c r="F150" i="6"/>
  <c r="E152" i="6"/>
  <c r="G152" i="6"/>
  <c r="F154" i="6"/>
  <c r="E156" i="6"/>
  <c r="J156" i="6" s="1"/>
  <c r="G156" i="6"/>
  <c r="F158" i="6"/>
  <c r="E160" i="6"/>
  <c r="G160" i="6"/>
  <c r="F162" i="6"/>
  <c r="E164" i="6"/>
  <c r="J164" i="6" s="1"/>
  <c r="G164" i="6"/>
  <c r="F166" i="6"/>
  <c r="E168" i="6"/>
  <c r="G168" i="6"/>
  <c r="F170" i="6"/>
  <c r="E172" i="6"/>
  <c r="J172" i="6" s="1"/>
  <c r="G172" i="6"/>
  <c r="F174" i="6"/>
  <c r="E176" i="6"/>
  <c r="G176" i="6"/>
  <c r="F178" i="6"/>
  <c r="E180" i="6"/>
  <c r="J180" i="6" s="1"/>
  <c r="G180" i="6"/>
  <c r="F182" i="6"/>
  <c r="E184" i="6"/>
  <c r="G184" i="6"/>
  <c r="F186" i="6"/>
  <c r="E188" i="6"/>
  <c r="J188" i="6" s="1"/>
  <c r="G188" i="6"/>
  <c r="F190" i="6"/>
  <c r="E192" i="6"/>
  <c r="G192" i="6"/>
  <c r="F194" i="6"/>
  <c r="E196" i="6"/>
  <c r="J196" i="6" s="1"/>
  <c r="G196" i="6"/>
  <c r="F198" i="6"/>
  <c r="E200" i="6"/>
  <c r="G200" i="6"/>
  <c r="F202" i="6"/>
  <c r="E204" i="6"/>
  <c r="J204" i="6" s="1"/>
  <c r="G204" i="6"/>
  <c r="F206" i="6"/>
  <c r="E208" i="6"/>
  <c r="G208" i="6"/>
  <c r="F210" i="6"/>
  <c r="E212" i="6"/>
  <c r="J212" i="6" s="1"/>
  <c r="G212" i="6"/>
  <c r="F214" i="6"/>
  <c r="E216" i="6"/>
  <c r="G216" i="6"/>
  <c r="F218" i="6"/>
  <c r="E220" i="6"/>
  <c r="J220" i="6" s="1"/>
  <c r="G220" i="6"/>
  <c r="F222" i="6"/>
  <c r="E224" i="6"/>
  <c r="G224" i="6"/>
  <c r="F226" i="6"/>
  <c r="E228" i="6"/>
  <c r="J228" i="6" s="1"/>
  <c r="G228" i="6"/>
  <c r="F230" i="6"/>
  <c r="E232" i="6"/>
  <c r="G232" i="6"/>
  <c r="F234" i="6"/>
  <c r="E236" i="6"/>
  <c r="J236" i="6" s="1"/>
  <c r="G236" i="6"/>
  <c r="F238" i="6"/>
  <c r="E240" i="6"/>
  <c r="G240" i="6"/>
  <c r="F242" i="6"/>
  <c r="E244" i="6"/>
  <c r="J244" i="6" s="1"/>
  <c r="G244" i="6"/>
  <c r="F246" i="6"/>
  <c r="E248" i="6"/>
  <c r="G248" i="6"/>
  <c r="F250" i="6"/>
  <c r="E252" i="6"/>
  <c r="J252" i="6" s="1"/>
  <c r="G252" i="6"/>
  <c r="F254" i="6"/>
  <c r="E256" i="6"/>
  <c r="G256" i="6"/>
  <c r="F258" i="6"/>
  <c r="E260" i="6"/>
  <c r="G260" i="6"/>
  <c r="F262" i="6"/>
  <c r="E264" i="6"/>
  <c r="G264" i="6"/>
  <c r="F266" i="6"/>
  <c r="E268" i="6"/>
  <c r="J268" i="6" s="1"/>
  <c r="G268" i="6"/>
  <c r="F270" i="6"/>
  <c r="G273" i="6"/>
  <c r="G277" i="6"/>
  <c r="G281" i="6"/>
  <c r="G282" i="6"/>
  <c r="G283" i="6"/>
  <c r="G284" i="6"/>
  <c r="G285" i="6"/>
  <c r="G286" i="6"/>
  <c r="G287" i="6"/>
  <c r="G288" i="6"/>
  <c r="G289" i="6"/>
  <c r="G290" i="6"/>
  <c r="G291" i="6"/>
  <c r="G292" i="6"/>
  <c r="G293" i="6"/>
  <c r="G294" i="6"/>
  <c r="G295" i="6"/>
  <c r="G296" i="6"/>
  <c r="G297" i="6"/>
  <c r="G298" i="6"/>
  <c r="G299" i="6"/>
  <c r="G300" i="6"/>
  <c r="G301" i="6"/>
  <c r="G302" i="6"/>
  <c r="G303" i="6"/>
  <c r="G304" i="6"/>
  <c r="G306" i="6"/>
  <c r="G308" i="6"/>
  <c r="G311" i="6"/>
  <c r="G313" i="6"/>
  <c r="G315" i="6"/>
  <c r="G317" i="6"/>
  <c r="G324" i="6"/>
  <c r="G332" i="6"/>
  <c r="G340" i="6"/>
  <c r="G348" i="6"/>
  <c r="G356" i="6"/>
  <c r="G364" i="6"/>
  <c r="G372" i="6"/>
  <c r="G380" i="6"/>
  <c r="G388" i="6"/>
  <c r="G396" i="6"/>
  <c r="G404" i="6"/>
  <c r="G412" i="6"/>
  <c r="G420" i="6"/>
  <c r="G428" i="6"/>
  <c r="G436" i="6"/>
  <c r="G444" i="6"/>
  <c r="G452" i="6"/>
  <c r="G460" i="6"/>
  <c r="G468" i="6"/>
  <c r="H804" i="6"/>
  <c r="H803" i="6"/>
  <c r="H802" i="6"/>
  <c r="H801" i="6"/>
  <c r="H800" i="6"/>
  <c r="H799" i="6"/>
  <c r="G803" i="6"/>
  <c r="G801" i="6"/>
  <c r="G799" i="6"/>
  <c r="G804" i="6"/>
  <c r="G798" i="6"/>
  <c r="G796" i="6"/>
  <c r="G802" i="6"/>
  <c r="G800" i="6"/>
  <c r="H797" i="6"/>
  <c r="H795" i="6"/>
  <c r="G797" i="6"/>
  <c r="G795" i="6"/>
  <c r="H794" i="6"/>
  <c r="H793" i="6"/>
  <c r="H792" i="6"/>
  <c r="H791" i="6"/>
  <c r="G794" i="6"/>
  <c r="G792" i="6"/>
  <c r="G790" i="6"/>
  <c r="H796" i="6"/>
  <c r="H798" i="6"/>
  <c r="G793" i="6"/>
  <c r="G791" i="6"/>
  <c r="G789" i="6"/>
  <c r="H788" i="6"/>
  <c r="H786" i="6"/>
  <c r="G788" i="6"/>
  <c r="G786" i="6"/>
  <c r="G784" i="6"/>
  <c r="G782" i="6"/>
  <c r="G780" i="6"/>
  <c r="H787" i="6"/>
  <c r="H785" i="6"/>
  <c r="H783" i="6"/>
  <c r="H781" i="6"/>
  <c r="H779" i="6"/>
  <c r="H782" i="6"/>
  <c r="H775" i="6"/>
  <c r="H773" i="6"/>
  <c r="H771" i="6"/>
  <c r="H769" i="6"/>
  <c r="H767" i="6"/>
  <c r="H765" i="6"/>
  <c r="H763" i="6"/>
  <c r="H761" i="6"/>
  <c r="H759" i="6"/>
  <c r="H757" i="6"/>
  <c r="H789" i="6"/>
  <c r="G787" i="6"/>
  <c r="G785" i="6"/>
  <c r="G781" i="6"/>
  <c r="H777" i="6"/>
  <c r="G775" i="6"/>
  <c r="G773" i="6"/>
  <c r="G771" i="6"/>
  <c r="G769" i="6"/>
  <c r="G767" i="6"/>
  <c r="G765" i="6"/>
  <c r="G763" i="6"/>
  <c r="G761" i="6"/>
  <c r="G759" i="6"/>
  <c r="G757" i="6"/>
  <c r="H784" i="6"/>
  <c r="G783" i="6"/>
  <c r="G779" i="6"/>
  <c r="H778" i="6"/>
  <c r="G777" i="6"/>
  <c r="H776" i="6"/>
  <c r="H774" i="6"/>
  <c r="H772" i="6"/>
  <c r="H770" i="6"/>
  <c r="H768" i="6"/>
  <c r="H766" i="6"/>
  <c r="H764" i="6"/>
  <c r="H762" i="6"/>
  <c r="H760" i="6"/>
  <c r="H758" i="6"/>
  <c r="H780" i="6"/>
  <c r="G772" i="6"/>
  <c r="G764" i="6"/>
  <c r="H755" i="6"/>
  <c r="H753" i="6"/>
  <c r="H751" i="6"/>
  <c r="H749" i="6"/>
  <c r="H747" i="6"/>
  <c r="H745" i="6"/>
  <c r="H743" i="6"/>
  <c r="H741" i="6"/>
  <c r="H739" i="6"/>
  <c r="H737" i="6"/>
  <c r="H735" i="6"/>
  <c r="H733" i="6"/>
  <c r="H731" i="6"/>
  <c r="H729" i="6"/>
  <c r="H727" i="6"/>
  <c r="H725" i="6"/>
  <c r="H723" i="6"/>
  <c r="H721" i="6"/>
  <c r="H719" i="6"/>
  <c r="H717" i="6"/>
  <c r="G778" i="6"/>
  <c r="G770" i="6"/>
  <c r="G762" i="6"/>
  <c r="G755" i="6"/>
  <c r="G753" i="6"/>
  <c r="G751" i="6"/>
  <c r="G749" i="6"/>
  <c r="G747" i="6"/>
  <c r="G745" i="6"/>
  <c r="G743" i="6"/>
  <c r="G741" i="6"/>
  <c r="G739" i="6"/>
  <c r="G737" i="6"/>
  <c r="G735" i="6"/>
  <c r="G733" i="6"/>
  <c r="G731" i="6"/>
  <c r="G729" i="6"/>
  <c r="G727" i="6"/>
  <c r="G725" i="6"/>
  <c r="G723" i="6"/>
  <c r="G721" i="6"/>
  <c r="G719" i="6"/>
  <c r="G717" i="6"/>
  <c r="G715" i="6"/>
  <c r="H790" i="6"/>
  <c r="G776" i="6"/>
  <c r="G768" i="6"/>
  <c r="G760" i="6"/>
  <c r="H756" i="6"/>
  <c r="H754" i="6"/>
  <c r="H752" i="6"/>
  <c r="H750" i="6"/>
  <c r="H748" i="6"/>
  <c r="H746" i="6"/>
  <c r="H744" i="6"/>
  <c r="H742" i="6"/>
  <c r="H740" i="6"/>
  <c r="H738" i="6"/>
  <c r="H736" i="6"/>
  <c r="H734" i="6"/>
  <c r="H732" i="6"/>
  <c r="H730" i="6"/>
  <c r="H728" i="6"/>
  <c r="H726" i="6"/>
  <c r="H724" i="6"/>
  <c r="H722" i="6"/>
  <c r="H720" i="6"/>
  <c r="H718" i="6"/>
  <c r="H716" i="6"/>
  <c r="G748" i="6"/>
  <c r="G740" i="6"/>
  <c r="G732" i="6"/>
  <c r="G724" i="6"/>
  <c r="G716" i="6"/>
  <c r="G713" i="6"/>
  <c r="G711" i="6"/>
  <c r="G709" i="6"/>
  <c r="G707" i="6"/>
  <c r="G705" i="6"/>
  <c r="G703" i="6"/>
  <c r="G701" i="6"/>
  <c r="G699" i="6"/>
  <c r="G697" i="6"/>
  <c r="G695" i="6"/>
  <c r="G693" i="6"/>
  <c r="G691" i="6"/>
  <c r="G689" i="6"/>
  <c r="G687" i="6"/>
  <c r="G685" i="6"/>
  <c r="G683" i="6"/>
  <c r="G681" i="6"/>
  <c r="G679" i="6"/>
  <c r="G677" i="6"/>
  <c r="G774" i="6"/>
  <c r="G758" i="6"/>
  <c r="G754" i="6"/>
  <c r="G746" i="6"/>
  <c r="G738" i="6"/>
  <c r="G730" i="6"/>
  <c r="G722" i="6"/>
  <c r="H714" i="6"/>
  <c r="H712" i="6"/>
  <c r="H710" i="6"/>
  <c r="H708" i="6"/>
  <c r="H706" i="6"/>
  <c r="H704" i="6"/>
  <c r="H702" i="6"/>
  <c r="H700" i="6"/>
  <c r="H698" i="6"/>
  <c r="H696" i="6"/>
  <c r="H694" i="6"/>
  <c r="H692" i="6"/>
  <c r="H690" i="6"/>
  <c r="H688" i="6"/>
  <c r="H686" i="6"/>
  <c r="H684" i="6"/>
  <c r="H682" i="6"/>
  <c r="H680" i="6"/>
  <c r="H678" i="6"/>
  <c r="H676" i="6"/>
  <c r="G756" i="6"/>
  <c r="G752" i="6"/>
  <c r="G744" i="6"/>
  <c r="G736" i="6"/>
  <c r="G728" i="6"/>
  <c r="G720" i="6"/>
  <c r="H715" i="6"/>
  <c r="H711" i="6"/>
  <c r="H709" i="6"/>
  <c r="H707" i="6"/>
  <c r="G704" i="6"/>
  <c r="H699" i="6"/>
  <c r="H693" i="6"/>
  <c r="G692" i="6"/>
  <c r="H687" i="6"/>
  <c r="G684" i="6"/>
  <c r="H679" i="6"/>
  <c r="G676" i="6"/>
  <c r="G675" i="6"/>
  <c r="G673" i="6"/>
  <c r="G671" i="6"/>
  <c r="G669" i="6"/>
  <c r="G667" i="6"/>
  <c r="G665" i="6"/>
  <c r="G663" i="6"/>
  <c r="G742" i="6"/>
  <c r="G734" i="6"/>
  <c r="G726" i="6"/>
  <c r="G718" i="6"/>
  <c r="H713" i="6"/>
  <c r="G706" i="6"/>
  <c r="H701" i="6"/>
  <c r="G698" i="6"/>
  <c r="G696" i="6"/>
  <c r="H689" i="6"/>
  <c r="G686" i="6"/>
  <c r="H681" i="6"/>
  <c r="G678" i="6"/>
  <c r="H674" i="6"/>
  <c r="H672" i="6"/>
  <c r="H670" i="6"/>
  <c r="H668" i="6"/>
  <c r="H666" i="6"/>
  <c r="H664" i="6"/>
  <c r="H662" i="6"/>
  <c r="H660" i="6"/>
  <c r="H658" i="6"/>
  <c r="H656" i="6"/>
  <c r="H654" i="6"/>
  <c r="G710" i="6"/>
  <c r="G708" i="6"/>
  <c r="H703" i="6"/>
  <c r="G700" i="6"/>
  <c r="G694" i="6"/>
  <c r="H691" i="6"/>
  <c r="G688" i="6"/>
  <c r="H683" i="6"/>
  <c r="G680" i="6"/>
  <c r="G674" i="6"/>
  <c r="G672" i="6"/>
  <c r="G670" i="6"/>
  <c r="G668" i="6"/>
  <c r="G666" i="6"/>
  <c r="G664" i="6"/>
  <c r="G662" i="6"/>
  <c r="G660" i="6"/>
  <c r="G658" i="6"/>
  <c r="G656" i="6"/>
  <c r="G654" i="6"/>
  <c r="H653" i="6"/>
  <c r="H652" i="6"/>
  <c r="H651" i="6"/>
  <c r="H650" i="6"/>
  <c r="H649" i="6"/>
  <c r="H648" i="6"/>
  <c r="H647" i="6"/>
  <c r="H646" i="6"/>
  <c r="H645" i="6"/>
  <c r="H644" i="6"/>
  <c r="H643" i="6"/>
  <c r="H642" i="6"/>
  <c r="H641" i="6"/>
  <c r="G714" i="6"/>
  <c r="H705" i="6"/>
  <c r="H695" i="6"/>
  <c r="G682" i="6"/>
  <c r="H669" i="6"/>
  <c r="G651" i="6"/>
  <c r="G649" i="6"/>
  <c r="G647" i="6"/>
  <c r="G645" i="6"/>
  <c r="G643" i="6"/>
  <c r="G641" i="6"/>
  <c r="G640" i="6"/>
  <c r="G639" i="6"/>
  <c r="G638" i="6"/>
  <c r="G637" i="6"/>
  <c r="G636" i="6"/>
  <c r="G635" i="6"/>
  <c r="G634" i="6"/>
  <c r="G633" i="6"/>
  <c r="G632" i="6"/>
  <c r="G712" i="6"/>
  <c r="H697" i="6"/>
  <c r="H671" i="6"/>
  <c r="H663" i="6"/>
  <c r="H661" i="6"/>
  <c r="H657" i="6"/>
  <c r="G653" i="6"/>
  <c r="G702" i="6"/>
  <c r="H685" i="6"/>
  <c r="H673" i="6"/>
  <c r="H665" i="6"/>
  <c r="G661" i="6"/>
  <c r="H659" i="6"/>
  <c r="G657" i="6"/>
  <c r="H655" i="6"/>
  <c r="G652" i="6"/>
  <c r="G650" i="6"/>
  <c r="G648" i="6"/>
  <c r="G646" i="6"/>
  <c r="G644" i="6"/>
  <c r="G642" i="6"/>
  <c r="H637" i="6"/>
  <c r="H636" i="6"/>
  <c r="H632" i="6"/>
  <c r="G630" i="6"/>
  <c r="G628" i="6"/>
  <c r="G626" i="6"/>
  <c r="G624" i="6"/>
  <c r="G622" i="6"/>
  <c r="G620" i="6"/>
  <c r="G618" i="6"/>
  <c r="G616" i="6"/>
  <c r="G614" i="6"/>
  <c r="G612" i="6"/>
  <c r="G610" i="6"/>
  <c r="G608" i="6"/>
  <c r="G606" i="6"/>
  <c r="G604" i="6"/>
  <c r="G602" i="6"/>
  <c r="G600" i="6"/>
  <c r="G598" i="6"/>
  <c r="G596" i="6"/>
  <c r="G594" i="6"/>
  <c r="G592" i="6"/>
  <c r="G590" i="6"/>
  <c r="G588" i="6"/>
  <c r="G586" i="6"/>
  <c r="G584" i="6"/>
  <c r="G582" i="6"/>
  <c r="G580" i="6"/>
  <c r="G578" i="6"/>
  <c r="G576" i="6"/>
  <c r="G574" i="6"/>
  <c r="G572" i="6"/>
  <c r="G570" i="6"/>
  <c r="G568" i="6"/>
  <c r="G566" i="6"/>
  <c r="G564" i="6"/>
  <c r="G562" i="6"/>
  <c r="G560" i="6"/>
  <c r="G558" i="6"/>
  <c r="G690" i="6"/>
  <c r="H677" i="6"/>
  <c r="H675" i="6"/>
  <c r="G655" i="6"/>
  <c r="H638" i="6"/>
  <c r="H635" i="6"/>
  <c r="H631" i="6"/>
  <c r="H629" i="6"/>
  <c r="H627" i="6"/>
  <c r="H625" i="6"/>
  <c r="H623" i="6"/>
  <c r="H621" i="6"/>
  <c r="H619" i="6"/>
  <c r="H617" i="6"/>
  <c r="H615" i="6"/>
  <c r="H613" i="6"/>
  <c r="H611" i="6"/>
  <c r="H609" i="6"/>
  <c r="H607" i="6"/>
  <c r="H605" i="6"/>
  <c r="H603" i="6"/>
  <c r="H601" i="6"/>
  <c r="H599" i="6"/>
  <c r="H597" i="6"/>
  <c r="H595" i="6"/>
  <c r="H593" i="6"/>
  <c r="H591" i="6"/>
  <c r="H589" i="6"/>
  <c r="H587" i="6"/>
  <c r="H585" i="6"/>
  <c r="H583" i="6"/>
  <c r="H581" i="6"/>
  <c r="H579" i="6"/>
  <c r="H577" i="6"/>
  <c r="H575" i="6"/>
  <c r="H573" i="6"/>
  <c r="H571" i="6"/>
  <c r="H569" i="6"/>
  <c r="H567" i="6"/>
  <c r="H565" i="6"/>
  <c r="H563" i="6"/>
  <c r="H561" i="6"/>
  <c r="H559" i="6"/>
  <c r="H639" i="6"/>
  <c r="H634" i="6"/>
  <c r="G631" i="6"/>
  <c r="G629" i="6"/>
  <c r="G627" i="6"/>
  <c r="G625" i="6"/>
  <c r="G623" i="6"/>
  <c r="G621" i="6"/>
  <c r="G619" i="6"/>
  <c r="G617" i="6"/>
  <c r="G615" i="6"/>
  <c r="G613" i="6"/>
  <c r="G611" i="6"/>
  <c r="G609" i="6"/>
  <c r="G607" i="6"/>
  <c r="G605" i="6"/>
  <c r="G603" i="6"/>
  <c r="G601" i="6"/>
  <c r="G599" i="6"/>
  <c r="G597" i="6"/>
  <c r="G595" i="6"/>
  <c r="G593" i="6"/>
  <c r="G591" i="6"/>
  <c r="G589" i="6"/>
  <c r="G587" i="6"/>
  <c r="G585" i="6"/>
  <c r="G583" i="6"/>
  <c r="G581" i="6"/>
  <c r="G579" i="6"/>
  <c r="G577" i="6"/>
  <c r="G575" i="6"/>
  <c r="G573" i="6"/>
  <c r="G571" i="6"/>
  <c r="G569" i="6"/>
  <c r="G567" i="6"/>
  <c r="G565" i="6"/>
  <c r="G563" i="6"/>
  <c r="H558" i="6"/>
  <c r="G556" i="6"/>
  <c r="G554" i="6"/>
  <c r="G552" i="6"/>
  <c r="G550" i="6"/>
  <c r="G548" i="6"/>
  <c r="H667" i="6"/>
  <c r="G659" i="6"/>
  <c r="H608" i="6"/>
  <c r="H604" i="6"/>
  <c r="H600" i="6"/>
  <c r="H596" i="6"/>
  <c r="H592" i="6"/>
  <c r="H588" i="6"/>
  <c r="H584" i="6"/>
  <c r="H580" i="6"/>
  <c r="H576" i="6"/>
  <c r="H572" i="6"/>
  <c r="H568" i="6"/>
  <c r="H564" i="6"/>
  <c r="H560" i="6"/>
  <c r="H557" i="6"/>
  <c r="H555" i="6"/>
  <c r="H553" i="6"/>
  <c r="H551" i="6"/>
  <c r="H549" i="6"/>
  <c r="H640" i="6"/>
  <c r="H630" i="6"/>
  <c r="H628" i="6"/>
  <c r="H626" i="6"/>
  <c r="H624" i="6"/>
  <c r="H622" i="6"/>
  <c r="H620" i="6"/>
  <c r="H618" i="6"/>
  <c r="H616" i="6"/>
  <c r="H614" i="6"/>
  <c r="H612" i="6"/>
  <c r="H610" i="6"/>
  <c r="H562" i="6"/>
  <c r="G559" i="6"/>
  <c r="G557" i="6"/>
  <c r="G555" i="6"/>
  <c r="G553" i="6"/>
  <c r="G551" i="6"/>
  <c r="G549" i="6"/>
  <c r="H547" i="6"/>
  <c r="H546" i="6"/>
  <c r="H545" i="6"/>
  <c r="H544" i="6"/>
  <c r="H543" i="6"/>
  <c r="H542" i="6"/>
  <c r="H541" i="6"/>
  <c r="H540" i="6"/>
  <c r="H539" i="6"/>
  <c r="H538" i="6"/>
  <c r="H537" i="6"/>
  <c r="H536" i="6"/>
  <c r="H535" i="6"/>
  <c r="H633" i="6"/>
  <c r="H598" i="6"/>
  <c r="H582" i="6"/>
  <c r="H566" i="6"/>
  <c r="H556" i="6"/>
  <c r="H552" i="6"/>
  <c r="H548" i="6"/>
  <c r="G534" i="6"/>
  <c r="G532" i="6"/>
  <c r="G530" i="6"/>
  <c r="G528" i="6"/>
  <c r="G526" i="6"/>
  <c r="G524" i="6"/>
  <c r="G522" i="6"/>
  <c r="G520" i="6"/>
  <c r="G518" i="6"/>
  <c r="G516" i="6"/>
  <c r="G514" i="6"/>
  <c r="G512" i="6"/>
  <c r="G510" i="6"/>
  <c r="G508" i="6"/>
  <c r="G506" i="6"/>
  <c r="G504" i="6"/>
  <c r="H594" i="6"/>
  <c r="H578" i="6"/>
  <c r="G561" i="6"/>
  <c r="G546" i="6"/>
  <c r="G544" i="6"/>
  <c r="H533" i="6"/>
  <c r="H531" i="6"/>
  <c r="H529" i="6"/>
  <c r="H527" i="6"/>
  <c r="H525" i="6"/>
  <c r="H523" i="6"/>
  <c r="H521" i="6"/>
  <c r="H519" i="6"/>
  <c r="H517" i="6"/>
  <c r="H515" i="6"/>
  <c r="H513" i="6"/>
  <c r="H511" i="6"/>
  <c r="H509" i="6"/>
  <c r="H507" i="6"/>
  <c r="H505"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606" i="6"/>
  <c r="H590" i="6"/>
  <c r="H574" i="6"/>
  <c r="H554" i="6"/>
  <c r="H550" i="6"/>
  <c r="G542" i="6"/>
  <c r="G541" i="6"/>
  <c r="G540" i="6"/>
  <c r="G539" i="6"/>
  <c r="G538" i="6"/>
  <c r="G537" i="6"/>
  <c r="G536" i="6"/>
  <c r="G535" i="6"/>
  <c r="G533" i="6"/>
  <c r="G531" i="6"/>
  <c r="G529" i="6"/>
  <c r="G527" i="6"/>
  <c r="G525" i="6"/>
  <c r="G523" i="6"/>
  <c r="G521" i="6"/>
  <c r="G519" i="6"/>
  <c r="G517" i="6"/>
  <c r="G515" i="6"/>
  <c r="G513" i="6"/>
  <c r="G511" i="6"/>
  <c r="G509" i="6"/>
  <c r="G507" i="6"/>
  <c r="G505"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H602" i="6"/>
  <c r="H586" i="6"/>
  <c r="G543" i="6"/>
  <c r="G473" i="6"/>
  <c r="G471" i="6"/>
  <c r="G469" i="6"/>
  <c r="G467" i="6"/>
  <c r="G465" i="6"/>
  <c r="G463" i="6"/>
  <c r="G461" i="6"/>
  <c r="G459" i="6"/>
  <c r="G457" i="6"/>
  <c r="G455" i="6"/>
  <c r="G453" i="6"/>
  <c r="G451" i="6"/>
  <c r="G449" i="6"/>
  <c r="G447" i="6"/>
  <c r="G445" i="6"/>
  <c r="G443" i="6"/>
  <c r="G441" i="6"/>
  <c r="G439" i="6"/>
  <c r="G437" i="6"/>
  <c r="G435" i="6"/>
  <c r="G433" i="6"/>
  <c r="G431" i="6"/>
  <c r="G429" i="6"/>
  <c r="G427" i="6"/>
  <c r="G425" i="6"/>
  <c r="G423" i="6"/>
  <c r="G421" i="6"/>
  <c r="G419" i="6"/>
  <c r="G417" i="6"/>
  <c r="G415" i="6"/>
  <c r="G413" i="6"/>
  <c r="G411" i="6"/>
  <c r="G409" i="6"/>
  <c r="G407" i="6"/>
  <c r="G405" i="6"/>
  <c r="G403" i="6"/>
  <c r="G401" i="6"/>
  <c r="G399" i="6"/>
  <c r="G397" i="6"/>
  <c r="G395" i="6"/>
  <c r="G393" i="6"/>
  <c r="G391" i="6"/>
  <c r="G389" i="6"/>
  <c r="G387" i="6"/>
  <c r="G385" i="6"/>
  <c r="G383" i="6"/>
  <c r="G381" i="6"/>
  <c r="G379" i="6"/>
  <c r="G377" i="6"/>
  <c r="G375" i="6"/>
  <c r="G373" i="6"/>
  <c r="G371" i="6"/>
  <c r="G369" i="6"/>
  <c r="G367" i="6"/>
  <c r="G365" i="6"/>
  <c r="G363" i="6"/>
  <c r="G361" i="6"/>
  <c r="G359" i="6"/>
  <c r="G357" i="6"/>
  <c r="G355" i="6"/>
  <c r="G353" i="6"/>
  <c r="G351" i="6"/>
  <c r="G349" i="6"/>
  <c r="G347" i="6"/>
  <c r="G345" i="6"/>
  <c r="G343" i="6"/>
  <c r="G341" i="6"/>
  <c r="G339" i="6"/>
  <c r="G337" i="6"/>
  <c r="G335" i="6"/>
  <c r="G333" i="6"/>
  <c r="G331" i="6"/>
  <c r="G329" i="6"/>
  <c r="G327" i="6"/>
  <c r="G325" i="6"/>
  <c r="G323" i="6"/>
  <c r="G321" i="6"/>
  <c r="G319" i="6"/>
  <c r="H570" i="6"/>
  <c r="G545"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G318" i="6"/>
  <c r="G326" i="6"/>
  <c r="G334" i="6"/>
  <c r="G342" i="6"/>
  <c r="G350" i="6"/>
  <c r="G358" i="6"/>
  <c r="G366" i="6"/>
  <c r="G374" i="6"/>
  <c r="G382" i="6"/>
  <c r="G390" i="6"/>
  <c r="G398" i="6"/>
  <c r="G406" i="6"/>
  <c r="G414" i="6"/>
  <c r="G422" i="6"/>
  <c r="G430" i="6"/>
  <c r="G438" i="6"/>
  <c r="G446" i="6"/>
  <c r="G454" i="6"/>
  <c r="G462" i="6"/>
  <c r="G470" i="6"/>
  <c r="G305" i="6"/>
  <c r="G307" i="6"/>
  <c r="G309" i="6"/>
  <c r="G310" i="6"/>
  <c r="G312" i="6"/>
  <c r="G314" i="6"/>
  <c r="G316" i="6"/>
  <c r="G320" i="6"/>
  <c r="G328" i="6"/>
  <c r="G336" i="6"/>
  <c r="G344" i="6"/>
  <c r="G352" i="6"/>
  <c r="G360" i="6"/>
  <c r="G368" i="6"/>
  <c r="G376" i="6"/>
  <c r="G384" i="6"/>
  <c r="G392" i="6"/>
  <c r="G400" i="6"/>
  <c r="G408" i="6"/>
  <c r="G416" i="6"/>
  <c r="G424" i="6"/>
  <c r="G432" i="6"/>
  <c r="G440" i="6"/>
  <c r="G448" i="6"/>
  <c r="G456" i="6"/>
  <c r="G464" i="6"/>
  <c r="G472" i="6"/>
  <c r="H504" i="6"/>
  <c r="H506" i="6"/>
  <c r="H508" i="6"/>
  <c r="H510" i="6"/>
  <c r="H512" i="6"/>
  <c r="H514" i="6"/>
  <c r="H516" i="6"/>
  <c r="H518" i="6"/>
  <c r="H520" i="6"/>
  <c r="H522" i="6"/>
  <c r="H524" i="6"/>
  <c r="H526" i="6"/>
  <c r="H528" i="6"/>
  <c r="H530" i="6"/>
  <c r="H532" i="6"/>
  <c r="H534" i="6"/>
  <c r="J41" i="5"/>
  <c r="J28" i="5"/>
  <c r="G43" i="5"/>
  <c r="J29" i="5"/>
  <c r="J42" i="5"/>
  <c r="J30" i="5"/>
  <c r="J296" i="6" l="1"/>
  <c r="J361" i="6"/>
  <c r="J527" i="6"/>
  <c r="J340" i="6"/>
  <c r="J372" i="6"/>
  <c r="J404" i="6"/>
  <c r="J436" i="6"/>
  <c r="J468" i="6"/>
  <c r="J478" i="6"/>
  <c r="J494" i="6"/>
  <c r="J591" i="6"/>
  <c r="J577" i="6"/>
  <c r="J576" i="6"/>
  <c r="J608" i="6"/>
  <c r="J643" i="6"/>
  <c r="J657" i="6"/>
  <c r="J702" i="6"/>
  <c r="J701" i="6"/>
  <c r="J729" i="6"/>
  <c r="J776" i="6"/>
  <c r="J789" i="6"/>
  <c r="J263" i="6"/>
  <c r="J155" i="6"/>
  <c r="J91" i="6"/>
  <c r="J35" i="6"/>
  <c r="J284" i="6"/>
  <c r="J300" i="6"/>
  <c r="J393" i="6"/>
  <c r="J542" i="6"/>
  <c r="J557" i="6"/>
  <c r="J482" i="6"/>
  <c r="J498" i="6"/>
  <c r="J607" i="6"/>
  <c r="J593" i="6"/>
  <c r="J584" i="6"/>
  <c r="J616" i="6"/>
  <c r="J651" i="6"/>
  <c r="J665" i="6"/>
  <c r="J677" i="6"/>
  <c r="J709" i="6"/>
  <c r="J737" i="6"/>
  <c r="J720" i="6"/>
  <c r="J752" i="6"/>
  <c r="J782" i="6"/>
  <c r="J115" i="6"/>
  <c r="J55" i="6"/>
  <c r="J234" i="6"/>
  <c r="J106" i="6"/>
  <c r="J272" i="6"/>
  <c r="J288" i="6"/>
  <c r="J304" i="6"/>
  <c r="J425" i="6"/>
  <c r="J511" i="6"/>
  <c r="J324" i="6"/>
  <c r="J356" i="6"/>
  <c r="J388" i="6"/>
  <c r="J420" i="6"/>
  <c r="J452" i="6"/>
  <c r="J541" i="6"/>
  <c r="J486" i="6"/>
  <c r="J502" i="6"/>
  <c r="J617" i="6"/>
  <c r="J554" i="6"/>
  <c r="J609" i="6"/>
  <c r="J560" i="6"/>
  <c r="J592" i="6"/>
  <c r="J624" i="6"/>
  <c r="J710" i="6"/>
  <c r="J673" i="6"/>
  <c r="J685" i="6"/>
  <c r="J779" i="6"/>
  <c r="J745" i="6"/>
  <c r="J728" i="6"/>
  <c r="J761" i="6"/>
  <c r="J760" i="6"/>
  <c r="J796" i="6"/>
  <c r="J260" i="6"/>
  <c r="J100" i="6"/>
  <c r="J84" i="6"/>
  <c r="J68" i="6"/>
  <c r="J52" i="6"/>
  <c r="J36" i="6"/>
  <c r="J20" i="6"/>
  <c r="J41" i="6"/>
  <c r="J25" i="6"/>
  <c r="J190" i="6"/>
  <c r="J142" i="6"/>
  <c r="J126" i="6"/>
  <c r="J30" i="6"/>
  <c r="J14" i="6"/>
  <c r="J307" i="6"/>
  <c r="J341" i="6"/>
  <c r="J373" i="6"/>
  <c r="J405" i="6"/>
  <c r="J437" i="6"/>
  <c r="J469" i="6"/>
  <c r="J316" i="6"/>
  <c r="J343" i="6"/>
  <c r="J375" i="6"/>
  <c r="J407" i="6"/>
  <c r="J439" i="6"/>
  <c r="J471" i="6"/>
  <c r="J276" i="6"/>
  <c r="J292" i="6"/>
  <c r="J329" i="6"/>
  <c r="J457" i="6"/>
  <c r="J519" i="6"/>
  <c r="J332" i="6"/>
  <c r="J364" i="6"/>
  <c r="J396" i="6"/>
  <c r="J428" i="6"/>
  <c r="J460" i="6"/>
  <c r="J555" i="6"/>
  <c r="J490" i="6"/>
  <c r="J575" i="6"/>
  <c r="J625" i="6"/>
  <c r="J568" i="6"/>
  <c r="J600" i="6"/>
  <c r="J632" i="6"/>
  <c r="J638" i="6"/>
  <c r="J662" i="6"/>
  <c r="J698" i="6"/>
  <c r="J692" i="6"/>
  <c r="J693" i="6"/>
  <c r="J721" i="6"/>
  <c r="J753" i="6"/>
  <c r="J736" i="6"/>
  <c r="J769" i="6"/>
  <c r="S2" i="14" a="1"/>
  <c r="S2" i="14" s="1"/>
  <c r="L2" i="14"/>
  <c r="M2" i="14" s="1"/>
  <c r="L61" i="14"/>
  <c r="M61" i="14" s="1"/>
  <c r="L24" i="14"/>
  <c r="M24" i="14" s="1"/>
  <c r="L31" i="14"/>
  <c r="M31" i="14" s="1"/>
  <c r="L39" i="14"/>
  <c r="M39" i="14" s="1"/>
  <c r="L63" i="14"/>
  <c r="M63" i="14" s="1"/>
  <c r="L28" i="14"/>
  <c r="M28" i="14" s="1"/>
  <c r="L36" i="14"/>
  <c r="M36" i="14" s="1"/>
  <c r="L45" i="14"/>
  <c r="M45" i="14" s="1"/>
  <c r="L97" i="14"/>
  <c r="M97" i="14" s="1"/>
  <c r="L50" i="14"/>
  <c r="M50" i="14" s="1"/>
  <c r="L58" i="14"/>
  <c r="M58" i="14" s="1"/>
  <c r="L66" i="14"/>
  <c r="M66" i="14" s="1"/>
  <c r="L74" i="14"/>
  <c r="M74" i="14" s="1"/>
  <c r="L82" i="14"/>
  <c r="M82" i="14" s="1"/>
  <c r="L90" i="14"/>
  <c r="M90" i="14" s="1"/>
  <c r="L3" i="14"/>
  <c r="M3" i="14" s="1"/>
  <c r="L11" i="14"/>
  <c r="M11" i="14" s="1"/>
  <c r="L21" i="14"/>
  <c r="M21" i="14" s="1"/>
  <c r="L17" i="14"/>
  <c r="M17" i="14" s="1"/>
  <c r="L25" i="14"/>
  <c r="M25" i="14" s="1"/>
  <c r="L33" i="14"/>
  <c r="M33" i="14" s="1"/>
  <c r="L57" i="14"/>
  <c r="M57" i="14" s="1"/>
  <c r="L73" i="14"/>
  <c r="M73" i="14" s="1"/>
  <c r="L22" i="14"/>
  <c r="M22" i="14" s="1"/>
  <c r="L30" i="14"/>
  <c r="M30" i="14" s="1"/>
  <c r="L38" i="14"/>
  <c r="M38" i="14" s="1"/>
  <c r="L67" i="14"/>
  <c r="M67" i="14" s="1"/>
  <c r="L47" i="14"/>
  <c r="M47" i="14" s="1"/>
  <c r="L56" i="14"/>
  <c r="M56" i="14" s="1"/>
  <c r="L64" i="14"/>
  <c r="M64" i="14" s="1"/>
  <c r="L72" i="14"/>
  <c r="M72" i="14" s="1"/>
  <c r="L80" i="14"/>
  <c r="M80" i="14" s="1"/>
  <c r="L88" i="14"/>
  <c r="M88" i="14" s="1"/>
  <c r="L75" i="14"/>
  <c r="M75" i="14" s="1"/>
  <c r="L83" i="14"/>
  <c r="M83" i="14" s="1"/>
  <c r="L91" i="14"/>
  <c r="M91" i="14" s="1"/>
  <c r="L44" i="14"/>
  <c r="M44" i="14" s="1"/>
  <c r="L52" i="14"/>
  <c r="M52" i="14" s="1"/>
  <c r="L77" i="14"/>
  <c r="M77" i="14" s="1"/>
  <c r="L85" i="14"/>
  <c r="M85" i="14" s="1"/>
  <c r="L93" i="14"/>
  <c r="M93" i="14" s="1"/>
  <c r="L6" i="14"/>
  <c r="M6" i="14" s="1"/>
  <c r="L14" i="14"/>
  <c r="M14" i="14" s="1"/>
  <c r="L8" i="14"/>
  <c r="M8" i="14" s="1"/>
  <c r="L53" i="14"/>
  <c r="M53" i="14" s="1"/>
  <c r="L69" i="14"/>
  <c r="M69" i="14" s="1"/>
  <c r="L27" i="14"/>
  <c r="M27" i="14" s="1"/>
  <c r="L35" i="14"/>
  <c r="M35" i="14" s="1"/>
  <c r="L55" i="14"/>
  <c r="M55" i="14" s="1"/>
  <c r="L71" i="14"/>
  <c r="M71" i="14" s="1"/>
  <c r="L23" i="14"/>
  <c r="M23" i="14" s="1"/>
  <c r="L32" i="14"/>
  <c r="M32" i="14" s="1"/>
  <c r="L40" i="14"/>
  <c r="M40" i="14" s="1"/>
  <c r="L41" i="14"/>
  <c r="M41" i="14" s="1"/>
  <c r="L49" i="14"/>
  <c r="M49" i="14" s="1"/>
  <c r="L46" i="14"/>
  <c r="M46" i="14" s="1"/>
  <c r="L54" i="14"/>
  <c r="M54" i="14" s="1"/>
  <c r="L62" i="14"/>
  <c r="M62" i="14" s="1"/>
  <c r="L70" i="14"/>
  <c r="M70" i="14" s="1"/>
  <c r="L78" i="14"/>
  <c r="M78" i="14" s="1"/>
  <c r="L86" i="14"/>
  <c r="M86" i="14" s="1"/>
  <c r="L94" i="14"/>
  <c r="M94" i="14" s="1"/>
  <c r="L7" i="14"/>
  <c r="M7" i="14" s="1"/>
  <c r="L15" i="14"/>
  <c r="M15"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K16" i="11"/>
  <c r="P16" i="11" s="1"/>
  <c r="H14" i="10"/>
  <c r="I19" i="10"/>
  <c r="H15" i="10"/>
  <c r="H16" i="10"/>
  <c r="H17" i="10"/>
  <c r="J17" i="10" s="1"/>
  <c r="H13" i="10"/>
  <c r="K14" i="10"/>
  <c r="J280" i="6"/>
  <c r="J444" i="6"/>
  <c r="J506" i="6"/>
  <c r="J522" i="6"/>
  <c r="J561" i="6"/>
  <c r="J642" i="6"/>
  <c r="J781" i="6"/>
  <c r="J797" i="6"/>
  <c r="J791" i="6"/>
  <c r="J264" i="6"/>
  <c r="J248" i="6"/>
  <c r="J232" i="6"/>
  <c r="J216" i="6"/>
  <c r="J200" i="6"/>
  <c r="J184" i="6"/>
  <c r="J168" i="6"/>
  <c r="J152" i="6"/>
  <c r="J136" i="6"/>
  <c r="J120" i="6"/>
  <c r="J104" i="6"/>
  <c r="J88" i="6"/>
  <c r="J72" i="6"/>
  <c r="J56" i="6"/>
  <c r="J40" i="6"/>
  <c r="J24" i="6"/>
  <c r="J259" i="6"/>
  <c r="J247" i="6"/>
  <c r="J235" i="6"/>
  <c r="J199" i="6"/>
  <c r="J187" i="6"/>
  <c r="J179" i="6"/>
  <c r="J167" i="6"/>
  <c r="J123" i="6"/>
  <c r="J111" i="6"/>
  <c r="J95" i="6"/>
  <c r="J59" i="6"/>
  <c r="J47" i="6"/>
  <c r="J31" i="6"/>
  <c r="J19" i="6"/>
  <c r="J269" i="6"/>
  <c r="J253" i="6"/>
  <c r="J237" i="6"/>
  <c r="J221" i="6"/>
  <c r="J205" i="6"/>
  <c r="J189" i="6"/>
  <c r="J173" i="6"/>
  <c r="J157" i="6"/>
  <c r="J141" i="6"/>
  <c r="J125" i="6"/>
  <c r="J109" i="6"/>
  <c r="J93" i="6"/>
  <c r="J77" i="6"/>
  <c r="J61" i="6"/>
  <c r="J45" i="6"/>
  <c r="J29" i="6"/>
  <c r="J13" i="6"/>
  <c r="J271" i="6"/>
  <c r="J223" i="6"/>
  <c r="J215" i="6"/>
  <c r="J159" i="6"/>
  <c r="J99" i="6"/>
  <c r="J258" i="6"/>
  <c r="J242" i="6"/>
  <c r="J226" i="6"/>
  <c r="J210" i="6"/>
  <c r="J194" i="6"/>
  <c r="J178" i="6"/>
  <c r="J162" i="6"/>
  <c r="J146" i="6"/>
  <c r="J130" i="6"/>
  <c r="J114" i="6"/>
  <c r="J98" i="6"/>
  <c r="J82" i="6"/>
  <c r="J66" i="6"/>
  <c r="J50" i="6"/>
  <c r="J34" i="6"/>
  <c r="J18" i="6"/>
  <c r="J309" i="6"/>
  <c r="J349" i="6"/>
  <c r="J381" i="6"/>
  <c r="J413" i="6"/>
  <c r="J445" i="6"/>
  <c r="J310" i="6"/>
  <c r="J319" i="6"/>
  <c r="J351" i="6"/>
  <c r="J383" i="6"/>
  <c r="J415" i="6"/>
  <c r="J447" i="6"/>
  <c r="E273" i="6"/>
  <c r="J273" i="6" s="1"/>
  <c r="E277" i="6"/>
  <c r="J277" i="6" s="1"/>
  <c r="E281" i="6"/>
  <c r="J281" i="6" s="1"/>
  <c r="E285" i="6"/>
  <c r="J285" i="6" s="1"/>
  <c r="E289" i="6"/>
  <c r="J289" i="6" s="1"/>
  <c r="E293" i="6"/>
  <c r="J293" i="6" s="1"/>
  <c r="E297" i="6"/>
  <c r="J297" i="6" s="1"/>
  <c r="E301" i="6"/>
  <c r="J301" i="6" s="1"/>
  <c r="E306" i="6"/>
  <c r="J306" i="6" s="1"/>
  <c r="E337" i="6"/>
  <c r="J337" i="6" s="1"/>
  <c r="E369" i="6"/>
  <c r="J369" i="6" s="1"/>
  <c r="E401" i="6"/>
  <c r="J401" i="6" s="1"/>
  <c r="E433" i="6"/>
  <c r="J433" i="6" s="1"/>
  <c r="E465" i="6"/>
  <c r="J465" i="6" s="1"/>
  <c r="E505" i="6"/>
  <c r="J505" i="6" s="1"/>
  <c r="E513" i="6"/>
  <c r="J513" i="6" s="1"/>
  <c r="E521" i="6"/>
  <c r="J521" i="6" s="1"/>
  <c r="E529" i="6"/>
  <c r="J529" i="6" s="1"/>
  <c r="E318" i="6"/>
  <c r="J318" i="6" s="1"/>
  <c r="E326" i="6"/>
  <c r="J326" i="6" s="1"/>
  <c r="E334" i="6"/>
  <c r="J334" i="6" s="1"/>
  <c r="E342" i="6"/>
  <c r="J342" i="6" s="1"/>
  <c r="E350" i="6"/>
  <c r="J350" i="6" s="1"/>
  <c r="E358" i="6"/>
  <c r="J358" i="6" s="1"/>
  <c r="E366" i="6"/>
  <c r="J366" i="6" s="1"/>
  <c r="E374" i="6"/>
  <c r="J374" i="6" s="1"/>
  <c r="E382" i="6"/>
  <c r="J382" i="6" s="1"/>
  <c r="E390" i="6"/>
  <c r="J390" i="6" s="1"/>
  <c r="E398" i="6"/>
  <c r="J398" i="6" s="1"/>
  <c r="E406" i="6"/>
  <c r="J406" i="6" s="1"/>
  <c r="E414" i="6"/>
  <c r="J414" i="6" s="1"/>
  <c r="E422" i="6"/>
  <c r="J422" i="6" s="1"/>
  <c r="E430" i="6"/>
  <c r="J430" i="6" s="1"/>
  <c r="E438" i="6"/>
  <c r="J438" i="6" s="1"/>
  <c r="E446" i="6"/>
  <c r="J446" i="6" s="1"/>
  <c r="E454" i="6"/>
  <c r="J454" i="6" s="1"/>
  <c r="E462" i="6"/>
  <c r="J462" i="6" s="1"/>
  <c r="E470" i="6"/>
  <c r="J470" i="6" s="1"/>
  <c r="E535" i="6"/>
  <c r="J535" i="6" s="1"/>
  <c r="E549" i="6"/>
  <c r="J549" i="6" s="1"/>
  <c r="E508" i="6"/>
  <c r="J508" i="6" s="1"/>
  <c r="E516" i="6"/>
  <c r="J516" i="6" s="1"/>
  <c r="E524" i="6"/>
  <c r="J524" i="6" s="1"/>
  <c r="E532" i="6"/>
  <c r="J532" i="6" s="1"/>
  <c r="E475" i="6"/>
  <c r="J475" i="6" s="1"/>
  <c r="E479" i="6"/>
  <c r="J479" i="6" s="1"/>
  <c r="E483" i="6"/>
  <c r="J483" i="6" s="1"/>
  <c r="E487" i="6"/>
  <c r="J487" i="6" s="1"/>
  <c r="E491" i="6"/>
  <c r="J491" i="6" s="1"/>
  <c r="E495" i="6"/>
  <c r="J495" i="6" s="1"/>
  <c r="E499" i="6"/>
  <c r="J499" i="6" s="1"/>
  <c r="E503" i="6"/>
  <c r="J503" i="6" s="1"/>
  <c r="E579" i="6"/>
  <c r="J579" i="6" s="1"/>
  <c r="E595" i="6"/>
  <c r="J595" i="6" s="1"/>
  <c r="E611" i="6"/>
  <c r="J611" i="6" s="1"/>
  <c r="E619" i="6"/>
  <c r="J619" i="6" s="1"/>
  <c r="E627" i="6"/>
  <c r="J627" i="6" s="1"/>
  <c r="E544" i="6"/>
  <c r="J544" i="6" s="1"/>
  <c r="E548" i="6"/>
  <c r="J548" i="6" s="1"/>
  <c r="E556" i="6"/>
  <c r="J556" i="6" s="1"/>
  <c r="E565" i="6"/>
  <c r="J565" i="6" s="1"/>
  <c r="E581" i="6"/>
  <c r="J581" i="6" s="1"/>
  <c r="E597" i="6"/>
  <c r="J597" i="6" s="1"/>
  <c r="E634" i="6"/>
  <c r="J634" i="6" s="1"/>
  <c r="E562" i="6"/>
  <c r="J562" i="6" s="1"/>
  <c r="E570" i="6"/>
  <c r="J570" i="6" s="1"/>
  <c r="E578" i="6"/>
  <c r="J578" i="6" s="1"/>
  <c r="E586" i="6"/>
  <c r="J586" i="6" s="1"/>
  <c r="E594" i="6"/>
  <c r="J594" i="6" s="1"/>
  <c r="E602" i="6"/>
  <c r="J602" i="6" s="1"/>
  <c r="E610" i="6"/>
  <c r="J610" i="6" s="1"/>
  <c r="E618" i="6"/>
  <c r="J618" i="6" s="1"/>
  <c r="E626" i="6"/>
  <c r="J626" i="6" s="1"/>
  <c r="E636" i="6"/>
  <c r="J636" i="6" s="1"/>
  <c r="E639" i="6"/>
  <c r="J639" i="6" s="1"/>
  <c r="E645" i="6"/>
  <c r="J645" i="6" s="1"/>
  <c r="E674" i="6"/>
  <c r="J674" i="6" s="1"/>
  <c r="E664" i="6"/>
  <c r="J664" i="6" s="1"/>
  <c r="E644" i="6"/>
  <c r="J644" i="6" s="1"/>
  <c r="E652" i="6"/>
  <c r="J652" i="6" s="1"/>
  <c r="E678" i="6"/>
  <c r="J678" i="6" s="1"/>
  <c r="E706" i="6"/>
  <c r="J706" i="6" s="1"/>
  <c r="E659" i="6"/>
  <c r="J659" i="6" s="1"/>
  <c r="E667" i="6"/>
  <c r="J667" i="6" s="1"/>
  <c r="E675" i="6"/>
  <c r="J675" i="6" s="1"/>
  <c r="E704" i="6"/>
  <c r="J704" i="6" s="1"/>
  <c r="E712" i="6"/>
  <c r="J712" i="6" s="1"/>
  <c r="E679" i="6"/>
  <c r="J679" i="6" s="1"/>
  <c r="E687" i="6"/>
  <c r="J687" i="6" s="1"/>
  <c r="E695" i="6"/>
  <c r="J695" i="6" s="1"/>
  <c r="E703" i="6"/>
  <c r="J703" i="6" s="1"/>
  <c r="E711" i="6"/>
  <c r="J711" i="6" s="1"/>
  <c r="E715" i="6"/>
  <c r="J715" i="6" s="1"/>
  <c r="E723" i="6"/>
  <c r="J723" i="6" s="1"/>
  <c r="E731" i="6"/>
  <c r="J731" i="6" s="1"/>
  <c r="E739" i="6"/>
  <c r="J739" i="6" s="1"/>
  <c r="E747" i="6"/>
  <c r="J747" i="6" s="1"/>
  <c r="E755" i="6"/>
  <c r="J755" i="6" s="1"/>
  <c r="E722" i="6"/>
  <c r="J722" i="6" s="1"/>
  <c r="E730" i="6"/>
  <c r="J730" i="6" s="1"/>
  <c r="E738" i="6"/>
  <c r="J738" i="6" s="1"/>
  <c r="E746" i="6"/>
  <c r="J746" i="6" s="1"/>
  <c r="E754" i="6"/>
  <c r="J754" i="6" s="1"/>
  <c r="E763" i="6"/>
  <c r="J763" i="6" s="1"/>
  <c r="E771" i="6"/>
  <c r="J771" i="6" s="1"/>
  <c r="E762" i="6"/>
  <c r="J762" i="6" s="1"/>
  <c r="E770" i="6"/>
  <c r="J770" i="6" s="1"/>
  <c r="E777" i="6"/>
  <c r="J777" i="6" s="1"/>
  <c r="E784" i="6"/>
  <c r="J784" i="6" s="1"/>
  <c r="E790" i="6"/>
  <c r="J790" i="6" s="1"/>
  <c r="E801" i="6"/>
  <c r="J801" i="6" s="1"/>
  <c r="E793" i="6"/>
  <c r="J793" i="6" s="1"/>
  <c r="E798" i="6"/>
  <c r="J798" i="6" s="1"/>
  <c r="E800" i="6"/>
  <c r="J800" i="6" s="1"/>
  <c r="AH4" i="6"/>
  <c r="J412" i="6"/>
  <c r="J530" i="6"/>
  <c r="J543" i="6"/>
  <c r="J666" i="6"/>
  <c r="J744" i="6"/>
  <c r="J768" i="6"/>
  <c r="J161" i="6"/>
  <c r="J145" i="6"/>
  <c r="J129" i="6"/>
  <c r="J113" i="6"/>
  <c r="J97" i="6"/>
  <c r="J81" i="6"/>
  <c r="J65" i="6"/>
  <c r="J49" i="6"/>
  <c r="J33" i="6"/>
  <c r="J17" i="6"/>
  <c r="J262" i="6"/>
  <c r="J246" i="6"/>
  <c r="J230" i="6"/>
  <c r="J214" i="6"/>
  <c r="J198" i="6"/>
  <c r="J182" i="6"/>
  <c r="J166" i="6"/>
  <c r="J150" i="6"/>
  <c r="J134" i="6"/>
  <c r="J118" i="6"/>
  <c r="J102" i="6"/>
  <c r="J86" i="6"/>
  <c r="J70" i="6"/>
  <c r="J54" i="6"/>
  <c r="J325" i="6"/>
  <c r="J357" i="6"/>
  <c r="J389" i="6"/>
  <c r="J421" i="6"/>
  <c r="J453" i="6"/>
  <c r="J312" i="6"/>
  <c r="J327" i="6"/>
  <c r="J359" i="6"/>
  <c r="J391" i="6"/>
  <c r="J423" i="6"/>
  <c r="J455" i="6"/>
  <c r="E536" i="6"/>
  <c r="J536" i="6" s="1"/>
  <c r="E274" i="6"/>
  <c r="J274" i="6" s="1"/>
  <c r="E278" i="6"/>
  <c r="J278" i="6" s="1"/>
  <c r="E282" i="6"/>
  <c r="J282" i="6" s="1"/>
  <c r="E286" i="6"/>
  <c r="J286" i="6" s="1"/>
  <c r="E290" i="6"/>
  <c r="J290" i="6" s="1"/>
  <c r="E294" i="6"/>
  <c r="J294" i="6" s="1"/>
  <c r="E298" i="6"/>
  <c r="J298" i="6" s="1"/>
  <c r="E302" i="6"/>
  <c r="J302" i="6" s="1"/>
  <c r="E308" i="6"/>
  <c r="J308" i="6" s="1"/>
  <c r="E345" i="6"/>
  <c r="J345" i="6" s="1"/>
  <c r="E377" i="6"/>
  <c r="J377" i="6" s="1"/>
  <c r="E409" i="6"/>
  <c r="J409" i="6" s="1"/>
  <c r="E441" i="6"/>
  <c r="J441" i="6" s="1"/>
  <c r="E473" i="6"/>
  <c r="J473" i="6" s="1"/>
  <c r="E507" i="6"/>
  <c r="J507" i="6" s="1"/>
  <c r="E515" i="6"/>
  <c r="J515" i="6" s="1"/>
  <c r="E523" i="6"/>
  <c r="J523" i="6" s="1"/>
  <c r="E531" i="6"/>
  <c r="J531" i="6" s="1"/>
  <c r="E320" i="6"/>
  <c r="J320" i="6" s="1"/>
  <c r="E328" i="6"/>
  <c r="J328" i="6" s="1"/>
  <c r="E336" i="6"/>
  <c r="J336" i="6" s="1"/>
  <c r="E344" i="6"/>
  <c r="J344" i="6" s="1"/>
  <c r="E352" i="6"/>
  <c r="J352" i="6" s="1"/>
  <c r="E360" i="6"/>
  <c r="J360" i="6" s="1"/>
  <c r="E368" i="6"/>
  <c r="J368" i="6" s="1"/>
  <c r="E376" i="6"/>
  <c r="J376" i="6" s="1"/>
  <c r="E384" i="6"/>
  <c r="J384" i="6" s="1"/>
  <c r="E392" i="6"/>
  <c r="J392" i="6" s="1"/>
  <c r="E400" i="6"/>
  <c r="J400" i="6" s="1"/>
  <c r="E408" i="6"/>
  <c r="J408" i="6" s="1"/>
  <c r="E416" i="6"/>
  <c r="J416" i="6" s="1"/>
  <c r="E424" i="6"/>
  <c r="J424" i="6" s="1"/>
  <c r="E432" i="6"/>
  <c r="J432" i="6" s="1"/>
  <c r="E440" i="6"/>
  <c r="J440" i="6" s="1"/>
  <c r="E448" i="6"/>
  <c r="J448" i="6" s="1"/>
  <c r="E456" i="6"/>
  <c r="J456" i="6" s="1"/>
  <c r="E464" i="6"/>
  <c r="J464" i="6" s="1"/>
  <c r="E472" i="6"/>
  <c r="J472" i="6" s="1"/>
  <c r="E537" i="6"/>
  <c r="J537" i="6" s="1"/>
  <c r="E559" i="6"/>
  <c r="J559" i="6" s="1"/>
  <c r="E510" i="6"/>
  <c r="J510" i="6" s="1"/>
  <c r="E518" i="6"/>
  <c r="J518" i="6" s="1"/>
  <c r="E526" i="6"/>
  <c r="J526" i="6" s="1"/>
  <c r="E534" i="6"/>
  <c r="J534" i="6" s="1"/>
  <c r="E476" i="6"/>
  <c r="J476" i="6" s="1"/>
  <c r="E480" i="6"/>
  <c r="J480" i="6" s="1"/>
  <c r="E484" i="6"/>
  <c r="J484" i="6" s="1"/>
  <c r="E488" i="6"/>
  <c r="J488" i="6" s="1"/>
  <c r="E492" i="6"/>
  <c r="J492" i="6" s="1"/>
  <c r="E496" i="6"/>
  <c r="J496" i="6" s="1"/>
  <c r="E500" i="6"/>
  <c r="J500" i="6" s="1"/>
  <c r="E567" i="6"/>
  <c r="J567" i="6" s="1"/>
  <c r="E583" i="6"/>
  <c r="J583" i="6" s="1"/>
  <c r="E599" i="6"/>
  <c r="J599" i="6" s="1"/>
  <c r="E613" i="6"/>
  <c r="J613" i="6" s="1"/>
  <c r="E621" i="6"/>
  <c r="J621" i="6" s="1"/>
  <c r="E629" i="6"/>
  <c r="J629" i="6" s="1"/>
  <c r="E545" i="6"/>
  <c r="J545" i="6" s="1"/>
  <c r="E550" i="6"/>
  <c r="J550" i="6" s="1"/>
  <c r="E563" i="6"/>
  <c r="J563" i="6" s="1"/>
  <c r="E569" i="6"/>
  <c r="J569" i="6" s="1"/>
  <c r="E585" i="6"/>
  <c r="J585" i="6" s="1"/>
  <c r="E601" i="6"/>
  <c r="J601" i="6" s="1"/>
  <c r="E635" i="6"/>
  <c r="J635" i="6" s="1"/>
  <c r="E654" i="6"/>
  <c r="J654" i="6" s="1"/>
  <c r="E564" i="6"/>
  <c r="J564" i="6" s="1"/>
  <c r="E572" i="6"/>
  <c r="J572" i="6" s="1"/>
  <c r="E580" i="6"/>
  <c r="J580" i="6" s="1"/>
  <c r="E588" i="6"/>
  <c r="J588" i="6" s="1"/>
  <c r="E596" i="6"/>
  <c r="J596" i="6" s="1"/>
  <c r="E604" i="6"/>
  <c r="J604" i="6" s="1"/>
  <c r="E612" i="6"/>
  <c r="J612" i="6" s="1"/>
  <c r="E620" i="6"/>
  <c r="J620" i="6" s="1"/>
  <c r="E628" i="6"/>
  <c r="J628" i="6" s="1"/>
  <c r="E688" i="6"/>
  <c r="J688" i="6" s="1"/>
  <c r="E640" i="6"/>
  <c r="J640" i="6" s="1"/>
  <c r="E647" i="6"/>
  <c r="J647" i="6" s="1"/>
  <c r="E656" i="6"/>
  <c r="J656" i="6" s="1"/>
  <c r="E694" i="6"/>
  <c r="J694" i="6" s="1"/>
  <c r="E672" i="6"/>
  <c r="J672" i="6" s="1"/>
  <c r="E646" i="6"/>
  <c r="J646" i="6" s="1"/>
  <c r="E670" i="6"/>
  <c r="J670" i="6" s="1"/>
  <c r="E686" i="6"/>
  <c r="J686" i="6" s="1"/>
  <c r="E653" i="6"/>
  <c r="J653" i="6" s="1"/>
  <c r="E661" i="6"/>
  <c r="J661" i="6" s="1"/>
  <c r="E669" i="6"/>
  <c r="J669" i="6" s="1"/>
  <c r="E676" i="6"/>
  <c r="J676" i="6" s="1"/>
  <c r="E682" i="6"/>
  <c r="J682" i="6" s="1"/>
  <c r="E714" i="6"/>
  <c r="J714" i="6" s="1"/>
  <c r="E681" i="6"/>
  <c r="J681" i="6" s="1"/>
  <c r="E689" i="6"/>
  <c r="J689" i="6" s="1"/>
  <c r="E697" i="6"/>
  <c r="J697" i="6" s="1"/>
  <c r="E705" i="6"/>
  <c r="J705" i="6" s="1"/>
  <c r="E713" i="6"/>
  <c r="J713" i="6" s="1"/>
  <c r="E717" i="6"/>
  <c r="J717" i="6" s="1"/>
  <c r="E725" i="6"/>
  <c r="J725" i="6" s="1"/>
  <c r="E733" i="6"/>
  <c r="J733" i="6" s="1"/>
  <c r="E741" i="6"/>
  <c r="J741" i="6" s="1"/>
  <c r="E749" i="6"/>
  <c r="J749" i="6" s="1"/>
  <c r="E724" i="6"/>
  <c r="J724" i="6" s="1"/>
  <c r="E732" i="6"/>
  <c r="J732" i="6" s="1"/>
  <c r="E740" i="6"/>
  <c r="J740" i="6" s="1"/>
  <c r="E748" i="6"/>
  <c r="J748" i="6" s="1"/>
  <c r="E757" i="6"/>
  <c r="J757" i="6" s="1"/>
  <c r="E765" i="6"/>
  <c r="J765" i="6" s="1"/>
  <c r="E773" i="6"/>
  <c r="J773" i="6" s="1"/>
  <c r="E756" i="6"/>
  <c r="J756" i="6" s="1"/>
  <c r="E764" i="6"/>
  <c r="J764" i="6" s="1"/>
  <c r="E772" i="6"/>
  <c r="J772" i="6" s="1"/>
  <c r="E778" i="6"/>
  <c r="J778" i="6" s="1"/>
  <c r="E786" i="6"/>
  <c r="J786" i="6" s="1"/>
  <c r="E785" i="6"/>
  <c r="J785" i="6" s="1"/>
  <c r="E792" i="6"/>
  <c r="J792" i="6" s="1"/>
  <c r="E795" i="6"/>
  <c r="J795" i="6" s="1"/>
  <c r="E799" i="6"/>
  <c r="J799" i="6" s="1"/>
  <c r="E802" i="6"/>
  <c r="J802" i="6" s="1"/>
  <c r="E243" i="6"/>
  <c r="J243" i="6" s="1"/>
  <c r="E227" i="6"/>
  <c r="J227" i="6" s="1"/>
  <c r="E203" i="6"/>
  <c r="J203" i="6" s="1"/>
  <c r="E175" i="6"/>
  <c r="J175" i="6" s="1"/>
  <c r="E151" i="6"/>
  <c r="J151" i="6" s="1"/>
  <c r="E139" i="6"/>
  <c r="J139" i="6" s="1"/>
  <c r="E131" i="6"/>
  <c r="J131" i="6" s="1"/>
  <c r="E103" i="6"/>
  <c r="J103" i="6" s="1"/>
  <c r="E87" i="6"/>
  <c r="J87" i="6" s="1"/>
  <c r="E79" i="6"/>
  <c r="J79" i="6" s="1"/>
  <c r="E71" i="6"/>
  <c r="J71" i="6" s="1"/>
  <c r="E39" i="6"/>
  <c r="J39" i="6" s="1"/>
  <c r="E27" i="6"/>
  <c r="J27" i="6" s="1"/>
  <c r="J348" i="6"/>
  <c r="J380" i="6"/>
  <c r="J514" i="6"/>
  <c r="J650" i="6"/>
  <c r="J256" i="6"/>
  <c r="J240" i="6"/>
  <c r="J224" i="6"/>
  <c r="J208" i="6"/>
  <c r="J192" i="6"/>
  <c r="J176" i="6"/>
  <c r="J160" i="6"/>
  <c r="J144" i="6"/>
  <c r="J128" i="6"/>
  <c r="J112" i="6"/>
  <c r="J96" i="6"/>
  <c r="J80" i="6"/>
  <c r="J64" i="6"/>
  <c r="J48" i="6"/>
  <c r="J32" i="6"/>
  <c r="J16" i="6"/>
  <c r="J267" i="6"/>
  <c r="J251" i="6"/>
  <c r="J239" i="6"/>
  <c r="J211" i="6"/>
  <c r="J191" i="6"/>
  <c r="J183" i="6"/>
  <c r="J171" i="6"/>
  <c r="J127" i="6"/>
  <c r="J119" i="6"/>
  <c r="J107" i="6"/>
  <c r="J67" i="6"/>
  <c r="J51" i="6"/>
  <c r="J43" i="6"/>
  <c r="J23" i="6"/>
  <c r="J11" i="6"/>
  <c r="J261" i="6"/>
  <c r="J245" i="6"/>
  <c r="J229" i="6"/>
  <c r="J213" i="6"/>
  <c r="J197" i="6"/>
  <c r="J181" i="6"/>
  <c r="J165" i="6"/>
  <c r="J133" i="6"/>
  <c r="J117" i="6"/>
  <c r="J101" i="6"/>
  <c r="J85" i="6"/>
  <c r="J69" i="6"/>
  <c r="J53" i="6"/>
  <c r="J37" i="6"/>
  <c r="J21" i="6"/>
  <c r="J250" i="6"/>
  <c r="J202" i="6"/>
  <c r="J154" i="6"/>
  <c r="J90" i="6"/>
  <c r="J74" i="6"/>
  <c r="J58" i="6"/>
  <c r="J42" i="6"/>
  <c r="J26" i="6"/>
  <c r="J10" i="6"/>
  <c r="J305" i="6"/>
  <c r="J333" i="6"/>
  <c r="J365" i="6"/>
  <c r="J397" i="6"/>
  <c r="J429" i="6"/>
  <c r="J461" i="6"/>
  <c r="J538" i="6"/>
  <c r="J314" i="6"/>
  <c r="J335" i="6"/>
  <c r="J367" i="6"/>
  <c r="J399" i="6"/>
  <c r="J431" i="6"/>
  <c r="J463" i="6"/>
  <c r="AJ4" i="6"/>
  <c r="AF4" i="6"/>
  <c r="AB4" i="6"/>
  <c r="X4" i="6"/>
  <c r="T4" i="6"/>
  <c r="P4" i="6"/>
  <c r="I801" i="6" s="1"/>
  <c r="L4" i="6"/>
  <c r="I799" i="6" s="1"/>
  <c r="J4" i="6"/>
  <c r="E553" i="6"/>
  <c r="J553" i="6" s="1"/>
  <c r="E540" i="6"/>
  <c r="J540" i="6" s="1"/>
  <c r="E467" i="6"/>
  <c r="J467" i="6" s="1"/>
  <c r="E451" i="6"/>
  <c r="J451" i="6" s="1"/>
  <c r="E443" i="6"/>
  <c r="J443" i="6" s="1"/>
  <c r="E435" i="6"/>
  <c r="J435" i="6" s="1"/>
  <c r="E427" i="6"/>
  <c r="J427" i="6" s="1"/>
  <c r="E419" i="6"/>
  <c r="J419" i="6" s="1"/>
  <c r="E411" i="6"/>
  <c r="J411" i="6" s="1"/>
  <c r="E403" i="6"/>
  <c r="J403" i="6" s="1"/>
  <c r="E395" i="6"/>
  <c r="J395" i="6" s="1"/>
  <c r="E387" i="6"/>
  <c r="J387" i="6" s="1"/>
  <c r="E379" i="6"/>
  <c r="J379" i="6" s="1"/>
  <c r="E371" i="6"/>
  <c r="J371" i="6" s="1"/>
  <c r="E363" i="6"/>
  <c r="J363" i="6" s="1"/>
  <c r="E355" i="6"/>
  <c r="J355" i="6" s="1"/>
  <c r="E347" i="6"/>
  <c r="J347" i="6" s="1"/>
  <c r="E339" i="6"/>
  <c r="J339" i="6" s="1"/>
  <c r="E331" i="6"/>
  <c r="J331" i="6" s="1"/>
  <c r="E323" i="6"/>
  <c r="J323" i="6" s="1"/>
  <c r="E317" i="6"/>
  <c r="J317" i="6" s="1"/>
  <c r="E315" i="6"/>
  <c r="J315" i="6" s="1"/>
  <c r="E459" i="6"/>
  <c r="J459" i="6" s="1"/>
  <c r="E313" i="6"/>
  <c r="J313" i="6" s="1"/>
  <c r="E311" i="6"/>
  <c r="J311" i="6" s="1"/>
  <c r="AG4" i="6"/>
  <c r="Q4" i="6"/>
  <c r="AC4" i="6"/>
  <c r="M4" i="6"/>
  <c r="Y4" i="6"/>
  <c r="AK4" i="6"/>
  <c r="U4" i="6"/>
  <c r="E275" i="6"/>
  <c r="J275" i="6" s="1"/>
  <c r="E279" i="6"/>
  <c r="J279" i="6" s="1"/>
  <c r="E283" i="6"/>
  <c r="J283" i="6" s="1"/>
  <c r="E287" i="6"/>
  <c r="J287" i="6" s="1"/>
  <c r="E291" i="6"/>
  <c r="J291" i="6" s="1"/>
  <c r="E295" i="6"/>
  <c r="J295" i="6" s="1"/>
  <c r="E299" i="6"/>
  <c r="J299" i="6" s="1"/>
  <c r="E303" i="6"/>
  <c r="J303" i="6" s="1"/>
  <c r="E321" i="6"/>
  <c r="J321" i="6" s="1"/>
  <c r="E353" i="6"/>
  <c r="J353" i="6" s="1"/>
  <c r="E385" i="6"/>
  <c r="J385" i="6" s="1"/>
  <c r="E417" i="6"/>
  <c r="J417" i="6" s="1"/>
  <c r="E449" i="6"/>
  <c r="J449" i="6" s="1"/>
  <c r="E509" i="6"/>
  <c r="J509" i="6" s="1"/>
  <c r="E517" i="6"/>
  <c r="J517" i="6" s="1"/>
  <c r="E525" i="6"/>
  <c r="J525" i="6" s="1"/>
  <c r="E533" i="6"/>
  <c r="J533" i="6" s="1"/>
  <c r="E322" i="6"/>
  <c r="J322" i="6" s="1"/>
  <c r="E330" i="6"/>
  <c r="J330" i="6" s="1"/>
  <c r="E338" i="6"/>
  <c r="J338" i="6" s="1"/>
  <c r="E346" i="6"/>
  <c r="J346" i="6" s="1"/>
  <c r="E354" i="6"/>
  <c r="J354" i="6" s="1"/>
  <c r="E362" i="6"/>
  <c r="J362" i="6" s="1"/>
  <c r="E370" i="6"/>
  <c r="J370" i="6" s="1"/>
  <c r="E378" i="6"/>
  <c r="J378" i="6" s="1"/>
  <c r="E386" i="6"/>
  <c r="J386" i="6" s="1"/>
  <c r="E394" i="6"/>
  <c r="J394" i="6" s="1"/>
  <c r="E402" i="6"/>
  <c r="J402" i="6" s="1"/>
  <c r="E410" i="6"/>
  <c r="J410" i="6" s="1"/>
  <c r="E418" i="6"/>
  <c r="J418" i="6" s="1"/>
  <c r="E426" i="6"/>
  <c r="J426" i="6" s="1"/>
  <c r="E434" i="6"/>
  <c r="J434" i="6" s="1"/>
  <c r="E442" i="6"/>
  <c r="J442" i="6" s="1"/>
  <c r="E450" i="6"/>
  <c r="J450" i="6" s="1"/>
  <c r="E458" i="6"/>
  <c r="J458" i="6" s="1"/>
  <c r="E466" i="6"/>
  <c r="J466" i="6" s="1"/>
  <c r="E474" i="6"/>
  <c r="J474" i="6" s="1"/>
  <c r="E539" i="6"/>
  <c r="J539" i="6" s="1"/>
  <c r="E504" i="6"/>
  <c r="J504" i="6" s="1"/>
  <c r="E512" i="6"/>
  <c r="J512" i="6" s="1"/>
  <c r="E520" i="6"/>
  <c r="J520" i="6" s="1"/>
  <c r="E528" i="6"/>
  <c r="J528" i="6" s="1"/>
  <c r="E551" i="6"/>
  <c r="J551" i="6" s="1"/>
  <c r="E477" i="6"/>
  <c r="J477" i="6" s="1"/>
  <c r="E481" i="6"/>
  <c r="J481" i="6" s="1"/>
  <c r="E485" i="6"/>
  <c r="J485" i="6" s="1"/>
  <c r="E489" i="6"/>
  <c r="J489" i="6" s="1"/>
  <c r="E493" i="6"/>
  <c r="J493" i="6" s="1"/>
  <c r="E497" i="6"/>
  <c r="J497" i="6" s="1"/>
  <c r="E501" i="6"/>
  <c r="J501" i="6" s="1"/>
  <c r="E571" i="6"/>
  <c r="J571" i="6" s="1"/>
  <c r="E587" i="6"/>
  <c r="J587" i="6" s="1"/>
  <c r="E603" i="6"/>
  <c r="J603" i="6" s="1"/>
  <c r="E615" i="6"/>
  <c r="J615" i="6" s="1"/>
  <c r="E623" i="6"/>
  <c r="J623" i="6" s="1"/>
  <c r="E631" i="6"/>
  <c r="J631" i="6" s="1"/>
  <c r="E546" i="6"/>
  <c r="J546" i="6" s="1"/>
  <c r="E552" i="6"/>
  <c r="J552" i="6" s="1"/>
  <c r="E668" i="6"/>
  <c r="J668" i="6" s="1"/>
  <c r="E573" i="6"/>
  <c r="J573" i="6" s="1"/>
  <c r="E589" i="6"/>
  <c r="J589" i="6" s="1"/>
  <c r="E605" i="6"/>
  <c r="J605" i="6" s="1"/>
  <c r="E558" i="6"/>
  <c r="J558" i="6" s="1"/>
  <c r="E566" i="6"/>
  <c r="J566" i="6" s="1"/>
  <c r="E574" i="6"/>
  <c r="J574" i="6" s="1"/>
  <c r="E582" i="6"/>
  <c r="J582" i="6" s="1"/>
  <c r="E590" i="6"/>
  <c r="J590" i="6" s="1"/>
  <c r="E598" i="6"/>
  <c r="J598" i="6" s="1"/>
  <c r="E606" i="6"/>
  <c r="J606" i="6" s="1"/>
  <c r="E614" i="6"/>
  <c r="J614" i="6" s="1"/>
  <c r="E622" i="6"/>
  <c r="J622" i="6" s="1"/>
  <c r="E630" i="6"/>
  <c r="J630" i="6" s="1"/>
  <c r="E633" i="6"/>
  <c r="J633" i="6" s="1"/>
  <c r="E637" i="6"/>
  <c r="J637" i="6" s="1"/>
  <c r="E641" i="6"/>
  <c r="J641" i="6" s="1"/>
  <c r="E649" i="6"/>
  <c r="J649" i="6" s="1"/>
  <c r="E660" i="6"/>
  <c r="J660" i="6" s="1"/>
  <c r="E700" i="6"/>
  <c r="J700" i="6" s="1"/>
  <c r="E658" i="6"/>
  <c r="J658" i="6" s="1"/>
  <c r="E708" i="6"/>
  <c r="J708" i="6" s="1"/>
  <c r="E648" i="6"/>
  <c r="J648" i="6" s="1"/>
  <c r="E680" i="6"/>
  <c r="J680" i="6" s="1"/>
  <c r="E696" i="6"/>
  <c r="J696" i="6" s="1"/>
  <c r="E655" i="6"/>
  <c r="J655" i="6" s="1"/>
  <c r="E663" i="6"/>
  <c r="J663" i="6" s="1"/>
  <c r="E671" i="6"/>
  <c r="J671" i="6" s="1"/>
  <c r="E684" i="6"/>
  <c r="J684" i="6" s="1"/>
  <c r="E690" i="6"/>
  <c r="J690" i="6" s="1"/>
  <c r="E783" i="6"/>
  <c r="J783" i="6" s="1"/>
  <c r="E683" i="6"/>
  <c r="J683" i="6" s="1"/>
  <c r="E691" i="6"/>
  <c r="J691" i="6" s="1"/>
  <c r="E699" i="6"/>
  <c r="J699" i="6" s="1"/>
  <c r="E707" i="6"/>
  <c r="J707" i="6" s="1"/>
  <c r="E716" i="6"/>
  <c r="J716" i="6" s="1"/>
  <c r="E719" i="6"/>
  <c r="J719" i="6" s="1"/>
  <c r="E727" i="6"/>
  <c r="J727" i="6" s="1"/>
  <c r="E735" i="6"/>
  <c r="J735" i="6" s="1"/>
  <c r="E743" i="6"/>
  <c r="J743" i="6" s="1"/>
  <c r="E751" i="6"/>
  <c r="J751" i="6" s="1"/>
  <c r="E718" i="6"/>
  <c r="J718" i="6" s="1"/>
  <c r="E726" i="6"/>
  <c r="J726" i="6" s="1"/>
  <c r="E734" i="6"/>
  <c r="J734" i="6" s="1"/>
  <c r="E742" i="6"/>
  <c r="J742" i="6" s="1"/>
  <c r="E750" i="6"/>
  <c r="J750" i="6" s="1"/>
  <c r="E759" i="6"/>
  <c r="J759" i="6" s="1"/>
  <c r="E767" i="6"/>
  <c r="J767" i="6" s="1"/>
  <c r="E775" i="6"/>
  <c r="J775" i="6" s="1"/>
  <c r="E758" i="6"/>
  <c r="J758" i="6" s="1"/>
  <c r="E766" i="6"/>
  <c r="J766" i="6" s="1"/>
  <c r="E774" i="6"/>
  <c r="J774" i="6" s="1"/>
  <c r="E780" i="6"/>
  <c r="J780" i="6" s="1"/>
  <c r="E788" i="6"/>
  <c r="J788" i="6" s="1"/>
  <c r="E787" i="6"/>
  <c r="J787" i="6" s="1"/>
  <c r="E794" i="6"/>
  <c r="J794" i="6" s="1"/>
  <c r="E803" i="6"/>
  <c r="J803" i="6" s="1"/>
  <c r="E804" i="6"/>
  <c r="J804" i="6" s="1"/>
  <c r="R4" i="6"/>
  <c r="Y22" i="14" l="1"/>
  <c r="Y20" i="14"/>
  <c r="Y17" i="14"/>
  <c r="Y12" i="14"/>
  <c r="Y11" i="14"/>
  <c r="Y4" i="14"/>
  <c r="Y3" i="14"/>
  <c r="Y15" i="14"/>
  <c r="Y9" i="14"/>
  <c r="Y5" i="14"/>
  <c r="Y13" i="14"/>
  <c r="X9" i="14"/>
  <c r="X6" i="14"/>
  <c r="X5" i="14"/>
  <c r="Y19" i="14"/>
  <c r="Y18" i="14"/>
  <c r="Y16" i="14"/>
  <c r="Y8" i="14"/>
  <c r="Y7" i="14"/>
  <c r="W5" i="14"/>
  <c r="Y23" i="14"/>
  <c r="X12" i="14"/>
  <c r="W16" i="14"/>
  <c r="W9" i="14"/>
  <c r="W11" i="14"/>
  <c r="X15" i="14"/>
  <c r="X21" i="14"/>
  <c r="X13" i="14"/>
  <c r="W20" i="14"/>
  <c r="Y10" i="14"/>
  <c r="W6" i="14"/>
  <c r="X3" i="14"/>
  <c r="Y6" i="14"/>
  <c r="Y21" i="14"/>
  <c r="W12" i="14"/>
  <c r="W22" i="14"/>
  <c r="W3" i="14"/>
  <c r="X11" i="14"/>
  <c r="X19" i="14"/>
  <c r="X16" i="14"/>
  <c r="W7" i="14"/>
  <c r="X17" i="14"/>
  <c r="W21" i="14"/>
  <c r="Y14" i="14"/>
  <c r="X7" i="14"/>
  <c r="W18" i="14"/>
  <c r="W4" i="14"/>
  <c r="X20" i="14"/>
  <c r="X14" i="14"/>
  <c r="X10" i="14"/>
  <c r="W19" i="14"/>
  <c r="W8" i="14"/>
  <c r="W15" i="14"/>
  <c r="X4" i="14"/>
  <c r="W14" i="14"/>
  <c r="X22" i="14"/>
  <c r="X18" i="14"/>
  <c r="X8" i="14"/>
  <c r="W13" i="14"/>
  <c r="W17" i="14"/>
  <c r="W10" i="14"/>
  <c r="K15" i="11"/>
  <c r="P15" i="11" s="1"/>
  <c r="K38" i="11"/>
  <c r="P38" i="11" s="1"/>
  <c r="K31" i="11"/>
  <c r="P31" i="11" s="1"/>
  <c r="K47" i="11"/>
  <c r="P47" i="11" s="1"/>
  <c r="K27" i="11"/>
  <c r="P27" i="11" s="1"/>
  <c r="K43" i="11"/>
  <c r="P43" i="11" s="1"/>
  <c r="K22" i="11"/>
  <c r="P22" i="11" s="1"/>
  <c r="K34" i="11"/>
  <c r="P34" i="11" s="1"/>
  <c r="K42" i="11"/>
  <c r="P42" i="11" s="1"/>
  <c r="K35" i="11"/>
  <c r="P35" i="11" s="1"/>
  <c r="K14" i="11"/>
  <c r="P14" i="11" s="1"/>
  <c r="K32" i="11"/>
  <c r="P32" i="11" s="1"/>
  <c r="K48" i="11"/>
  <c r="P48" i="11" s="1"/>
  <c r="K23" i="11"/>
  <c r="P23" i="11" s="1"/>
  <c r="K26" i="11"/>
  <c r="P26" i="11" s="1"/>
  <c r="K24" i="11"/>
  <c r="P24" i="11" s="1"/>
  <c r="K40" i="11"/>
  <c r="P40" i="11" s="1"/>
  <c r="K18" i="11"/>
  <c r="P18" i="11" s="1"/>
  <c r="K49" i="11"/>
  <c r="K25" i="11"/>
  <c r="P25" i="11" s="1"/>
  <c r="K41" i="11"/>
  <c r="P41" i="11" s="1"/>
  <c r="K33" i="11"/>
  <c r="P33" i="11" s="1"/>
  <c r="K28" i="11"/>
  <c r="P28" i="11" s="1"/>
  <c r="K44" i="11"/>
  <c r="P44" i="11" s="1"/>
  <c r="K21" i="11"/>
  <c r="P21" i="11" s="1"/>
  <c r="K39" i="11"/>
  <c r="P39" i="11" s="1"/>
  <c r="K17" i="11"/>
  <c r="P17" i="11" s="1"/>
  <c r="J16" i="10"/>
  <c r="D27" i="10"/>
  <c r="C27" i="10" s="1"/>
  <c r="D26" i="10"/>
  <c r="C26" i="10" s="1"/>
  <c r="J15" i="10"/>
  <c r="J13" i="10"/>
  <c r="D24" i="10"/>
  <c r="C24" i="10" s="1"/>
  <c r="K16" i="10"/>
  <c r="K13" i="10"/>
  <c r="K17" i="10"/>
  <c r="K15" i="10"/>
  <c r="J14" i="10"/>
  <c r="D25" i="10"/>
  <c r="C25" i="10" s="1"/>
  <c r="I306" i="6"/>
  <c r="I19" i="6"/>
  <c r="I31" i="6"/>
  <c r="I43" i="6"/>
  <c r="I63" i="6"/>
  <c r="I75" i="6"/>
  <c r="I87" i="6"/>
  <c r="I99" i="6"/>
  <c r="I111" i="6"/>
  <c r="I123" i="6"/>
  <c r="I135" i="6"/>
  <c r="I147" i="6"/>
  <c r="I159" i="6"/>
  <c r="I171" i="6"/>
  <c r="I183" i="6"/>
  <c r="I195" i="6"/>
  <c r="I207" i="6"/>
  <c r="I223" i="6"/>
  <c r="I235" i="6"/>
  <c r="I247" i="6"/>
  <c r="I263" i="6"/>
  <c r="I275" i="6"/>
  <c r="I287" i="6"/>
  <c r="I303" i="6"/>
  <c r="I330" i="6"/>
  <c r="I354" i="6"/>
  <c r="I378" i="6"/>
  <c r="I410" i="6"/>
  <c r="I442" i="6"/>
  <c r="I466" i="6"/>
  <c r="I325" i="6"/>
  <c r="I349" i="6"/>
  <c r="I373" i="6"/>
  <c r="I405" i="6"/>
  <c r="I437" i="6"/>
  <c r="I461" i="6"/>
  <c r="I514" i="6"/>
  <c r="I536" i="6"/>
  <c r="I479" i="6"/>
  <c r="I491" i="6"/>
  <c r="I519" i="6"/>
  <c r="I554" i="6"/>
  <c r="I553" i="6"/>
  <c r="I578" i="6"/>
  <c r="I602" i="6"/>
  <c r="I626" i="6"/>
  <c r="I579" i="6"/>
  <c r="I603" i="6"/>
  <c r="I627" i="6"/>
  <c r="I646" i="6"/>
  <c r="I671" i="6"/>
  <c r="I717" i="6"/>
  <c r="I701" i="6"/>
  <c r="I686" i="6"/>
  <c r="I710" i="6"/>
  <c r="I718" i="6"/>
  <c r="I742" i="6"/>
  <c r="I770" i="6"/>
  <c r="I781" i="6"/>
  <c r="I647" i="6"/>
  <c r="I308" i="6"/>
  <c r="I12" i="6"/>
  <c r="I16" i="6"/>
  <c r="I20" i="6"/>
  <c r="I24" i="6"/>
  <c r="I28" i="6"/>
  <c r="I32" i="6"/>
  <c r="I36" i="6"/>
  <c r="I40" i="6"/>
  <c r="I44" i="6"/>
  <c r="I48" i="6"/>
  <c r="I52" i="6"/>
  <c r="I56" i="6"/>
  <c r="I60" i="6"/>
  <c r="I64" i="6"/>
  <c r="I68" i="6"/>
  <c r="I72" i="6"/>
  <c r="I76" i="6"/>
  <c r="I80" i="6"/>
  <c r="I84" i="6"/>
  <c r="I88" i="6"/>
  <c r="I92" i="6"/>
  <c r="I96" i="6"/>
  <c r="I100" i="6"/>
  <c r="I104" i="6"/>
  <c r="I108" i="6"/>
  <c r="I112" i="6"/>
  <c r="I116" i="6"/>
  <c r="I120" i="6"/>
  <c r="I124" i="6"/>
  <c r="I128" i="6"/>
  <c r="I132" i="6"/>
  <c r="I136" i="6"/>
  <c r="I140" i="6"/>
  <c r="I144" i="6"/>
  <c r="I148" i="6"/>
  <c r="I152" i="6"/>
  <c r="I156" i="6"/>
  <c r="I160" i="6"/>
  <c r="I164" i="6"/>
  <c r="I168" i="6"/>
  <c r="I172" i="6"/>
  <c r="I176" i="6"/>
  <c r="I180" i="6"/>
  <c r="I184" i="6"/>
  <c r="I188" i="6"/>
  <c r="I192" i="6"/>
  <c r="I196" i="6"/>
  <c r="I200" i="6"/>
  <c r="I204" i="6"/>
  <c r="I208" i="6"/>
  <c r="I212" i="6"/>
  <c r="I216" i="6"/>
  <c r="I220" i="6"/>
  <c r="I224" i="6"/>
  <c r="I228" i="6"/>
  <c r="I232" i="6"/>
  <c r="I236" i="6"/>
  <c r="I240" i="6"/>
  <c r="I244" i="6"/>
  <c r="I248" i="6"/>
  <c r="I252" i="6"/>
  <c r="I256" i="6"/>
  <c r="I260" i="6"/>
  <c r="I264" i="6"/>
  <c r="I268" i="6"/>
  <c r="I272" i="6"/>
  <c r="I276" i="6"/>
  <c r="I280" i="6"/>
  <c r="I284" i="6"/>
  <c r="I288" i="6"/>
  <c r="I292" i="6"/>
  <c r="I296" i="6"/>
  <c r="I300" i="6"/>
  <c r="I304" i="6"/>
  <c r="I316" i="6"/>
  <c r="I324" i="6"/>
  <c r="I332" i="6"/>
  <c r="I340" i="6"/>
  <c r="I348" i="6"/>
  <c r="I356" i="6"/>
  <c r="I364" i="6"/>
  <c r="I372" i="6"/>
  <c r="I380" i="6"/>
  <c r="I388" i="6"/>
  <c r="I396" i="6"/>
  <c r="I404" i="6"/>
  <c r="I412" i="6"/>
  <c r="I420" i="6"/>
  <c r="I428" i="6"/>
  <c r="I436" i="6"/>
  <c r="I444" i="6"/>
  <c r="I452" i="6"/>
  <c r="I460" i="6"/>
  <c r="I468" i="6"/>
  <c r="I311" i="6"/>
  <c r="I319" i="6"/>
  <c r="I327" i="6"/>
  <c r="I335" i="6"/>
  <c r="I343" i="6"/>
  <c r="I351" i="6"/>
  <c r="I359" i="6"/>
  <c r="I367" i="6"/>
  <c r="I375" i="6"/>
  <c r="I383" i="6"/>
  <c r="I391" i="6"/>
  <c r="I399" i="6"/>
  <c r="I407" i="6"/>
  <c r="I415" i="6"/>
  <c r="I423" i="6"/>
  <c r="I431" i="6"/>
  <c r="I439" i="6"/>
  <c r="I447" i="6"/>
  <c r="I455" i="6"/>
  <c r="I463" i="6"/>
  <c r="I471" i="6"/>
  <c r="I508" i="6"/>
  <c r="I516" i="6"/>
  <c r="I524" i="6"/>
  <c r="I532" i="6"/>
  <c r="I537" i="6"/>
  <c r="I541" i="6"/>
  <c r="I476" i="6"/>
  <c r="I480" i="6"/>
  <c r="I484" i="6"/>
  <c r="I488" i="6"/>
  <c r="I492" i="6"/>
  <c r="I496" i="6"/>
  <c r="I500" i="6"/>
  <c r="I505" i="6"/>
  <c r="I513" i="6"/>
  <c r="I521" i="6"/>
  <c r="I529" i="6"/>
  <c r="I548" i="6"/>
  <c r="I556" i="6"/>
  <c r="I544" i="6"/>
  <c r="I562" i="6"/>
  <c r="I555" i="6"/>
  <c r="I564" i="6"/>
  <c r="I572" i="6"/>
  <c r="I580" i="6"/>
  <c r="I588" i="6"/>
  <c r="I596" i="6"/>
  <c r="I604" i="6"/>
  <c r="I612" i="6"/>
  <c r="I620" i="6"/>
  <c r="I628" i="6"/>
  <c r="I641" i="6"/>
  <c r="I711" i="6"/>
  <c r="I565" i="6"/>
  <c r="I573" i="6"/>
  <c r="I581" i="6"/>
  <c r="I589" i="6"/>
  <c r="I597" i="6"/>
  <c r="I605" i="6"/>
  <c r="I613" i="6"/>
  <c r="I621" i="6"/>
  <c r="I629" i="6"/>
  <c r="I638" i="6"/>
  <c r="I699" i="6"/>
  <c r="I648" i="6"/>
  <c r="I660" i="6"/>
  <c r="I662" i="6"/>
  <c r="I657" i="6"/>
  <c r="I665" i="6"/>
  <c r="I673" i="6"/>
  <c r="I695" i="6"/>
  <c r="I683" i="6"/>
  <c r="I725" i="6"/>
  <c r="I666" i="6"/>
  <c r="I674" i="6"/>
  <c r="I713" i="6"/>
  <c r="I743" i="6"/>
  <c r="I729" i="6"/>
  <c r="I757" i="6"/>
  <c r="I680" i="6"/>
  <c r="I688" i="6"/>
  <c r="I696" i="6"/>
  <c r="I704" i="6"/>
  <c r="I712" i="6"/>
  <c r="I739" i="6"/>
  <c r="I767" i="6"/>
  <c r="I720" i="6"/>
  <c r="I728" i="6"/>
  <c r="I736" i="6"/>
  <c r="I744" i="6"/>
  <c r="I752" i="6"/>
  <c r="I782" i="6"/>
  <c r="I756" i="6"/>
  <c r="I764" i="6"/>
  <c r="I772" i="6"/>
  <c r="I786" i="6"/>
  <c r="I778" i="6"/>
  <c r="I783" i="6"/>
  <c r="I790" i="6"/>
  <c r="I798" i="6"/>
  <c r="I802" i="6"/>
  <c r="I803" i="6"/>
  <c r="I11" i="6"/>
  <c r="I23" i="6"/>
  <c r="I35" i="6"/>
  <c r="I47" i="6"/>
  <c r="I55" i="6"/>
  <c r="I67" i="6"/>
  <c r="I83" i="6"/>
  <c r="I91" i="6"/>
  <c r="I107" i="6"/>
  <c r="I119" i="6"/>
  <c r="I131" i="6"/>
  <c r="I143" i="6"/>
  <c r="I151" i="6"/>
  <c r="I167" i="6"/>
  <c r="I179" i="6"/>
  <c r="I191" i="6"/>
  <c r="I203" i="6"/>
  <c r="I215" i="6"/>
  <c r="I227" i="6"/>
  <c r="I239" i="6"/>
  <c r="I251" i="6"/>
  <c r="I259" i="6"/>
  <c r="I271" i="6"/>
  <c r="I283" i="6"/>
  <c r="I295" i="6"/>
  <c r="I314" i="6"/>
  <c r="I338" i="6"/>
  <c r="I362" i="6"/>
  <c r="I386" i="6"/>
  <c r="I402" i="6"/>
  <c r="I426" i="6"/>
  <c r="I450" i="6"/>
  <c r="I474" i="6"/>
  <c r="I333" i="6"/>
  <c r="I357" i="6"/>
  <c r="I389" i="6"/>
  <c r="I413" i="6"/>
  <c r="I429" i="6"/>
  <c r="I445" i="6"/>
  <c r="I469" i="6"/>
  <c r="I530" i="6"/>
  <c r="I475" i="6"/>
  <c r="I487" i="6"/>
  <c r="I499" i="6"/>
  <c r="I511" i="6"/>
  <c r="I558" i="6"/>
  <c r="I543" i="6"/>
  <c r="I643" i="6"/>
  <c r="I594" i="6"/>
  <c r="I610" i="6"/>
  <c r="I634" i="6"/>
  <c r="I571" i="6"/>
  <c r="I595" i="6"/>
  <c r="I611" i="6"/>
  <c r="I637" i="6"/>
  <c r="I658" i="6"/>
  <c r="I663" i="6"/>
  <c r="I685" i="6"/>
  <c r="I664" i="6"/>
  <c r="I721" i="6"/>
  <c r="I678" i="6"/>
  <c r="I702" i="6"/>
  <c r="I759" i="6"/>
  <c r="I734" i="6"/>
  <c r="I750" i="6"/>
  <c r="I762" i="6"/>
  <c r="I777" i="6"/>
  <c r="I789" i="6"/>
  <c r="I800" i="6"/>
  <c r="I305" i="6"/>
  <c r="I765" i="6"/>
  <c r="I9" i="6"/>
  <c r="I13" i="6"/>
  <c r="I17" i="6"/>
  <c r="I21" i="6"/>
  <c r="I25" i="6"/>
  <c r="I29" i="6"/>
  <c r="I33" i="6"/>
  <c r="I37" i="6"/>
  <c r="I41" i="6"/>
  <c r="I45" i="6"/>
  <c r="I49" i="6"/>
  <c r="I53" i="6"/>
  <c r="I57" i="6"/>
  <c r="I61" i="6"/>
  <c r="I65" i="6"/>
  <c r="I69" i="6"/>
  <c r="I73" i="6"/>
  <c r="I77" i="6"/>
  <c r="I81" i="6"/>
  <c r="I85" i="6"/>
  <c r="I89" i="6"/>
  <c r="I93" i="6"/>
  <c r="I97" i="6"/>
  <c r="I101" i="6"/>
  <c r="I105" i="6"/>
  <c r="I109" i="6"/>
  <c r="I113" i="6"/>
  <c r="I117" i="6"/>
  <c r="I121" i="6"/>
  <c r="I125" i="6"/>
  <c r="I129" i="6"/>
  <c r="I133" i="6"/>
  <c r="I137" i="6"/>
  <c r="I141" i="6"/>
  <c r="I145" i="6"/>
  <c r="I149" i="6"/>
  <c r="I153" i="6"/>
  <c r="I157" i="6"/>
  <c r="I161" i="6"/>
  <c r="I165" i="6"/>
  <c r="I169" i="6"/>
  <c r="I173" i="6"/>
  <c r="I177" i="6"/>
  <c r="I181" i="6"/>
  <c r="I185" i="6"/>
  <c r="I189" i="6"/>
  <c r="I193" i="6"/>
  <c r="I197" i="6"/>
  <c r="I201" i="6"/>
  <c r="I205" i="6"/>
  <c r="I209" i="6"/>
  <c r="I213" i="6"/>
  <c r="I217" i="6"/>
  <c r="I221" i="6"/>
  <c r="I225" i="6"/>
  <c r="I229" i="6"/>
  <c r="I233" i="6"/>
  <c r="I237" i="6"/>
  <c r="I241" i="6"/>
  <c r="I245" i="6"/>
  <c r="I249" i="6"/>
  <c r="I253" i="6"/>
  <c r="I257" i="6"/>
  <c r="I261" i="6"/>
  <c r="I265" i="6"/>
  <c r="I269" i="6"/>
  <c r="I273" i="6"/>
  <c r="I277" i="6"/>
  <c r="I281" i="6"/>
  <c r="I285" i="6"/>
  <c r="I289" i="6"/>
  <c r="I293" i="6"/>
  <c r="I297" i="6"/>
  <c r="I301" i="6"/>
  <c r="I310" i="6"/>
  <c r="I318" i="6"/>
  <c r="I326" i="6"/>
  <c r="I334" i="6"/>
  <c r="I342" i="6"/>
  <c r="I350" i="6"/>
  <c r="I358" i="6"/>
  <c r="I366" i="6"/>
  <c r="I374" i="6"/>
  <c r="I382" i="6"/>
  <c r="I390" i="6"/>
  <c r="I398" i="6"/>
  <c r="I406" i="6"/>
  <c r="I414" i="6"/>
  <c r="I422" i="6"/>
  <c r="I430" i="6"/>
  <c r="I438" i="6"/>
  <c r="I446" i="6"/>
  <c r="I454" i="6"/>
  <c r="I462" i="6"/>
  <c r="I470" i="6"/>
  <c r="I313" i="6"/>
  <c r="I321" i="6"/>
  <c r="I329" i="6"/>
  <c r="I337" i="6"/>
  <c r="I345" i="6"/>
  <c r="I353" i="6"/>
  <c r="I361" i="6"/>
  <c r="I369" i="6"/>
  <c r="I377" i="6"/>
  <c r="I385" i="6"/>
  <c r="I393" i="6"/>
  <c r="I401" i="6"/>
  <c r="I409" i="6"/>
  <c r="I417" i="6"/>
  <c r="I425" i="6"/>
  <c r="I433" i="6"/>
  <c r="I441" i="6"/>
  <c r="I449" i="6"/>
  <c r="I457" i="6"/>
  <c r="I465" i="6"/>
  <c r="I473" i="6"/>
  <c r="I510" i="6"/>
  <c r="I518" i="6"/>
  <c r="I526" i="6"/>
  <c r="I534" i="6"/>
  <c r="I538" i="6"/>
  <c r="I542" i="6"/>
  <c r="I477" i="6"/>
  <c r="I481" i="6"/>
  <c r="I485" i="6"/>
  <c r="I489" i="6"/>
  <c r="I493" i="6"/>
  <c r="I497" i="6"/>
  <c r="I501" i="6"/>
  <c r="I507" i="6"/>
  <c r="I515" i="6"/>
  <c r="I523" i="6"/>
  <c r="I531" i="6"/>
  <c r="I550" i="6"/>
  <c r="I632" i="6"/>
  <c r="I545" i="6"/>
  <c r="I549" i="6"/>
  <c r="I557" i="6"/>
  <c r="I566" i="6"/>
  <c r="I574" i="6"/>
  <c r="I582" i="6"/>
  <c r="I590" i="6"/>
  <c r="I598" i="6"/>
  <c r="I606" i="6"/>
  <c r="I614" i="6"/>
  <c r="I622" i="6"/>
  <c r="I630" i="6"/>
  <c r="I645" i="6"/>
  <c r="I559" i="6"/>
  <c r="I567" i="6"/>
  <c r="I575" i="6"/>
  <c r="I583" i="6"/>
  <c r="I591" i="6"/>
  <c r="I599" i="6"/>
  <c r="I607" i="6"/>
  <c r="I615" i="6"/>
  <c r="I623" i="6"/>
  <c r="I631" i="6"/>
  <c r="I639" i="6"/>
  <c r="I642" i="6"/>
  <c r="I650" i="6"/>
  <c r="I693" i="6"/>
  <c r="I679" i="6"/>
  <c r="I659" i="6"/>
  <c r="I667" i="6"/>
  <c r="I675" i="6"/>
  <c r="I697" i="6"/>
  <c r="I691" i="6"/>
  <c r="I733" i="6"/>
  <c r="I668" i="6"/>
  <c r="I681" i="6"/>
  <c r="I719" i="6"/>
  <c r="I751" i="6"/>
  <c r="I737" i="6"/>
  <c r="I773" i="6"/>
  <c r="I682" i="6"/>
  <c r="I690" i="6"/>
  <c r="I698" i="6"/>
  <c r="I706" i="6"/>
  <c r="I714" i="6"/>
  <c r="I747" i="6"/>
  <c r="I775" i="6"/>
  <c r="I722" i="6"/>
  <c r="I730" i="6"/>
  <c r="I738" i="6"/>
  <c r="I746" i="6"/>
  <c r="I754" i="6"/>
  <c r="I763" i="6"/>
  <c r="I758" i="6"/>
  <c r="I766" i="6"/>
  <c r="I774" i="6"/>
  <c r="I788" i="6"/>
  <c r="I794" i="6"/>
  <c r="I785" i="6"/>
  <c r="I791" i="6"/>
  <c r="I795" i="6"/>
  <c r="I804" i="6"/>
  <c r="I309" i="6"/>
  <c r="I15" i="6"/>
  <c r="I27" i="6"/>
  <c r="I39" i="6"/>
  <c r="I51" i="6"/>
  <c r="I59" i="6"/>
  <c r="I71" i="6"/>
  <c r="I79" i="6"/>
  <c r="I95" i="6"/>
  <c r="I103" i="6"/>
  <c r="I115" i="6"/>
  <c r="I127" i="6"/>
  <c r="I139" i="6"/>
  <c r="I155" i="6"/>
  <c r="I163" i="6"/>
  <c r="I175" i="6"/>
  <c r="I187" i="6"/>
  <c r="I199" i="6"/>
  <c r="I211" i="6"/>
  <c r="I219" i="6"/>
  <c r="I231" i="6"/>
  <c r="I243" i="6"/>
  <c r="I255" i="6"/>
  <c r="I267" i="6"/>
  <c r="I279" i="6"/>
  <c r="I291" i="6"/>
  <c r="I299" i="6"/>
  <c r="I322" i="6"/>
  <c r="I346" i="6"/>
  <c r="I370" i="6"/>
  <c r="I394" i="6"/>
  <c r="I418" i="6"/>
  <c r="I434" i="6"/>
  <c r="I458" i="6"/>
  <c r="I317" i="6"/>
  <c r="I341" i="6"/>
  <c r="I365" i="6"/>
  <c r="I381" i="6"/>
  <c r="I397" i="6"/>
  <c r="I421" i="6"/>
  <c r="I453" i="6"/>
  <c r="I506" i="6"/>
  <c r="I522" i="6"/>
  <c r="I540" i="6"/>
  <c r="I483" i="6"/>
  <c r="I495" i="6"/>
  <c r="I503" i="6"/>
  <c r="I527" i="6"/>
  <c r="I547" i="6"/>
  <c r="I570" i="6"/>
  <c r="I586" i="6"/>
  <c r="I618" i="6"/>
  <c r="I687" i="6"/>
  <c r="I563" i="6"/>
  <c r="I587" i="6"/>
  <c r="I619" i="6"/>
  <c r="I654" i="6"/>
  <c r="I656" i="6"/>
  <c r="I655" i="6"/>
  <c r="I653" i="6"/>
  <c r="I672" i="6"/>
  <c r="I735" i="6"/>
  <c r="I753" i="6"/>
  <c r="I694" i="6"/>
  <c r="I731" i="6"/>
  <c r="I726" i="6"/>
  <c r="I769" i="6"/>
  <c r="I780" i="6"/>
  <c r="I784" i="6"/>
  <c r="I796" i="6"/>
  <c r="I307" i="6"/>
  <c r="I749" i="6"/>
  <c r="I10" i="6"/>
  <c r="I14" i="6"/>
  <c r="I18" i="6"/>
  <c r="I22" i="6"/>
  <c r="I26" i="6"/>
  <c r="I30" i="6"/>
  <c r="I34" i="6"/>
  <c r="I38" i="6"/>
  <c r="I42" i="6"/>
  <c r="I46" i="6"/>
  <c r="I50" i="6"/>
  <c r="I54" i="6"/>
  <c r="I58" i="6"/>
  <c r="I62" i="6"/>
  <c r="I66" i="6"/>
  <c r="I70" i="6"/>
  <c r="I74" i="6"/>
  <c r="I78" i="6"/>
  <c r="I82" i="6"/>
  <c r="I86" i="6"/>
  <c r="I90" i="6"/>
  <c r="I94" i="6"/>
  <c r="I98" i="6"/>
  <c r="I102" i="6"/>
  <c r="I106" i="6"/>
  <c r="I110" i="6"/>
  <c r="I114" i="6"/>
  <c r="I118" i="6"/>
  <c r="I122" i="6"/>
  <c r="I126" i="6"/>
  <c r="I130" i="6"/>
  <c r="I134" i="6"/>
  <c r="I138" i="6"/>
  <c r="I142" i="6"/>
  <c r="I146" i="6"/>
  <c r="I150" i="6"/>
  <c r="I154" i="6"/>
  <c r="I158" i="6"/>
  <c r="I162" i="6"/>
  <c r="I166" i="6"/>
  <c r="I170" i="6"/>
  <c r="I174" i="6"/>
  <c r="I178" i="6"/>
  <c r="I182" i="6"/>
  <c r="I186" i="6"/>
  <c r="I190" i="6"/>
  <c r="I194" i="6"/>
  <c r="I198" i="6"/>
  <c r="I202" i="6"/>
  <c r="I206" i="6"/>
  <c r="I210" i="6"/>
  <c r="I214" i="6"/>
  <c r="I218" i="6"/>
  <c r="I222" i="6"/>
  <c r="I226" i="6"/>
  <c r="I230" i="6"/>
  <c r="I234" i="6"/>
  <c r="I238" i="6"/>
  <c r="I242" i="6"/>
  <c r="I246" i="6"/>
  <c r="I250" i="6"/>
  <c r="I254" i="6"/>
  <c r="I258" i="6"/>
  <c r="I262" i="6"/>
  <c r="I266" i="6"/>
  <c r="I270" i="6"/>
  <c r="I274" i="6"/>
  <c r="I278" i="6"/>
  <c r="I282" i="6"/>
  <c r="I286" i="6"/>
  <c r="I290" i="6"/>
  <c r="I294" i="6"/>
  <c r="I298" i="6"/>
  <c r="I302" i="6"/>
  <c r="I312" i="6"/>
  <c r="I320" i="6"/>
  <c r="I328" i="6"/>
  <c r="I336" i="6"/>
  <c r="I344" i="6"/>
  <c r="I352" i="6"/>
  <c r="I360" i="6"/>
  <c r="I368" i="6"/>
  <c r="I376" i="6"/>
  <c r="I384" i="6"/>
  <c r="I392" i="6"/>
  <c r="I400" i="6"/>
  <c r="I408" i="6"/>
  <c r="I416" i="6"/>
  <c r="I424" i="6"/>
  <c r="I432" i="6"/>
  <c r="I440" i="6"/>
  <c r="I448" i="6"/>
  <c r="I456" i="6"/>
  <c r="I464" i="6"/>
  <c r="I472" i="6"/>
  <c r="I315" i="6"/>
  <c r="I323" i="6"/>
  <c r="I331" i="6"/>
  <c r="I339" i="6"/>
  <c r="I347" i="6"/>
  <c r="I355" i="6"/>
  <c r="I363" i="6"/>
  <c r="I371" i="6"/>
  <c r="I379" i="6"/>
  <c r="I387" i="6"/>
  <c r="I395" i="6"/>
  <c r="I403" i="6"/>
  <c r="I411" i="6"/>
  <c r="I419" i="6"/>
  <c r="I427" i="6"/>
  <c r="I435" i="6"/>
  <c r="I443" i="6"/>
  <c r="I451" i="6"/>
  <c r="I459" i="6"/>
  <c r="I467" i="6"/>
  <c r="I504" i="6"/>
  <c r="I512" i="6"/>
  <c r="I520" i="6"/>
  <c r="I528" i="6"/>
  <c r="I535" i="6"/>
  <c r="I539" i="6"/>
  <c r="I636" i="6"/>
  <c r="I478" i="6"/>
  <c r="I482" i="6"/>
  <c r="I486" i="6"/>
  <c r="I490" i="6"/>
  <c r="I494" i="6"/>
  <c r="I498" i="6"/>
  <c r="I502" i="6"/>
  <c r="I509" i="6"/>
  <c r="I517" i="6"/>
  <c r="I525" i="6"/>
  <c r="I533" i="6"/>
  <c r="I552" i="6"/>
  <c r="I651" i="6"/>
  <c r="I546" i="6"/>
  <c r="I551" i="6"/>
  <c r="I560" i="6"/>
  <c r="I568" i="6"/>
  <c r="I576" i="6"/>
  <c r="I584" i="6"/>
  <c r="I592" i="6"/>
  <c r="I600" i="6"/>
  <c r="I608" i="6"/>
  <c r="I616" i="6"/>
  <c r="I624" i="6"/>
  <c r="I633" i="6"/>
  <c r="I649" i="6"/>
  <c r="I561" i="6"/>
  <c r="I569" i="6"/>
  <c r="I577" i="6"/>
  <c r="I585" i="6"/>
  <c r="I593" i="6"/>
  <c r="I601" i="6"/>
  <c r="I609" i="6"/>
  <c r="I617" i="6"/>
  <c r="I625" i="6"/>
  <c r="I635" i="6"/>
  <c r="I640" i="6"/>
  <c r="I644" i="6"/>
  <c r="I652" i="6"/>
  <c r="I707" i="6"/>
  <c r="I709" i="6"/>
  <c r="I661" i="6"/>
  <c r="I669" i="6"/>
  <c r="I677" i="6"/>
  <c r="I705" i="6"/>
  <c r="I703" i="6"/>
  <c r="I741" i="6"/>
  <c r="I670" i="6"/>
  <c r="I689" i="6"/>
  <c r="I727" i="6"/>
  <c r="I715" i="6"/>
  <c r="I745" i="6"/>
  <c r="I676" i="6"/>
  <c r="I684" i="6"/>
  <c r="I692" i="6"/>
  <c r="I700" i="6"/>
  <c r="I708" i="6"/>
  <c r="I723" i="6"/>
  <c r="I755" i="6"/>
  <c r="I716" i="6"/>
  <c r="I724" i="6"/>
  <c r="I732" i="6"/>
  <c r="I740" i="6"/>
  <c r="I748" i="6"/>
  <c r="I761" i="6"/>
  <c r="I771" i="6"/>
  <c r="I760" i="6"/>
  <c r="I768" i="6"/>
  <c r="I776" i="6"/>
  <c r="I792" i="6"/>
  <c r="I779" i="6"/>
  <c r="I787" i="6"/>
  <c r="I793" i="6"/>
  <c r="I797" i="6"/>
  <c r="X24" i="14" l="1"/>
  <c r="Y24" i="14"/>
  <c r="W24" i="14"/>
  <c r="Q17" i="11"/>
  <c r="Q28" i="11"/>
  <c r="Q14" i="11"/>
  <c r="Q45" i="11"/>
  <c r="Q29" i="11"/>
  <c r="Q19" i="11"/>
  <c r="Q20" i="11"/>
  <c r="Q37" i="11"/>
  <c r="Q36" i="11"/>
  <c r="Q30" i="11"/>
  <c r="Q46" i="11"/>
  <c r="Q16" i="11"/>
  <c r="Q44" i="11"/>
  <c r="Q25" i="11"/>
  <c r="Q24" i="11"/>
  <c r="Q32" i="11"/>
  <c r="Q34" i="11"/>
  <c r="Q47" i="11"/>
  <c r="Q31" i="11"/>
  <c r="Q39" i="11"/>
  <c r="Q33" i="11"/>
  <c r="Q18" i="11"/>
  <c r="Q23" i="11"/>
  <c r="Q35" i="11"/>
  <c r="Q43" i="11"/>
  <c r="Q38" i="11"/>
  <c r="Q26" i="11"/>
  <c r="Q22" i="11"/>
  <c r="Q21" i="11"/>
  <c r="Q41" i="11"/>
  <c r="Q40" i="11"/>
  <c r="Q48" i="11"/>
  <c r="Q42" i="11"/>
  <c r="Q27" i="11"/>
  <c r="Q15" i="11"/>
  <c r="B38" i="12" l="1"/>
  <c r="B36" i="12"/>
  <c r="B34" i="12"/>
  <c r="B32" i="12"/>
  <c r="B30" i="12"/>
  <c r="B28" i="12"/>
  <c r="B26" i="12"/>
  <c r="B39" i="12"/>
  <c r="B37" i="12"/>
  <c r="B35" i="12"/>
  <c r="B33" i="12"/>
  <c r="B31" i="12"/>
  <c r="B27" i="12"/>
  <c r="B23" i="12"/>
  <c r="B21" i="12"/>
  <c r="B19" i="12"/>
  <c r="B17" i="12"/>
  <c r="B15" i="12"/>
  <c r="B13" i="12"/>
  <c r="B29" i="12"/>
  <c r="B25" i="12"/>
  <c r="B24" i="12"/>
  <c r="B22" i="12"/>
  <c r="B20" i="12"/>
  <c r="B18" i="12"/>
  <c r="B16" i="12"/>
  <c r="B14" i="12"/>
  <c r="A73" i="12" l="1"/>
  <c r="S33" i="12"/>
  <c r="D33" i="12"/>
  <c r="V33" i="12"/>
  <c r="R33" i="12"/>
  <c r="C33" i="12"/>
  <c r="U33" i="12"/>
  <c r="Q33" i="12"/>
  <c r="T33" i="12"/>
  <c r="P33" i="12"/>
  <c r="A54" i="12"/>
  <c r="T14" i="12"/>
  <c r="P14" i="12"/>
  <c r="S14" i="12"/>
  <c r="D14" i="12"/>
  <c r="V14" i="12"/>
  <c r="R14" i="12"/>
  <c r="C14" i="12"/>
  <c r="U14" i="12"/>
  <c r="Q14" i="12"/>
  <c r="A53" i="12"/>
  <c r="V13" i="12"/>
  <c r="R13" i="12"/>
  <c r="C13" i="12"/>
  <c r="U13" i="12"/>
  <c r="Q13" i="12"/>
  <c r="T13" i="12"/>
  <c r="P13" i="12"/>
  <c r="S13" i="12"/>
  <c r="D13" i="12"/>
  <c r="A67" i="12"/>
  <c r="S27" i="12"/>
  <c r="D27" i="12"/>
  <c r="V27" i="12"/>
  <c r="R27" i="12"/>
  <c r="C27" i="12"/>
  <c r="U27" i="12"/>
  <c r="T27" i="12"/>
  <c r="Q27" i="12"/>
  <c r="P27" i="12"/>
  <c r="A57" i="12"/>
  <c r="V17" i="12"/>
  <c r="R17" i="12"/>
  <c r="C17" i="12"/>
  <c r="U17" i="12"/>
  <c r="Q17" i="12"/>
  <c r="T17" i="12"/>
  <c r="P17" i="12"/>
  <c r="S17" i="12"/>
  <c r="D17" i="12"/>
  <c r="A74" i="12"/>
  <c r="U34" i="12"/>
  <c r="Q34" i="12"/>
  <c r="T34" i="12"/>
  <c r="P34" i="12"/>
  <c r="S34" i="12"/>
  <c r="D34" i="12"/>
  <c r="R34" i="12"/>
  <c r="C34" i="12"/>
  <c r="V34" i="12"/>
  <c r="A66" i="12"/>
  <c r="U26" i="12"/>
  <c r="Q26" i="12"/>
  <c r="T26" i="12"/>
  <c r="P26" i="12"/>
  <c r="D26" i="12"/>
  <c r="V26" i="12"/>
  <c r="C26" i="12"/>
  <c r="S26" i="12"/>
  <c r="R26" i="12"/>
  <c r="A75" i="12"/>
  <c r="S35" i="12"/>
  <c r="D35" i="12"/>
  <c r="V35" i="12"/>
  <c r="R35" i="12"/>
  <c r="C35" i="12"/>
  <c r="U35" i="12"/>
  <c r="Q35" i="12"/>
  <c r="T35" i="12"/>
  <c r="P35" i="12"/>
  <c r="A77" i="12"/>
  <c r="S37" i="12"/>
  <c r="D37" i="12"/>
  <c r="V37" i="12"/>
  <c r="R37" i="12"/>
  <c r="C37" i="12"/>
  <c r="U37" i="12"/>
  <c r="Q37" i="12"/>
  <c r="T37" i="12"/>
  <c r="P37" i="12"/>
  <c r="A71" i="12"/>
  <c r="S31" i="12"/>
  <c r="D31" i="12"/>
  <c r="V31" i="12"/>
  <c r="R31" i="12"/>
  <c r="C31" i="12"/>
  <c r="U31" i="12"/>
  <c r="Q31" i="12"/>
  <c r="P31" i="12"/>
  <c r="T31" i="12"/>
  <c r="A65" i="12"/>
  <c r="S25" i="12"/>
  <c r="V25" i="12"/>
  <c r="R25" i="12"/>
  <c r="C25" i="12"/>
  <c r="Q25" i="12"/>
  <c r="P25" i="12"/>
  <c r="U25" i="12"/>
  <c r="D25" i="12"/>
  <c r="T25" i="12"/>
  <c r="A78" i="12"/>
  <c r="U38" i="12"/>
  <c r="Q38" i="12"/>
  <c r="T38" i="12"/>
  <c r="P38" i="12"/>
  <c r="S38" i="12"/>
  <c r="D38" i="12"/>
  <c r="V38" i="12"/>
  <c r="R38" i="12"/>
  <c r="C38" i="12"/>
  <c r="A64" i="12"/>
  <c r="T24" i="12"/>
  <c r="P24" i="12"/>
  <c r="V24" i="12"/>
  <c r="Q24" i="12"/>
  <c r="U24" i="12"/>
  <c r="D24" i="12"/>
  <c r="S24" i="12"/>
  <c r="C24" i="12"/>
  <c r="R24" i="12"/>
  <c r="A58" i="12"/>
  <c r="T18" i="12"/>
  <c r="P18" i="12"/>
  <c r="S18" i="12"/>
  <c r="D18" i="12"/>
  <c r="V18" i="12"/>
  <c r="R18" i="12"/>
  <c r="C18" i="12"/>
  <c r="U18" i="12"/>
  <c r="Q18" i="12"/>
  <c r="A69" i="12"/>
  <c r="S29" i="12"/>
  <c r="D29" i="12"/>
  <c r="V29" i="12"/>
  <c r="R29" i="12"/>
  <c r="C29" i="12"/>
  <c r="U29" i="12"/>
  <c r="Q29" i="12"/>
  <c r="T29" i="12"/>
  <c r="P29" i="12"/>
  <c r="A59" i="12"/>
  <c r="V19" i="12"/>
  <c r="R19" i="12"/>
  <c r="C19" i="12"/>
  <c r="U19" i="12"/>
  <c r="Q19" i="12"/>
  <c r="T19" i="12"/>
  <c r="P19" i="12"/>
  <c r="S19" i="12"/>
  <c r="D19" i="12"/>
  <c r="A55" i="12"/>
  <c r="V15" i="12"/>
  <c r="R15" i="12"/>
  <c r="C15" i="12"/>
  <c r="U15" i="12"/>
  <c r="Q15" i="12"/>
  <c r="T15" i="12"/>
  <c r="P15" i="12"/>
  <c r="S15" i="12"/>
  <c r="D15" i="12"/>
  <c r="A63" i="12"/>
  <c r="V23" i="12"/>
  <c r="R23" i="12"/>
  <c r="C23" i="12"/>
  <c r="U23" i="12"/>
  <c r="Q23" i="12"/>
  <c r="T23" i="12"/>
  <c r="P23" i="12"/>
  <c r="S23" i="12"/>
  <c r="D23" i="12"/>
  <c r="A60" i="12"/>
  <c r="T20" i="12"/>
  <c r="P20" i="12"/>
  <c r="S20" i="12"/>
  <c r="D20" i="12"/>
  <c r="V20" i="12"/>
  <c r="R20" i="12"/>
  <c r="C20" i="12"/>
  <c r="U20" i="12"/>
  <c r="Q20" i="12"/>
  <c r="A61" i="12"/>
  <c r="V21" i="12"/>
  <c r="R21" i="12"/>
  <c r="C21" i="12"/>
  <c r="U21" i="12"/>
  <c r="Q21" i="12"/>
  <c r="T21" i="12"/>
  <c r="P21" i="12"/>
  <c r="S21" i="12"/>
  <c r="D21" i="12"/>
  <c r="A56" i="12"/>
  <c r="T16" i="12"/>
  <c r="P16" i="12"/>
  <c r="S16" i="12"/>
  <c r="D16" i="12"/>
  <c r="V16" i="12"/>
  <c r="R16" i="12"/>
  <c r="C16" i="12"/>
  <c r="U16" i="12"/>
  <c r="Q16" i="12"/>
  <c r="A68" i="12"/>
  <c r="U28" i="12"/>
  <c r="Q28" i="12"/>
  <c r="T28" i="12"/>
  <c r="P28" i="12"/>
  <c r="S28" i="12"/>
  <c r="R28" i="12"/>
  <c r="D28" i="12"/>
  <c r="V28" i="12"/>
  <c r="C28" i="12"/>
  <c r="A62" i="12"/>
  <c r="T22" i="12"/>
  <c r="P22" i="12"/>
  <c r="S22" i="12"/>
  <c r="D22" i="12"/>
  <c r="V22" i="12"/>
  <c r="R22" i="12"/>
  <c r="C22" i="12"/>
  <c r="U22" i="12"/>
  <c r="Q22" i="12"/>
  <c r="A79" i="12"/>
  <c r="S39" i="12"/>
  <c r="D39" i="12"/>
  <c r="V39" i="12"/>
  <c r="R39" i="12"/>
  <c r="C39" i="12"/>
  <c r="U39" i="12"/>
  <c r="Q39" i="12"/>
  <c r="P39" i="12"/>
  <c r="T39" i="12"/>
  <c r="A72" i="12"/>
  <c r="U32" i="12"/>
  <c r="Q32" i="12"/>
  <c r="T32" i="12"/>
  <c r="P32" i="12"/>
  <c r="S32" i="12"/>
  <c r="D32" i="12"/>
  <c r="V32" i="12"/>
  <c r="R32" i="12"/>
  <c r="C32" i="12"/>
  <c r="A76" i="12"/>
  <c r="U36" i="12"/>
  <c r="Q36" i="12"/>
  <c r="T36" i="12"/>
  <c r="P36" i="12"/>
  <c r="S36" i="12"/>
  <c r="D36" i="12"/>
  <c r="C36" i="12"/>
  <c r="V36" i="12"/>
  <c r="R36" i="12"/>
  <c r="A70" i="12"/>
  <c r="U30" i="12"/>
  <c r="Q30" i="12"/>
  <c r="T30" i="12"/>
  <c r="P30" i="12"/>
  <c r="S30" i="12"/>
  <c r="D30" i="12"/>
  <c r="V30" i="12"/>
  <c r="R30" i="12"/>
  <c r="C30" i="12"/>
  <c r="AA60" i="12" l="1"/>
  <c r="W60" i="12"/>
  <c r="S60" i="12"/>
  <c r="O60" i="12"/>
  <c r="K60" i="12"/>
  <c r="G60" i="12"/>
  <c r="C60" i="12"/>
  <c r="Z60" i="12"/>
  <c r="V60" i="12"/>
  <c r="R60" i="12"/>
  <c r="N60" i="12"/>
  <c r="J60" i="12"/>
  <c r="F60" i="12"/>
  <c r="B60" i="12"/>
  <c r="Y60" i="12"/>
  <c r="U60" i="12"/>
  <c r="Q60" i="12"/>
  <c r="M60" i="12"/>
  <c r="I60" i="12"/>
  <c r="E60" i="12"/>
  <c r="AB60" i="12"/>
  <c r="L60" i="12"/>
  <c r="X60" i="12"/>
  <c r="H60" i="12"/>
  <c r="T60" i="12"/>
  <c r="D60" i="12"/>
  <c r="P60" i="12"/>
  <c r="AA65" i="12"/>
  <c r="W65" i="12"/>
  <c r="S65" i="12"/>
  <c r="O65" i="12"/>
  <c r="K65" i="12"/>
  <c r="G65" i="12"/>
  <c r="C65" i="12"/>
  <c r="Z65" i="12"/>
  <c r="V65" i="12"/>
  <c r="R65" i="12"/>
  <c r="N65" i="12"/>
  <c r="J65" i="12"/>
  <c r="F65" i="12"/>
  <c r="B65" i="12"/>
  <c r="Y65" i="12"/>
  <c r="U65" i="12"/>
  <c r="Q65" i="12"/>
  <c r="M65" i="12"/>
  <c r="I65" i="12"/>
  <c r="E65" i="12"/>
  <c r="P65" i="12"/>
  <c r="AB65" i="12"/>
  <c r="L65" i="12"/>
  <c r="X65" i="12"/>
  <c r="H65" i="12"/>
  <c r="T65" i="12"/>
  <c r="D65" i="12"/>
  <c r="AA66" i="12"/>
  <c r="W66" i="12"/>
  <c r="S66" i="12"/>
  <c r="O66" i="12"/>
  <c r="K66" i="12"/>
  <c r="G66" i="12"/>
  <c r="C66" i="12"/>
  <c r="Z66" i="12"/>
  <c r="V66" i="12"/>
  <c r="R66" i="12"/>
  <c r="N66" i="12"/>
  <c r="J66" i="12"/>
  <c r="F66" i="12"/>
  <c r="B66" i="12"/>
  <c r="Y66" i="12"/>
  <c r="U66" i="12"/>
  <c r="Q66" i="12"/>
  <c r="M66" i="12"/>
  <c r="I66" i="12"/>
  <c r="E66" i="12"/>
  <c r="T66" i="12"/>
  <c r="D66" i="12"/>
  <c r="P66" i="12"/>
  <c r="AB66" i="12"/>
  <c r="L66" i="12"/>
  <c r="X66" i="12"/>
  <c r="H66" i="12"/>
  <c r="Y53" i="12"/>
  <c r="U53" i="12"/>
  <c r="Q53" i="12"/>
  <c r="M53" i="12"/>
  <c r="I53" i="12"/>
  <c r="E53" i="12"/>
  <c r="AB53" i="12"/>
  <c r="X53" i="12"/>
  <c r="T53" i="12"/>
  <c r="P53" i="12"/>
  <c r="L53" i="12"/>
  <c r="H53" i="12"/>
  <c r="D53" i="12"/>
  <c r="AA53" i="12"/>
  <c r="W53" i="12"/>
  <c r="S53" i="12"/>
  <c r="O53" i="12"/>
  <c r="K53" i="12"/>
  <c r="G53" i="12"/>
  <c r="C53" i="12"/>
  <c r="R53" i="12"/>
  <c r="B53" i="12"/>
  <c r="N53" i="12"/>
  <c r="Z53" i="12"/>
  <c r="J53" i="12"/>
  <c r="V53" i="12"/>
  <c r="F53"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AA61" i="12"/>
  <c r="W61" i="12"/>
  <c r="S61" i="12"/>
  <c r="O61" i="12"/>
  <c r="K61" i="12"/>
  <c r="G61" i="12"/>
  <c r="C61" i="12"/>
  <c r="Z61" i="12"/>
  <c r="V61" i="12"/>
  <c r="R61" i="12"/>
  <c r="N61" i="12"/>
  <c r="J61" i="12"/>
  <c r="F61" i="12"/>
  <c r="B61" i="12"/>
  <c r="Y61" i="12"/>
  <c r="U61" i="12"/>
  <c r="Q61" i="12"/>
  <c r="M61" i="12"/>
  <c r="I61" i="12"/>
  <c r="E61" i="12"/>
  <c r="P61" i="12"/>
  <c r="AB61" i="12"/>
  <c r="L61" i="12"/>
  <c r="X61" i="12"/>
  <c r="H61" i="12"/>
  <c r="D61" i="12"/>
  <c r="T61" i="12"/>
  <c r="AA59" i="12"/>
  <c r="W59" i="12"/>
  <c r="S59" i="12"/>
  <c r="O59" i="12"/>
  <c r="K59" i="12"/>
  <c r="G59" i="12"/>
  <c r="C59" i="12"/>
  <c r="Z59" i="12"/>
  <c r="V59" i="12"/>
  <c r="R59" i="12"/>
  <c r="N59" i="12"/>
  <c r="J59" i="12"/>
  <c r="F59" i="12"/>
  <c r="B59" i="12"/>
  <c r="Y59" i="12"/>
  <c r="U59" i="12"/>
  <c r="Q59" i="12"/>
  <c r="M59" i="12"/>
  <c r="I59" i="12"/>
  <c r="E59" i="12"/>
  <c r="X59" i="12"/>
  <c r="H59" i="12"/>
  <c r="T59" i="12"/>
  <c r="D59" i="12"/>
  <c r="P59" i="12"/>
  <c r="AB59" i="12"/>
  <c r="L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Z67" i="12"/>
  <c r="W67" i="12"/>
  <c r="S67" i="12"/>
  <c r="O67" i="12"/>
  <c r="K67" i="12"/>
  <c r="G67" i="12"/>
  <c r="C67" i="12"/>
  <c r="AA67" i="12"/>
  <c r="V67" i="12"/>
  <c r="R67" i="12"/>
  <c r="N67" i="12"/>
  <c r="J67" i="12"/>
  <c r="F67" i="12"/>
  <c r="B67" i="12"/>
  <c r="Y67" i="12"/>
  <c r="U67" i="12"/>
  <c r="Q67" i="12"/>
  <c r="M67" i="12"/>
  <c r="I67" i="12"/>
  <c r="E67" i="12"/>
  <c r="X67" i="12"/>
  <c r="H67" i="12"/>
  <c r="T67" i="12"/>
  <c r="D67" i="12"/>
  <c r="P67" i="12"/>
  <c r="L67" i="12"/>
  <c r="P41" i="12"/>
  <c r="AB70" i="12"/>
  <c r="X70" i="12"/>
  <c r="T70" i="12"/>
  <c r="P70" i="12"/>
  <c r="L70" i="12"/>
  <c r="H70" i="12"/>
  <c r="D70" i="12"/>
  <c r="AA70" i="12"/>
  <c r="W70" i="12"/>
  <c r="S70" i="12"/>
  <c r="O70" i="12"/>
  <c r="K70" i="12"/>
  <c r="G70" i="12"/>
  <c r="C70" i="12"/>
  <c r="Z70" i="12"/>
  <c r="V70" i="12"/>
  <c r="R70" i="12"/>
  <c r="N70" i="12"/>
  <c r="J70" i="12"/>
  <c r="F70" i="12"/>
  <c r="B70" i="12"/>
  <c r="Y70" i="12"/>
  <c r="U70" i="12"/>
  <c r="Q70" i="12"/>
  <c r="M70" i="12"/>
  <c r="I70" i="12"/>
  <c r="E70" i="12"/>
  <c r="AA62" i="12"/>
  <c r="W62" i="12"/>
  <c r="S62" i="12"/>
  <c r="O62" i="12"/>
  <c r="K62" i="12"/>
  <c r="G62" i="12"/>
  <c r="C62" i="12"/>
  <c r="Z62" i="12"/>
  <c r="V62" i="12"/>
  <c r="R62" i="12"/>
  <c r="N62" i="12"/>
  <c r="J62" i="12"/>
  <c r="F62" i="12"/>
  <c r="B62" i="12"/>
  <c r="Y62" i="12"/>
  <c r="U62" i="12"/>
  <c r="Q62" i="12"/>
  <c r="M62" i="12"/>
  <c r="I62" i="12"/>
  <c r="E62" i="12"/>
  <c r="T62" i="12"/>
  <c r="D62" i="12"/>
  <c r="P62" i="12"/>
  <c r="AB62" i="12"/>
  <c r="L62" i="12"/>
  <c r="X62" i="12"/>
  <c r="H62" i="12"/>
  <c r="AB69" i="12"/>
  <c r="X69" i="12"/>
  <c r="T69" i="12"/>
  <c r="P69" i="12"/>
  <c r="L69" i="12"/>
  <c r="H69" i="12"/>
  <c r="D69" i="12"/>
  <c r="AA69" i="12"/>
  <c r="W69" i="12"/>
  <c r="S69" i="12"/>
  <c r="O69" i="12"/>
  <c r="K69" i="12"/>
  <c r="G69" i="12"/>
  <c r="C69" i="12"/>
  <c r="Z69" i="12"/>
  <c r="V69" i="12"/>
  <c r="R69" i="12"/>
  <c r="N69" i="12"/>
  <c r="J69" i="12"/>
  <c r="F69" i="12"/>
  <c r="B69" i="12"/>
  <c r="Y69" i="12"/>
  <c r="I69" i="12"/>
  <c r="U69" i="12"/>
  <c r="E69" i="12"/>
  <c r="Q69" i="12"/>
  <c r="M69"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A56" i="12"/>
  <c r="W56" i="12"/>
  <c r="S56" i="12"/>
  <c r="O56" i="12"/>
  <c r="Z56" i="12"/>
  <c r="V56" i="12"/>
  <c r="R56" i="12"/>
  <c r="Y56" i="12"/>
  <c r="U56" i="12"/>
  <c r="Q56" i="12"/>
  <c r="M56" i="12"/>
  <c r="AB56" i="12"/>
  <c r="N56" i="12"/>
  <c r="I56" i="12"/>
  <c r="E56" i="12"/>
  <c r="X56" i="12"/>
  <c r="L56" i="12"/>
  <c r="H56" i="12"/>
  <c r="D56" i="12"/>
  <c r="T56" i="12"/>
  <c r="K56" i="12"/>
  <c r="G56" i="12"/>
  <c r="C56" i="12"/>
  <c r="P56" i="12"/>
  <c r="J56" i="12"/>
  <c r="F56" i="12"/>
  <c r="B56" i="12"/>
  <c r="Y55" i="12"/>
  <c r="U55" i="12"/>
  <c r="Q55" i="12"/>
  <c r="M55" i="12"/>
  <c r="I55" i="12"/>
  <c r="E55" i="12"/>
  <c r="AB55" i="12"/>
  <c r="X55" i="12"/>
  <c r="T55" i="12"/>
  <c r="P55" i="12"/>
  <c r="L55" i="12"/>
  <c r="H55" i="12"/>
  <c r="D55" i="12"/>
  <c r="AA55" i="12"/>
  <c r="W55" i="12"/>
  <c r="S55" i="12"/>
  <c r="O55" i="12"/>
  <c r="K55" i="12"/>
  <c r="G55" i="12"/>
  <c r="C55" i="12"/>
  <c r="Z55" i="12"/>
  <c r="J55" i="12"/>
  <c r="V55" i="12"/>
  <c r="F55" i="12"/>
  <c r="R55" i="12"/>
  <c r="B55" i="12"/>
  <c r="N55" i="12"/>
  <c r="AA64" i="12"/>
  <c r="W64" i="12"/>
  <c r="S64" i="12"/>
  <c r="O64" i="12"/>
  <c r="K64" i="12"/>
  <c r="G64" i="12"/>
  <c r="C64" i="12"/>
  <c r="Z64" i="12"/>
  <c r="V64" i="12"/>
  <c r="R64" i="12"/>
  <c r="N64" i="12"/>
  <c r="J64" i="12"/>
  <c r="F64" i="12"/>
  <c r="B64" i="12"/>
  <c r="Y64" i="12"/>
  <c r="U64" i="12"/>
  <c r="Q64" i="12"/>
  <c r="M64" i="12"/>
  <c r="I64" i="12"/>
  <c r="E64" i="12"/>
  <c r="AB64" i="12"/>
  <c r="L64" i="12"/>
  <c r="X64" i="12"/>
  <c r="H64" i="12"/>
  <c r="T64" i="12"/>
  <c r="D64" i="12"/>
  <c r="P64"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AA57" i="12"/>
  <c r="W57" i="12"/>
  <c r="S57" i="12"/>
  <c r="O57" i="12"/>
  <c r="K57" i="12"/>
  <c r="G57" i="12"/>
  <c r="C57" i="12"/>
  <c r="Z57" i="12"/>
  <c r="V57" i="12"/>
  <c r="R57" i="12"/>
  <c r="N57" i="12"/>
  <c r="J57" i="12"/>
  <c r="F57" i="12"/>
  <c r="B57" i="12"/>
  <c r="Y57" i="12"/>
  <c r="U57" i="12"/>
  <c r="Q57" i="12"/>
  <c r="M57" i="12"/>
  <c r="I57" i="12"/>
  <c r="E57" i="12"/>
  <c r="P57" i="12"/>
  <c r="AB57" i="12"/>
  <c r="L57" i="12"/>
  <c r="X57" i="12"/>
  <c r="H57" i="12"/>
  <c r="T57" i="12"/>
  <c r="D57" i="12"/>
  <c r="R41" i="12"/>
  <c r="T41" i="12" s="1"/>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8" i="12"/>
  <c r="X68" i="12"/>
  <c r="T68" i="12"/>
  <c r="P68" i="12"/>
  <c r="L68" i="12"/>
  <c r="H68" i="12"/>
  <c r="D68" i="12"/>
  <c r="AA68" i="12"/>
  <c r="W68" i="12"/>
  <c r="S68" i="12"/>
  <c r="O68" i="12"/>
  <c r="Z68" i="12"/>
  <c r="V68" i="12"/>
  <c r="R68" i="12"/>
  <c r="N68" i="12"/>
  <c r="J68" i="12"/>
  <c r="F68" i="12"/>
  <c r="B68" i="12"/>
  <c r="U68" i="12"/>
  <c r="I68" i="12"/>
  <c r="Q68" i="12"/>
  <c r="G68" i="12"/>
  <c r="M68" i="12"/>
  <c r="E68" i="12"/>
  <c r="Y68" i="12"/>
  <c r="K68" i="12"/>
  <c r="C68" i="12"/>
  <c r="AA63" i="12"/>
  <c r="W63" i="12"/>
  <c r="S63" i="12"/>
  <c r="O63" i="12"/>
  <c r="K63" i="12"/>
  <c r="G63" i="12"/>
  <c r="C63" i="12"/>
  <c r="Z63" i="12"/>
  <c r="V63" i="12"/>
  <c r="R63" i="12"/>
  <c r="N63" i="12"/>
  <c r="J63" i="12"/>
  <c r="F63" i="12"/>
  <c r="B63" i="12"/>
  <c r="Y63" i="12"/>
  <c r="U63" i="12"/>
  <c r="Q63" i="12"/>
  <c r="M63" i="12"/>
  <c r="I63" i="12"/>
  <c r="E63" i="12"/>
  <c r="X63" i="12"/>
  <c r="H63" i="12"/>
  <c r="T63" i="12"/>
  <c r="D63" i="12"/>
  <c r="P63" i="12"/>
  <c r="L63" i="12"/>
  <c r="AB63" i="12"/>
  <c r="AA58" i="12"/>
  <c r="W58" i="12"/>
  <c r="S58" i="12"/>
  <c r="O58" i="12"/>
  <c r="K58" i="12"/>
  <c r="G58" i="12"/>
  <c r="C58" i="12"/>
  <c r="Z58" i="12"/>
  <c r="V58" i="12"/>
  <c r="R58" i="12"/>
  <c r="N58" i="12"/>
  <c r="J58" i="12"/>
  <c r="F58" i="12"/>
  <c r="B58" i="12"/>
  <c r="Y58" i="12"/>
  <c r="U58" i="12"/>
  <c r="Q58" i="12"/>
  <c r="M58" i="12"/>
  <c r="I58" i="12"/>
  <c r="E58" i="12"/>
  <c r="T58" i="12"/>
  <c r="D58" i="12"/>
  <c r="P58" i="12"/>
  <c r="AB58" i="12"/>
  <c r="L58" i="12"/>
  <c r="X58" i="12"/>
  <c r="H58"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Y54" i="12"/>
  <c r="U54" i="12"/>
  <c r="Q54" i="12"/>
  <c r="M54" i="12"/>
  <c r="I54" i="12"/>
  <c r="E54" i="12"/>
  <c r="AB54" i="12"/>
  <c r="X54" i="12"/>
  <c r="T54" i="12"/>
  <c r="P54" i="12"/>
  <c r="L54" i="12"/>
  <c r="H54" i="12"/>
  <c r="D54" i="12"/>
  <c r="AA54" i="12"/>
  <c r="W54" i="12"/>
  <c r="S54" i="12"/>
  <c r="O54" i="12"/>
  <c r="K54" i="12"/>
  <c r="G54" i="12"/>
  <c r="C54" i="12"/>
  <c r="V54" i="12"/>
  <c r="F54" i="12"/>
  <c r="R54" i="12"/>
  <c r="B54" i="12"/>
  <c r="N54" i="12"/>
  <c r="Z54" i="12"/>
  <c r="J54"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<sst xmlns="http://schemas.openxmlformats.org/spreadsheetml/2006/main" count="9581" uniqueCount="1808">
  <si>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</si>
  <si>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</si>
  <si>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</si>
  <si>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</si>
  <si>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</si>
  <si>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</si>
  <si>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</si>
  <si>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</si>
  <si>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</si>
  <si>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</si>
  <si>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</si>
  <si>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</si>
  <si>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</si>
  <si>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</si>
  <si>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</si>
  <si>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</si>
  <si>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</si>
  <si>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</si>
  <si>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</si>
  <si>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</si>
  <si>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</si>
  <si>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</si>
  <si>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</si>
  <si>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</si>
  <si>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</si>
  <si>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</si>
  <si>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</si>
  <si>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</si>
  <si>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</si>
  <si>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</si>
  <si>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</si>
  <si>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</si>
  <si>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</si>
  <si>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</si>
  <si>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</si>
  <si>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</si>
  <si>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</si>
  <si>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</si>
  <si>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</si>
  <si>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</si>
  <si>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</si>
  <si>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</si>
  <si>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</si>
  <si>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</si>
  <si>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</si>
  <si>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</si>
  <si>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</si>
  <si>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</si>
  <si>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</si>
  <si>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</si>
  <si>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</si>
  <si>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</si>
  <si>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</si>
  <si>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</si>
  <si>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</si>
  <si>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</si>
  <si>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</si>
  <si>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</si>
  <si>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</si>
  <si>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</si>
  <si>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</si>
  <si>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</si>
  <si>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</si>
  <si>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</si>
  <si>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</si>
  <si>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</si>
  <si>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</si>
  <si>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</si>
  <si>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</si>
  <si>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</si>
  <si>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</si>
  <si>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</si>
  <si>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</si>
  <si>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</si>
  <si>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</si>
  <si>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</si>
  <si>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</si>
  <si>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</si>
  <si>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</si>
  <si>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</si>
  <si>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</si>
  <si>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</si>
  <si>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</si>
  <si>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</si>
  <si>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</si>
  <si>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</si>
  <si>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</si>
  <si>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</si>
  <si>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</si>
  <si>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</si>
  <si>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</si>
  <si>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</si>
  <si>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</si>
  <si>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</si>
  <si>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</si>
  <si>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</si>
  <si>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</si>
  <si>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</si>
  <si>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</si>
  <si>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</si>
  <si>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</si>
  <si>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</si>
  <si>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</si>
  <si>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</si>
  <si>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</si>
  <si>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</si>
  <si>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</si>
  <si>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</si>
  <si>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</si>
  <si>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</si>
  <si>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</si>
  <si>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</si>
  <si>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</si>
  <si>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</si>
  <si>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</si>
  <si>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</si>
  <si>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</si>
  <si>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</si>
  <si>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</si>
  <si>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</si>
  <si>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</si>
  <si>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</si>
  <si>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</si>
  <si>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</si>
  <si>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</si>
  <si>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</si>
  <si>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</si>
  <si>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</si>
  <si>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</si>
  <si>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</si>
  <si>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</si>
  <si>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</si>
  <si>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</si>
  <si>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</si>
  <si>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</si>
  <si>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</si>
  <si>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</si>
  <si>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</si>
  <si>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</si>
  <si>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</si>
  <si>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</si>
  <si>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</si>
  <si>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</si>
  <si>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</si>
  <si>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</si>
  <si>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</si>
  <si>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</si>
  <si>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</si>
  <si>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</si>
  <si>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</si>
  <si>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</si>
  <si>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</si>
  <si>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</si>
  <si>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</si>
  <si>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</si>
  <si>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</si>
  <si>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</si>
  <si>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</si>
  <si>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</si>
  <si>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</si>
  <si>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</si>
  <si>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</si>
  <si>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</si>
  <si>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</si>
  <si>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</si>
  <si>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</si>
  <si>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</si>
  <si>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</si>
  <si>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</si>
  <si>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</si>
  <si>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</si>
  <si>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</si>
  <si>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</si>
  <si>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</si>
  <si>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</si>
  <si>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</si>
  <si>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</si>
  <si>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</si>
  <si>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</si>
  <si>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</si>
  <si>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</si>
  <si>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</si>
  <si>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</si>
  <si>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</si>
  <si>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</si>
  <si>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</si>
  <si>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</si>
  <si>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</si>
  <si>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</si>
  <si>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</si>
  <si>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</si>
  <si>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</si>
  <si>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</si>
  <si>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</si>
  <si>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</si>
  <si>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</si>
  <si>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</si>
  <si>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</si>
  <si>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</si>
  <si>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</si>
  <si>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</si>
  <si>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</si>
  <si>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</si>
  <si>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</si>
  <si>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</si>
  <si>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</si>
  <si>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</si>
  <si>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</si>
  <si>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</si>
  <si>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</si>
  <si>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</si>
  <si>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</si>
  <si>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</si>
  <si>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</si>
  <si>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</si>
  <si>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</si>
  <si>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</si>
  <si>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</si>
  <si>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</si>
  <si>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</si>
  <si>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</si>
  <si>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</si>
  <si>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</si>
  <si>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</si>
  <si>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</si>
  <si>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</si>
  <si>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</si>
  <si>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</si>
  <si>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</si>
  <si>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</si>
  <si>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</si>
  <si>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</si>
  <si>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</si>
  <si>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</si>
  <si>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</si>
  <si>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</si>
  <si>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</si>
  <si>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</si>
  <si>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</si>
  <si>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</si>
  <si>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</si>
  <si>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</si>
  <si>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</si>
  <si>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</si>
  <si>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</si>
  <si>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</si>
  <si>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</si>
  <si>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</si>
  <si>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</si>
  <si>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</si>
  <si>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</si>
  <si>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</si>
  <si>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</si>
  <si>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</si>
  <si>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</si>
  <si>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</si>
  <si>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</si>
  <si>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</si>
  <si>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</si>
  <si>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</si>
  <si>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</si>
  <si>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</si>
  <si>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</si>
  <si>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</si>
  <si>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</si>
  <si>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</si>
  <si>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</si>
  <si>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</si>
  <si>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</si>
  <si>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</si>
  <si>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</si>
  <si>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</si>
  <si>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</si>
  <si>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</si>
  <si>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</si>
  <si>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</si>
  <si>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</si>
  <si>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</si>
  <si>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</si>
  <si>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</si>
  <si>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</si>
  <si>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</si>
  <si>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</si>
  <si>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</si>
  <si>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</si>
  <si>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</si>
  <si>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</si>
  <si>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</si>
  <si>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</si>
  <si>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</si>
  <si>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</si>
  <si>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</si>
  <si>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</si>
  <si>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</si>
  <si>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</si>
  <si>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</si>
  <si>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</si>
  <si>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</si>
  <si>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</si>
  <si>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</si>
  <si>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</si>
  <si>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</si>
  <si>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</si>
  <si>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</si>
  <si>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</si>
  <si>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</si>
  <si>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</si>
  <si>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</si>
  <si>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</si>
  <si>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</si>
  <si>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</si>
  <si>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</si>
  <si>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</si>
  <si>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</si>
  <si>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</si>
  <si>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</si>
  <si>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</si>
  <si>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</si>
  <si>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</si>
  <si>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</si>
  <si>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</si>
  <si>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</si>
  <si>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</si>
  <si>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</si>
  <si>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</si>
  <si>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</si>
  <si>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</si>
  <si>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</si>
  <si>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</si>
  <si>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</si>
  <si>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</si>
  <si>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</si>
  <si>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</si>
  <si>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</si>
  <si>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</si>
  <si>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</si>
  <si>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</si>
  <si>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</si>
  <si>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</si>
  <si>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</si>
  <si>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</si>
  <si>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</si>
  <si>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</si>
  <si>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</si>
  <si>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</si>
  <si>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</si>
  <si>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</si>
  <si>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</si>
  <si>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</si>
  <si>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</si>
  <si>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</si>
  <si>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</si>
  <si>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</si>
  <si>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</si>
  <si>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</si>
  <si>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</si>
  <si>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</si>
  <si>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</si>
  <si>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</si>
  <si>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</si>
  <si>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</si>
  <si>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</si>
  <si>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</si>
  <si>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</si>
  <si>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</si>
  <si>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</si>
  <si>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</si>
  <si>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</si>
  <si>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</si>
  <si>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</si>
  <si>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</si>
  <si>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</si>
  <si>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</si>
  <si>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</si>
  <si>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</si>
  <si>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</si>
  <si>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</si>
  <si>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</si>
  <si>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</si>
  <si>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</si>
  <si>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</si>
  <si>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</si>
  <si>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</si>
  <si>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</si>
  <si>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</si>
  <si>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</si>
  <si>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</si>
  <si>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</si>
  <si>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</si>
  <si>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</si>
  <si>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</si>
  <si>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</si>
  <si>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</si>
  <si>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</si>
  <si>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</si>
  <si>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</si>
  <si>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</si>
  <si>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</si>
  <si>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</si>
  <si>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</si>
  <si>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</si>
  <si>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</si>
  <si>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</si>
  <si>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</si>
  <si>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</si>
  <si>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</si>
  <si>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</si>
  <si>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</si>
  <si>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</si>
  <si>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</si>
  <si>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</si>
  <si>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</si>
  <si>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</si>
  <si>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</si>
  <si>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</si>
  <si>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</si>
  <si>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</si>
  <si>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</si>
  <si>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</si>
  <si>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</si>
  <si>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</si>
  <si>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</si>
  <si>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</si>
  <si>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</si>
  <si>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</si>
  <si>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</si>
  <si>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</si>
  <si>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</si>
  <si>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</si>
  <si>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</si>
  <si>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</si>
  <si>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</si>
  <si>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</si>
  <si>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</si>
  <si>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</si>
  <si>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</si>
  <si>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</si>
  <si>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</si>
  <si>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</si>
  <si>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</si>
  <si>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</si>
  <si>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</si>
  <si>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</si>
  <si>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</si>
  <si>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</si>
  <si>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</si>
  <si>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</si>
  <si>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</si>
  <si>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</si>
  <si>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</si>
  <si>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</si>
  <si>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</si>
  <si>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</si>
  <si>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</si>
  <si>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</si>
  <si>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</si>
  <si>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</si>
  <si>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</si>
  <si>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</si>
  <si>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</si>
  <si>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</si>
  <si>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</si>
  <si>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</si>
  <si>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</si>
  <si>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</si>
  <si>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</si>
  <si>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</si>
  <si>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</si>
  <si>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</si>
  <si>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</si>
  <si>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</si>
  <si>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</si>
  <si>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</si>
  <si>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</si>
  <si>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</si>
  <si>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</si>
  <si>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</si>
  <si>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</si>
  <si>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</si>
  <si>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</si>
  <si>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</si>
  <si>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</si>
  <si>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</si>
  <si>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</si>
  <si>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</si>
  <si>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</si>
  <si>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</si>
  <si>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</si>
  <si>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</si>
  <si>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</si>
  <si>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</si>
  <si>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</si>
  <si>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</si>
  <si>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</si>
  <si>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</si>
  <si>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</si>
  <si>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</si>
  <si>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</si>
  <si>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</si>
  <si>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</si>
  <si>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</si>
  <si>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</si>
  <si>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</si>
  <si>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</si>
  <si>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</si>
  <si>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</si>
  <si>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</si>
  <si>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</si>
  <si>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</si>
  <si>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</si>
  <si>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</si>
  <si>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</si>
  <si>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</si>
  <si>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</si>
  <si>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</si>
  <si>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</si>
  <si>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</si>
  <si>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</si>
  <si>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</si>
  <si>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</si>
  <si>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</si>
  <si>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</si>
  <si>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</si>
  <si>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</si>
  <si>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</si>
  <si>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</si>
  <si>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</si>
  <si>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</si>
  <si>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</si>
  <si>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</si>
  <si>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</si>
  <si>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</si>
  <si>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</si>
  <si>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</si>
  <si>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</si>
  <si>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</si>
  <si>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</si>
  <si>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</si>
  <si>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</si>
  <si>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</si>
  <si>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</si>
  <si>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</si>
  <si>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</si>
  <si>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</si>
  <si>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</si>
  <si>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</si>
  <si>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</si>
  <si>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</si>
  <si>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</si>
  <si>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</si>
  <si>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</si>
  <si>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</si>
  <si>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</si>
  <si>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</si>
  <si>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</si>
  <si>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</si>
  <si>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</si>
  <si>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</si>
  <si>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</si>
  <si>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</si>
  <si>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</si>
  <si>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</si>
  <si>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</si>
  <si>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</si>
  <si>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</si>
  <si>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</si>
  <si>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</si>
  <si>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</si>
  <si>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</si>
  <si>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</si>
  <si>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</si>
  <si>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</si>
  <si>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</si>
  <si>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</si>
  <si>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</si>
  <si>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</si>
  <si>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</si>
  <si>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</si>
  <si>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</si>
  <si>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</si>
  <si>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</si>
  <si>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</si>
  <si>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</si>
  <si>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</si>
  <si>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</si>
  <si>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</si>
  <si>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</si>
  <si>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</si>
  <si>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</si>
  <si>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</si>
  <si>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</si>
  <si>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</si>
  <si>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</si>
  <si>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</si>
  <si>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</si>
  <si>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</si>
  <si>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</si>
  <si>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</si>
  <si>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</si>
  <si>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</si>
  <si>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</si>
  <si>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</si>
  <si>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</si>
  <si>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</si>
  <si>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</si>
  <si>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</si>
  <si>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</si>
  <si>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</si>
  <si>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</si>
  <si>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</si>
  <si>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</si>
  <si>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</si>
  <si>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</si>
  <si>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</si>
  <si>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</si>
  <si>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</si>
  <si>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</si>
  <si>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</si>
  <si>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</si>
  <si>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</si>
  <si>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</si>
  <si>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</si>
  <si>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</si>
  <si>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</si>
  <si>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</si>
  <si>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</si>
  <si>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</si>
  <si>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</si>
  <si>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</si>
  <si>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</si>
  <si>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</si>
  <si>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</si>
  <si>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</si>
  <si>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</si>
  <si>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</si>
  <si>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</si>
  <si>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</si>
  <si>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</si>
  <si>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</si>
  <si>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</si>
  <si>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</si>
  <si>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</si>
  <si>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</si>
  <si>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</si>
  <si>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</si>
  <si>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</si>
  <si>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</si>
  <si>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</si>
  <si>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</si>
  <si>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</si>
  <si>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</si>
  <si>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</si>
  <si>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</si>
  <si>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</si>
  <si>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</si>
  <si>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</si>
  <si>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</si>
  <si>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</si>
  <si>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</si>
  <si>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</si>
  <si>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</si>
  <si>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</si>
  <si>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</si>
  <si>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</si>
  <si>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</si>
  <si>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</si>
  <si>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</si>
  <si>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</si>
  <si>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</si>
  <si>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</si>
  <si>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</si>
  <si>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</si>
  <si>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</si>
  <si>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</si>
  <si>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</si>
  <si>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</si>
  <si>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</si>
  <si>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</si>
  <si>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</si>
  <si>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</si>
  <si>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</si>
  <si>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</si>
  <si>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</si>
  <si>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</si>
  <si>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</si>
  <si>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</si>
  <si>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</si>
  <si>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</si>
  <si>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</si>
  <si>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</si>
  <si>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</si>
  <si>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</si>
  <si>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</si>
  <si>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</si>
  <si>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</si>
  <si>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</si>
  <si>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</si>
  <si>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</si>
  <si>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</si>
  <si>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</si>
  <si>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</si>
  <si>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</si>
  <si>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</si>
  <si>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</si>
  <si>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</si>
  <si>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</si>
  <si>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</si>
  <si>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</si>
  <si>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</si>
  <si>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</si>
  <si>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</si>
  <si>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</si>
  <si>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</si>
  <si>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</si>
  <si>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</si>
  <si>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</si>
  <si>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</si>
  <si>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</si>
  <si>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</si>
  <si>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</si>
  <si>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</si>
  <si>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</si>
  <si>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</si>
  <si>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</si>
  <si>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</si>
  <si>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</si>
  <si>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</si>
  <si>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</si>
  <si>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</si>
  <si>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</si>
  <si>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</si>
  <si>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</si>
  <si>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</si>
  <si>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</si>
  <si>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</si>
  <si>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</si>
  <si>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</si>
  <si>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</si>
  <si>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</si>
  <si>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</si>
  <si>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</si>
  <si>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</si>
  <si>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</si>
  <si>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</si>
  <si>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</si>
  <si>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</si>
  <si>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</si>
  <si>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</si>
  <si>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</si>
  <si>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</si>
  <si>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</si>
  <si>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</si>
  <si>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</si>
  <si>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</si>
  <si>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</si>
  <si>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</si>
  <si>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</si>
  <si>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</si>
  <si>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</si>
  <si>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</si>
  <si>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</si>
  <si>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</si>
  <si>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</si>
  <si>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</si>
  <si>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</si>
  <si>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</si>
  <si>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</si>
  <si>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</si>
  <si>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</si>
  <si>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</si>
  <si>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</si>
  <si>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</si>
  <si>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</si>
  <si>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</si>
  <si>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</si>
  <si>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</si>
  <si>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</si>
  <si>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</si>
  <si>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</si>
  <si>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</si>
  <si>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</si>
  <si>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</si>
  <si>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</si>
  <si>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</si>
  <si>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</si>
  <si>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</si>
  <si>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</si>
  <si>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</si>
  <si>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</si>
  <si>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</si>
  <si>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</si>
  <si>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</si>
  <si>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</si>
  <si>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</si>
  <si>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</si>
  <si>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</si>
  <si>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</si>
  <si>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</si>
  <si>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</si>
  <si>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</si>
  <si>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</si>
  <si>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</si>
  <si>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</si>
  <si>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</si>
  <si>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</si>
  <si>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</si>
  <si>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</si>
  <si>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</si>
  <si>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</si>
  <si>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</si>
  <si>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</si>
  <si>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</si>
  <si>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</si>
  <si>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</si>
  <si>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</si>
  <si>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</si>
  <si>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</si>
  <si>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</si>
  <si>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</si>
  <si>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</si>
  <si>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</si>
  <si>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</si>
  <si>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</si>
  <si>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</si>
  <si>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</si>
  <si>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</si>
  <si>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</si>
  <si>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</si>
  <si>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</si>
  <si>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</si>
  <si>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</si>
  <si>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</si>
  <si>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</si>
  <si>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</si>
  <si>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</si>
  <si>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</si>
  <si>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</si>
  <si>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</si>
  <si>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</si>
  <si>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</si>
  <si>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</si>
  <si>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</si>
  <si>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</si>
  <si>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</si>
  <si>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</si>
  <si>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</si>
  <si>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</si>
  <si>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</si>
  <si>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</si>
  <si>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</si>
  <si>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</si>
  <si>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</si>
  <si>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</si>
  <si>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</si>
  <si>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</si>
  <si>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</si>
  <si>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</si>
  <si>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</si>
  <si>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</si>
  <si>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</si>
  <si>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</si>
  <si>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</si>
  <si>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</si>
  <si>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</si>
  <si>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</si>
  <si>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</si>
  <si>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</si>
  <si>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</si>
  <si>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</si>
  <si>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</si>
  <si>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</si>
  <si>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</si>
  <si>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</si>
  <si>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</si>
  <si>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</si>
  <si>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</si>
  <si>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</si>
  <si>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</si>
  <si>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</si>
  <si>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</si>
  <si>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</si>
  <si>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</si>
  <si>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</si>
  <si>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</si>
  <si>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</si>
  <si>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</si>
  <si>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</si>
  <si>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</si>
  <si>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</si>
  <si>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</si>
  <si>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</si>
  <si>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</si>
  <si>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</si>
  <si>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</si>
  <si>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</si>
  <si>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</si>
  <si>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</si>
  <si>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</si>
  <si>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</si>
  <si>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</si>
  <si>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</si>
  <si>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</si>
  <si>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</si>
  <si>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</si>
  <si>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</si>
  <si>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</si>
  <si>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</si>
  <si>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</si>
  <si>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</si>
  <si>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</si>
  <si>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</si>
  <si>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</si>
  <si>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</si>
  <si>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</si>
  <si>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</si>
  <si>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</si>
  <si>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</si>
  <si>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</si>
  <si>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</si>
  <si>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</si>
  <si>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</si>
  <si>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</si>
  <si>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</si>
  <si>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</si>
  <si>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</si>
  <si>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</si>
  <si>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</si>
  <si>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</si>
  <si>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</si>
  <si>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</si>
  <si>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</si>
  <si>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</si>
  <si>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</si>
  <si>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</si>
  <si>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</si>
  <si>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</si>
  <si>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</si>
  <si>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</si>
  <si>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</si>
  <si>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</si>
  <si>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</si>
  <si>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</si>
  <si>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</si>
  <si>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</si>
  <si>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</si>
  <si>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</si>
  <si>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</si>
  <si>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</si>
  <si>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</si>
  <si>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</si>
  <si>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</si>
  <si>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</si>
  <si>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</si>
  <si>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</si>
  <si>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</si>
  <si>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</si>
  <si>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</si>
  <si>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</si>
  <si>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</si>
  <si>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</si>
  <si>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</si>
  <si>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</si>
  <si>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</si>
  <si>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</si>
  <si>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</si>
  <si>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</si>
  <si>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</si>
  <si>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</si>
  <si>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</si>
  <si>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</si>
  <si>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</si>
  <si>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</si>
  <si>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</si>
  <si>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</si>
  <si>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</si>
  <si>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</si>
  <si>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</si>
  <si>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</si>
  <si>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</si>
  <si>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</si>
  <si>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</si>
  <si>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</si>
  <si>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</si>
  <si>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</si>
  <si>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</si>
  <si>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</si>
  <si>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</si>
  <si>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</si>
  <si>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</si>
  <si>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</si>
  <si>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</si>
  <si>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</si>
  <si>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</si>
  <si>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</si>
  <si>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</si>
  <si>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</si>
  <si>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</si>
  <si>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</si>
  <si>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</si>
  <si>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</si>
  <si>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</si>
  <si>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</si>
  <si>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</si>
  <si>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</si>
  <si>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</si>
  <si>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</si>
  <si>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</si>
  <si>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</si>
  <si>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</si>
  <si>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</si>
  <si>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</si>
  <si>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</si>
  <si>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</si>
  <si>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</si>
  <si>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</si>
  <si>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</si>
  <si>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</si>
  <si>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</si>
  <si>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</si>
  <si>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</si>
  <si>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</si>
  <si>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</si>
  <si>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</si>
  <si>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</si>
  <si>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</si>
  <si>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</si>
  <si>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</si>
  <si>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</si>
  <si>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</si>
  <si>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</si>
  <si>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</si>
  <si>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</si>
  <si>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</si>
  <si>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</si>
  <si>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</si>
  <si>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</si>
  <si>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</si>
  <si>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</si>
  <si>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</si>
  <si>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</si>
  <si>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</si>
  <si>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</si>
  <si>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</si>
  <si>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</si>
  <si>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</si>
  <si>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</si>
  <si>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</si>
  <si>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</si>
  <si>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</si>
  <si>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</si>
  <si>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</si>
  <si>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</si>
  <si>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</si>
  <si>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</si>
  <si>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</si>
  <si>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</si>
  <si>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</si>
  <si>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</si>
  <si>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</si>
  <si>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</si>
  <si>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</si>
  <si>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</si>
  <si>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</si>
  <si>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</si>
  <si>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</si>
  <si>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</si>
  <si>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</si>
  <si>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</si>
  <si>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</si>
  <si>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</si>
  <si>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</si>
  <si>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</si>
  <si>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</si>
  <si>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</si>
  <si>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</si>
  <si>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</si>
  <si>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</si>
  <si>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</si>
  <si>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</si>
  <si>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</si>
  <si>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</si>
  <si>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</si>
  <si>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</si>
  <si>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</si>
  <si>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</si>
  <si>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</si>
  <si>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</si>
  <si>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</si>
  <si>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</si>
  <si>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</si>
  <si>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</si>
  <si>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</si>
  <si>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</si>
  <si>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</si>
  <si>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</si>
  <si>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</si>
  <si>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</si>
  <si>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</si>
  <si>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</si>
  <si>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</si>
  <si>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</si>
  <si>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</si>
  <si>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</si>
  <si>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</si>
  <si>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</si>
  <si>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</si>
  <si>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</si>
  <si>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</si>
  <si>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</si>
  <si>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</si>
  <si>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</si>
  <si>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</si>
  <si>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</si>
  <si>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</si>
  <si>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</si>
  <si>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</si>
  <si>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</si>
  <si>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</si>
  <si>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</si>
  <si>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</si>
  <si>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</si>
  <si>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</si>
  <si>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</si>
  <si>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</si>
  <si>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</si>
  <si>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</si>
  <si>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</si>
  <si>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</si>
  <si>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</si>
  <si>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</si>
  <si>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</si>
  <si>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</si>
  <si>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</si>
  <si>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</si>
  <si>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</si>
  <si>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</si>
  <si>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</si>
  <si>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</si>
  <si>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</si>
  <si>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</si>
  <si>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</si>
  <si>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</si>
  <si>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</si>
  <si>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</si>
  <si>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</si>
  <si>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</si>
  <si>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</si>
  <si>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</si>
  <si>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</si>
  <si>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</si>
  <si>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</si>
  <si>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</si>
  <si>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</si>
  <si>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</si>
  <si>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</si>
  <si>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</si>
  <si>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</si>
  <si>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</si>
  <si>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</si>
  <si>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</si>
  <si>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</si>
  <si>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</si>
  <si>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</si>
  <si>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</si>
  <si>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</si>
  <si>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</si>
  <si>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</si>
  <si>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</si>
  <si>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</si>
  <si>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</si>
  <si>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</si>
  <si>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</si>
  <si>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</si>
  <si>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</si>
  <si>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</si>
  <si>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</si>
  <si>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</si>
  <si>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</si>
  <si>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</si>
  <si>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</si>
  <si>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</si>
  <si>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</si>
  <si>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</si>
  <si>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</si>
  <si>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</si>
  <si>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</si>
  <si>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</si>
  <si>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</si>
  <si>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</si>
  <si>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</si>
  <si>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</si>
  <si>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</si>
  <si>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</si>
  <si>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</si>
  <si>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</si>
  <si>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</si>
  <si>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</si>
  <si>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</si>
  <si>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</si>
  <si>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</si>
  <si>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</si>
  <si>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</si>
  <si>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</si>
  <si>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</si>
  <si>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</si>
  <si>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</si>
  <si>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</si>
  <si>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</si>
  <si>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</si>
  <si>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</si>
  <si>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</si>
  <si>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</si>
  <si>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</si>
  <si>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</si>
  <si>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</si>
  <si>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</si>
  <si>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</si>
  <si>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</si>
  <si>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</si>
  <si>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</si>
  <si>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</si>
  <si>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</si>
  <si>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</si>
  <si>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</si>
  <si>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</si>
  <si>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</si>
  <si>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</si>
  <si>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</si>
  <si>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</si>
  <si>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</si>
  <si>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</si>
  <si>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</si>
  <si>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</si>
  <si>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</si>
  <si>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</si>
  <si>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</si>
  <si>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</si>
  <si>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</si>
  <si>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</si>
  <si>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</si>
  <si>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</si>
  <si>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</si>
  <si>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</si>
  <si>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</si>
  <si>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</si>
  <si>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</si>
  <si>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</si>
  <si>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</si>
  <si>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</si>
  <si>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</si>
  <si>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</si>
  <si>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</si>
  <si>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</si>
  <si>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</si>
  <si>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</si>
  <si>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</si>
  <si>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</si>
  <si>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</si>
  <si>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</si>
  <si>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</si>
  <si>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</si>
  <si>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</si>
  <si>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</si>
  <si>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</si>
  <si>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</si>
  <si>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</si>
  <si>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</si>
  <si>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</si>
  <si>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</si>
  <si>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</si>
  <si>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</si>
  <si>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</si>
  <si>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</si>
  <si>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</si>
  <si>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</si>
  <si>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</si>
  <si>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</si>
  <si>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</si>
  <si>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</si>
  <si>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</si>
  <si>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</si>
  <si>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</si>
  <si>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</si>
  <si>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</si>
  <si>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</si>
  <si>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</si>
  <si>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</si>
  <si>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</si>
  <si>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</si>
  <si>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</si>
  <si>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</si>
  <si>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</si>
  <si>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</si>
  <si>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</si>
  <si>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</si>
  <si>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</si>
  <si>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</si>
  <si>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</si>
  <si>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</si>
  <si>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</si>
  <si>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</si>
  <si>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</si>
  <si>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</si>
  <si>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</si>
  <si>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</si>
  <si>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</si>
  <si>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</si>
  <si>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</si>
  <si>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</si>
  <si>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</si>
  <si>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</si>
  <si>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</si>
  <si>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</si>
  <si>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</si>
  <si>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</si>
  <si>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</si>
  <si>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</si>
  <si>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</si>
  <si>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</si>
  <si>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</si>
  <si>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</si>
  <si>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</si>
  <si>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</si>
  <si>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</si>
  <si>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</si>
  <si>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</si>
  <si>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</si>
  <si>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</si>
  <si>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</si>
  <si>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</si>
  <si>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</si>
  <si>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</si>
  <si>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</si>
  <si>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</si>
  <si>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</si>
  <si>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</si>
  <si>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</si>
  <si>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</si>
  <si>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</si>
  <si>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</si>
  <si>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</si>
  <si>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</si>
  <si>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</si>
  <si>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</si>
  <si>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</si>
  <si>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</si>
  <si>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</si>
  <si>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</si>
  <si>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</si>
  <si>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</si>
  <si>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</si>
  <si>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</si>
  <si>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</si>
  <si>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</si>
  <si>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</si>
  <si>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</si>
  <si>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</si>
  <si>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</si>
  <si>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</si>
  <si>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</si>
  <si>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</si>
  <si>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</si>
  <si>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</si>
  <si>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</si>
  <si>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</si>
  <si>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</si>
  <si>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</si>
  <si>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</si>
  <si>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</si>
  <si>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</si>
  <si>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</si>
  <si>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</si>
  <si>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</si>
  <si>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</si>
  <si>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</si>
  <si>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</si>
  <si>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</si>
  <si>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</si>
  <si>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</si>
  <si>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</si>
  <si>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</si>
  <si>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</si>
  <si>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</si>
  <si>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</si>
  <si>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</si>
  <si>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</si>
  <si>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</si>
  <si>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</si>
  <si>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</si>
  <si>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</si>
  <si>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</si>
  <si>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</si>
  <si>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</si>
  <si>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</si>
  <si>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</si>
  <si>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</si>
  <si>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</si>
  <si>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</si>
  <si>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</si>
  <si>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</si>
  <si>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</si>
  <si>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</si>
  <si>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</si>
  <si>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</si>
  <si>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</si>
  <si>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</si>
  <si>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</si>
  <si>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</si>
  <si>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</si>
  <si>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</si>
  <si>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</si>
  <si>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</si>
  <si>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</si>
  <si>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</si>
  <si>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</si>
  <si>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</si>
  <si>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</si>
  <si>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</si>
  <si>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</si>
  <si>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</si>
  <si>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</si>
  <si>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</si>
  <si>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</si>
  <si>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</si>
  <si>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</si>
  <si>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</si>
  <si>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</si>
  <si>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</si>
  <si>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</si>
  <si>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</si>
  <si>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</si>
  <si>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</si>
  <si>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</si>
  <si>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</si>
  <si>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</si>
  <si>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</si>
  <si>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</si>
  <si>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</si>
  <si>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</si>
  <si>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</si>
  <si>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</si>
  <si>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</si>
  <si>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</si>
  <si>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</si>
  <si>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</si>
  <si>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</si>
  <si>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</si>
  <si>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</si>
  <si>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</si>
  <si>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</si>
  <si>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</si>
  <si>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</si>
  <si>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</si>
  <si>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</si>
  <si>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</si>
  <si>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</si>
  <si>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</si>
  <si>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</si>
  <si>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</si>
  <si>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</si>
  <si>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</si>
  <si>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</si>
  <si>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</si>
  <si>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</si>
  <si>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</si>
  <si>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</si>
  <si>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</si>
  <si>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</si>
  <si>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</si>
  <si>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</si>
  <si>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</si>
  <si>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</si>
  <si>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</si>
  <si>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</si>
  <si>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</si>
  <si>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</si>
  <si>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</si>
  <si>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</si>
  <si>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</si>
  <si>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</si>
  <si>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</si>
  <si>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</si>
  <si>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</si>
  <si>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</si>
  <si>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</si>
  <si>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</si>
  <si>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</si>
  <si>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</si>
  <si>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</si>
  <si>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</si>
  <si>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</si>
  <si>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</si>
  <si>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</si>
  <si>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</si>
  <si>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</si>
  <si>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</si>
  <si>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</si>
  <si>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</si>
  <si>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</si>
  <si>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</si>
  <si>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</si>
  <si>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</si>
  <si>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</si>
  <si>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</si>
  <si>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</si>
  <si>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</si>
  <si>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</si>
  <si>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</si>
  <si>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</si>
  <si>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</si>
  <si>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</si>
  <si>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</si>
  <si>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</si>
  <si>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</si>
  <si>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</si>
  <si>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</si>
  <si>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</si>
  <si>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</si>
  <si>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</si>
  <si>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</si>
  <si>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</si>
  <si>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</si>
  <si>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</si>
  <si>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</si>
  <si>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</si>
  <si>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</si>
  <si>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</si>
  <si>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</si>
  <si>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</si>
  <si>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</si>
  <si>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</si>
  <si>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</si>
  <si>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</si>
  <si>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</si>
  <si>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</si>
  <si>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</si>
  <si>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</si>
  <si>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</si>
  <si>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</si>
  <si>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</si>
  <si>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</si>
  <si>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</si>
  <si>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</si>
  <si>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</si>
  <si>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</si>
  <si>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</si>
  <si>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</si>
  <si>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</si>
  <si>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</si>
  <si>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</si>
  <si>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</si>
  <si>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</si>
  <si>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</si>
  <si>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</si>
  <si>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</si>
  <si>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</si>
  <si>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</si>
  <si>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</si>
  <si>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</si>
  <si>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</si>
  <si>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</si>
  <si>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</si>
  <si>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</si>
  <si>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</si>
  <si>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</si>
  <si>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</si>
  <si>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</si>
  <si>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</si>
  <si>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</si>
  <si>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</si>
  <si>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</si>
  <si>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</si>
  <si>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</si>
  <si>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</si>
  <si>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</si>
  <si>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</si>
  <si>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</si>
  <si>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</si>
  <si>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</si>
  <si>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</si>
  <si>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</si>
  <si>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</si>
  <si>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</si>
  <si>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</si>
  <si>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</si>
  <si>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</si>
  <si>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</si>
  <si>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</si>
  <si>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</si>
  <si>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</si>
  <si>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</si>
  <si>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</si>
  <si>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</si>
  <si>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</si>
  <si>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</si>
  <si>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</si>
  <si>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</si>
  <si>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</si>
  <si>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</si>
  <si>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</si>
  <si>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</si>
  <si>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</si>
  <si>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</si>
  <si>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</si>
  <si>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</si>
  <si>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</si>
  <si>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</si>
  <si>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</si>
  <si>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</si>
  <si>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</si>
  <si>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</si>
  <si>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</si>
  <si>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</si>
  <si>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</si>
  <si>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</si>
  <si>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</si>
  <si>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</si>
  <si>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</si>
  <si>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</si>
  <si>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</si>
  <si>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</si>
  <si>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</si>
  <si>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</si>
  <si>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</si>
  <si>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</si>
  <si>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</si>
  <si>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</si>
  <si>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</si>
  <si>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</si>
  <si>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</si>
  <si>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</si>
  <si>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</si>
  <si>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</si>
  <si>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</si>
  <si>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</si>
  <si>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</si>
  <si>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</si>
  <si>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</si>
  <si>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</si>
  <si>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</si>
  <si>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</si>
  <si>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</si>
  <si>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</si>
  <si>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</si>
  <si>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</si>
  <si>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</si>
  <si>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</si>
  <si>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</si>
  <si>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</si>
  <si>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</si>
  <si>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</si>
  <si>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</si>
  <si>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</si>
  <si>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</si>
  <si>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</si>
  <si>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</si>
  <si>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</si>
  <si>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</si>
  <si>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</si>
  <si>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</si>
  <si>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</si>
  <si>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</si>
  <si>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</si>
  <si>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</si>
  <si>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</si>
  <si>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</si>
  <si>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</si>
  <si>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</si>
  <si>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</si>
  <si>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</si>
  <si>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</si>
  <si>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</si>
  <si>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</si>
  <si>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</si>
  <si>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</si>
  <si>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</si>
  <si>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</si>
  <si>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</si>
  <si>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</si>
  <si>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</si>
  <si>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</si>
  <si>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</si>
  <si>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</si>
  <si>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</si>
  <si>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</si>
  <si>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</si>
  <si>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</si>
  <si>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</si>
  <si>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</si>
  <si>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</si>
  <si>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</si>
  <si>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</si>
  <si>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</si>
  <si>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</si>
  <si>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</si>
  <si>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</si>
  <si>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</si>
  <si>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</si>
  <si>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</si>
  <si>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</si>
  <si>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</si>
  <si>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</si>
  <si>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</si>
  <si>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</si>
  <si>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</si>
  <si>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</si>
  <si>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</si>
  <si>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</si>
  <si>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</si>
  <si>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</si>
  <si>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</si>
  <si>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</si>
  <si>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</si>
  <si>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</si>
  <si>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</si>
  <si>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</si>
  <si>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</si>
  <si>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</si>
  <si>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</si>
  <si>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</si>
  <si>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</si>
  <si>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</si>
  <si>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</si>
  <si>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</si>
  <si>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</si>
  <si>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</si>
  <si>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</si>
  <si>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</si>
  <si>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</si>
  <si>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</si>
  <si>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</si>
  <si>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</si>
  <si>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</si>
  <si>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</si>
  <si>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</si>
  <si>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</si>
  <si>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</si>
  <si>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</si>
  <si>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</si>
  <si>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</si>
  <si>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</si>
  <si>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</si>
  <si>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</si>
  <si>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</si>
  <si>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</si>
  <si>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</si>
  <si>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</si>
  <si>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</si>
  <si>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</si>
  <si>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</si>
  <si>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</si>
  <si>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</si>
  <si>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</si>
  <si>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</si>
  <si>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</si>
  <si>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</si>
  <si>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</si>
  <si>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</si>
  <si>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</si>
  <si>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</si>
  <si>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</si>
  <si>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</si>
  <si>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</si>
  <si>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</si>
  <si>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</si>
  <si>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</si>
  <si>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</si>
  <si>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</si>
  <si>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</si>
  <si>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</si>
  <si>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</si>
  <si>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</si>
  <si>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</si>
  <si>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</si>
  <si>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</si>
  <si>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</si>
  <si>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</si>
  <si>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</si>
  <si>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</si>
  <si>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</si>
  <si>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</si>
  <si>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</si>
  <si>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</si>
  <si>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</si>
  <si>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</si>
  <si>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</si>
  <si>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</si>
  <si>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</si>
  <si>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</si>
  <si>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</si>
  <si>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</si>
  <si>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</si>
  <si>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</si>
  <si>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</si>
  <si>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</si>
  <si>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</si>
  <si>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</si>
  <si>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</si>
  <si>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</si>
  <si>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</si>
  <si>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</si>
  <si>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</si>
  <si>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</si>
  <si>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</si>
  <si>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</si>
  <si>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Tarporley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</si>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</sst>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FF394632-777F-473E-AC18-7278E9A79994}"/>
    <cellStyle name="Bad 2" xfId="7" xr:uid="{789281A3-D30F-4CB5-B5FE-88766529BF54}"/>
    <cellStyle name="Calculation 2" xfId="10" xr:uid="{C0B2A970-7CF1-4F3D-8457-6D37F64FC7DC}"/>
    <cellStyle name="Normal" xfId="0" builtinId="0"/>
    <cellStyle name="Normal 10" xfId="8" xr:uid="{B537E4CB-B88A-4143-90BD-CD8CBCE253CB}"/>
    <cellStyle name="Normal 2" xfId="1" xr:uid="{3645C632-DA82-4DDE-8A07-10540CAF4A6E}"/>
    <cellStyle name="Normal 2 2" xfId="2" xr:uid="{FD1809A1-D6DF-46A2-B1EA-AD3D0642B21D}"/>
    <cellStyle name="Normal 2 3" xfId="11" xr:uid="{B64647C8-E29C-4CE6-81FB-164E39D2C2A5}"/>
    <cellStyle name="Normal 6" xfId="6" xr:uid="{CB0EF662-250F-4D0A-B33D-914A70ED7A53}"/>
    <cellStyle name="Normal 7" xfId="4" xr:uid="{7E66C8D7-52E8-4B2B-A058-7550F07496C3}"/>
    <cellStyle name="Percent 2" xfId="3" xr:uid="{BE125820-4447-46F9-B1A6-C27266F2C36E}"/>
    <cellStyle name="Percent 3" xfId="5" xr:uid="{626024F6-3632-47C5-88F4-E0C725450B0E}"/>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00BE-4224-96AC-4375ACB69F55}"/>
              </c:ext>
            </c:extLst>
          </c:dPt>
          <c:dPt>
            <c:idx val="1"/>
            <c:bubble3D val="0"/>
            <c:spPr>
              <a:solidFill>
                <a:srgbClr val="F7EBD9"/>
              </a:solidFill>
            </c:spPr>
            <c:extLst>
              <c:ext xmlns:c16="http://schemas.microsoft.com/office/drawing/2014/chart" uri="{C3380CC4-5D6E-409C-BE32-E72D297353CC}">
                <c16:uniqueId val="{00000003-00BE-4224-96AC-4375ACB69F55}"/>
              </c:ext>
            </c:extLst>
          </c:dPt>
          <c:val>
            <c:numRef>
              <c:f>'Data - Overview'!$D$89:$D$90</c:f>
              <c:numCache>
                <c:formatCode>0%</c:formatCode>
                <c:ptCount val="2"/>
                <c:pt idx="0">
                  <c:v>0.32601162790697669</c:v>
                </c:pt>
                <c:pt idx="1">
                  <c:v>0.67398837209302331</c:v>
                </c:pt>
              </c:numCache>
            </c:numRef>
          </c:val>
          <c:extLst>
            <c:ext xmlns:c16="http://schemas.microsoft.com/office/drawing/2014/chart" uri="{C3380CC4-5D6E-409C-BE32-E72D297353CC}">
              <c16:uniqueId val="{00000004-00BE-4224-96AC-4375ACB69F55}"/>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500D-4B7A-9C86-A6008162422C}"/>
              </c:ext>
            </c:extLst>
          </c:dPt>
          <c:dPt>
            <c:idx val="1"/>
            <c:bubble3D val="0"/>
            <c:spPr>
              <a:solidFill>
                <a:srgbClr val="6C6F71"/>
              </a:solidFill>
            </c:spPr>
            <c:extLst>
              <c:ext xmlns:c16="http://schemas.microsoft.com/office/drawing/2014/chart" uri="{C3380CC4-5D6E-409C-BE32-E72D297353CC}">
                <c16:uniqueId val="{00000003-500D-4B7A-9C86-A6008162422C}"/>
              </c:ext>
            </c:extLst>
          </c:dPt>
          <c:dPt>
            <c:idx val="2"/>
            <c:bubble3D val="0"/>
            <c:spPr>
              <a:solidFill>
                <a:srgbClr val="7A19C1"/>
              </a:solidFill>
            </c:spPr>
            <c:extLst>
              <c:ext xmlns:c16="http://schemas.microsoft.com/office/drawing/2014/chart" uri="{C3380CC4-5D6E-409C-BE32-E72D297353CC}">
                <c16:uniqueId val="{00000005-500D-4B7A-9C86-A6008162422C}"/>
              </c:ext>
            </c:extLst>
          </c:dPt>
          <c:dPt>
            <c:idx val="3"/>
            <c:bubble3D val="0"/>
            <c:spPr>
              <a:solidFill>
                <a:srgbClr val="8CC119"/>
              </a:solidFill>
            </c:spPr>
            <c:extLst>
              <c:ext xmlns:c16="http://schemas.microsoft.com/office/drawing/2014/chart" uri="{C3380CC4-5D6E-409C-BE32-E72D297353CC}">
                <c16:uniqueId val="{00000007-500D-4B7A-9C86-A6008162422C}"/>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500D-4B7A-9C86-A6008162422C}"/>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500D-4B7A-9C86-A6008162422C}"/>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500D-4B7A-9C86-A6008162422C}"/>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500D-4B7A-9C86-A6008162422C}"/>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500D-4B7A-9C86-A6008162422C}"/>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104</c:v>
                </c:pt>
                <c:pt idx="1">
                  <c:v>1 
Index: 90</c:v>
                </c:pt>
                <c:pt idx="2">
                  <c:v>2 
Index: 93</c:v>
                </c:pt>
                <c:pt idx="3">
                  <c:v>3+ 
Index: 78</c:v>
                </c:pt>
              </c:strCache>
            </c:strRef>
          </c:cat>
          <c:val>
            <c:numRef>
              <c:f>'Data - Overview'!$D$128:$D$131</c:f>
              <c:numCache>
                <c:formatCode>0%</c:formatCode>
                <c:ptCount val="4"/>
                <c:pt idx="0">
                  <c:v>0.75372674418604657</c:v>
                </c:pt>
                <c:pt idx="1">
                  <c:v>0.1143139534883721</c:v>
                </c:pt>
                <c:pt idx="2">
                  <c:v>0.10047093023255814</c:v>
                </c:pt>
                <c:pt idx="3">
                  <c:v>3.1575581395348835E-2</c:v>
                </c:pt>
              </c:numCache>
            </c:numRef>
          </c:val>
          <c:extLst>
            <c:ext xmlns:c16="http://schemas.microsoft.com/office/drawing/2014/chart" uri="{C3380CC4-5D6E-409C-BE32-E72D297353CC}">
              <c16:uniqueId val="{00000009-500D-4B7A-9C86-A6008162422C}"/>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BFBA-474A-94F1-C755D92CAAD8}"/>
              </c:ext>
            </c:extLst>
          </c:dPt>
          <c:dPt>
            <c:idx val="1"/>
            <c:bubble3D val="0"/>
            <c:spPr>
              <a:solidFill>
                <a:srgbClr val="6C6F71"/>
              </a:solidFill>
            </c:spPr>
            <c:extLst>
              <c:ext xmlns:c16="http://schemas.microsoft.com/office/drawing/2014/chart" uri="{C3380CC4-5D6E-409C-BE32-E72D297353CC}">
                <c16:uniqueId val="{00000003-BFBA-474A-94F1-C755D92CAAD8}"/>
              </c:ext>
            </c:extLst>
          </c:dPt>
          <c:dPt>
            <c:idx val="2"/>
            <c:bubble3D val="0"/>
            <c:spPr>
              <a:solidFill>
                <a:srgbClr val="7A19C1"/>
              </a:solidFill>
            </c:spPr>
            <c:extLst>
              <c:ext xmlns:c16="http://schemas.microsoft.com/office/drawing/2014/chart" uri="{C3380CC4-5D6E-409C-BE32-E72D297353CC}">
                <c16:uniqueId val="{00000005-BFBA-474A-94F1-C755D92CAAD8}"/>
              </c:ext>
            </c:extLst>
          </c:dPt>
          <c:dPt>
            <c:idx val="3"/>
            <c:bubble3D val="0"/>
            <c:spPr>
              <a:solidFill>
                <a:srgbClr val="8CC119"/>
              </a:solidFill>
            </c:spPr>
            <c:extLst>
              <c:ext xmlns:c16="http://schemas.microsoft.com/office/drawing/2014/chart" uri="{C3380CC4-5D6E-409C-BE32-E72D297353CC}">
                <c16:uniqueId val="{00000007-BFBA-474A-94F1-C755D92CAAD8}"/>
              </c:ext>
            </c:extLst>
          </c:dPt>
          <c:dPt>
            <c:idx val="4"/>
            <c:bubble3D val="0"/>
            <c:spPr>
              <a:solidFill>
                <a:srgbClr val="EBC61C"/>
              </a:solidFill>
            </c:spPr>
            <c:extLst>
              <c:ext xmlns:c16="http://schemas.microsoft.com/office/drawing/2014/chart" uri="{C3380CC4-5D6E-409C-BE32-E72D297353CC}">
                <c16:uniqueId val="{00000009-BFBA-474A-94F1-C755D92CAAD8}"/>
              </c:ext>
            </c:extLst>
          </c:dPt>
          <c:dPt>
            <c:idx val="5"/>
            <c:bubble3D val="0"/>
            <c:spPr>
              <a:solidFill>
                <a:srgbClr val="1964C1"/>
              </a:solidFill>
            </c:spPr>
            <c:extLst>
              <c:ext xmlns:c16="http://schemas.microsoft.com/office/drawing/2014/chart" uri="{C3380CC4-5D6E-409C-BE32-E72D297353CC}">
                <c16:uniqueId val="{0000000B-BFBA-474A-94F1-C755D92CAAD8}"/>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BFBA-474A-94F1-C755D92CAAD8}"/>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BFBA-474A-94F1-C755D92CAAD8}"/>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BFBA-474A-94F1-C755D92CAAD8}"/>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BFBA-474A-94F1-C755D92CAAD8}"/>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BFBA-474A-94F1-C755D92CAAD8}"/>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BFBA-474A-94F1-C755D92CAAD8}"/>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68</c:v>
                </c:pt>
                <c:pt idx="1">
                  <c:v>20k - 40k 
Index: 83</c:v>
                </c:pt>
                <c:pt idx="2">
                  <c:v>40k - 60k 
Index: 98</c:v>
                </c:pt>
                <c:pt idx="3">
                  <c:v>60k - 80k 
Index: 105</c:v>
                </c:pt>
                <c:pt idx="4">
                  <c:v>80k - 100k 
Index: 133</c:v>
                </c:pt>
                <c:pt idx="5">
                  <c:v>100k+ 
Index: 179</c:v>
                </c:pt>
              </c:strCache>
            </c:strRef>
          </c:cat>
          <c:val>
            <c:numRef>
              <c:f>'Data - Overview'!$D$146:$D$151</c:f>
              <c:numCache>
                <c:formatCode>0%</c:formatCode>
                <c:ptCount val="6"/>
                <c:pt idx="0">
                  <c:v>0.10941860465116279</c:v>
                </c:pt>
                <c:pt idx="1">
                  <c:v>0.25882558139534889</c:v>
                </c:pt>
                <c:pt idx="2">
                  <c:v>0.20887790697674413</c:v>
                </c:pt>
                <c:pt idx="3">
                  <c:v>0.14909883720930234</c:v>
                </c:pt>
                <c:pt idx="4">
                  <c:v>0.1005174418604651</c:v>
                </c:pt>
                <c:pt idx="5">
                  <c:v>0.1730406976744186</c:v>
                </c:pt>
              </c:numCache>
            </c:numRef>
          </c:val>
          <c:extLst>
            <c:ext xmlns:c16="http://schemas.microsoft.com/office/drawing/2014/chart" uri="{C3380CC4-5D6E-409C-BE32-E72D297353CC}">
              <c16:uniqueId val="{0000000C-BFBA-474A-94F1-C755D92CAAD8}"/>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4.3709302325581408E-2</c:v>
                </c:pt>
                <c:pt idx="1">
                  <c:v>0.15470930232558139</c:v>
                </c:pt>
                <c:pt idx="2">
                  <c:v>5.5453488372093025E-2</c:v>
                </c:pt>
                <c:pt idx="3">
                  <c:v>8.4982558139534883E-2</c:v>
                </c:pt>
                <c:pt idx="4">
                  <c:v>0.18035465116279067</c:v>
                </c:pt>
                <c:pt idx="5">
                  <c:v>0.2405406976744186</c:v>
                </c:pt>
                <c:pt idx="6">
                  <c:v>0.13417441860465115</c:v>
                </c:pt>
                <c:pt idx="7">
                  <c:v>0.10689534883720932</c:v>
                </c:pt>
              </c:numCache>
            </c:numRef>
          </c:val>
          <c:extLst>
            <c:ext xmlns:c16="http://schemas.microsoft.com/office/drawing/2014/chart" uri="{C3380CC4-5D6E-409C-BE32-E72D297353CC}">
              <c16:uniqueId val="{00000000-5F5F-49E7-99E2-66CCF245821F}"/>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0.36925581395348839</c:v>
                </c:pt>
              </c:numCache>
            </c:numRef>
          </c:val>
          <c:extLst>
            <c:ext xmlns:c16="http://schemas.microsoft.com/office/drawing/2014/chart" uri="{C3380CC4-5D6E-409C-BE32-E72D297353CC}">
              <c16:uniqueId val="{00000000-7B6D-4A15-A22E-F3AFE6C31344}"/>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7B6D-4A15-A22E-F3AFE6C31344}"/>
              </c:ext>
            </c:extLst>
          </c:dPt>
          <c:val>
            <c:numRef>
              <c:f>'Data - Overview'!$D$116</c:f>
              <c:numCache>
                <c:formatCode>0%</c:formatCode>
                <c:ptCount val="1"/>
                <c:pt idx="0">
                  <c:v>0.19054069767441859</c:v>
                </c:pt>
              </c:numCache>
            </c:numRef>
          </c:val>
          <c:extLst>
            <c:ext xmlns:c16="http://schemas.microsoft.com/office/drawing/2014/chart" uri="{C3380CC4-5D6E-409C-BE32-E72D297353CC}">
              <c16:uniqueId val="{00000003-7B6D-4A15-A22E-F3AFE6C31344}"/>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1.9726744186046509E-2</c:v>
                </c:pt>
              </c:numCache>
            </c:numRef>
          </c:val>
          <c:extLst>
            <c:ext xmlns:c16="http://schemas.microsoft.com/office/drawing/2014/chart" uri="{C3380CC4-5D6E-409C-BE32-E72D297353CC}">
              <c16:uniqueId val="{00000004-7B6D-4A15-A22E-F3AFE6C31344}"/>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0.12326744186046511</c:v>
                </c:pt>
              </c:numCache>
            </c:numRef>
          </c:val>
          <c:extLst>
            <c:ext xmlns:c16="http://schemas.microsoft.com/office/drawing/2014/chart" uri="{C3380CC4-5D6E-409C-BE32-E72D297353CC}">
              <c16:uniqueId val="{00000005-7B6D-4A15-A22E-F3AFE6C31344}"/>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0.2976511627906977</c:v>
                </c:pt>
              </c:numCache>
            </c:numRef>
          </c:val>
          <c:extLst>
            <c:ext xmlns:c16="http://schemas.microsoft.com/office/drawing/2014/chart" uri="{C3380CC4-5D6E-409C-BE32-E72D297353CC}">
              <c16:uniqueId val="{00000006-7B6D-4A15-A22E-F3AFE6C31344}"/>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0F4D-4D12-85E9-236C6E0E0137}"/>
              </c:ext>
            </c:extLst>
          </c:dPt>
          <c:dPt>
            <c:idx val="1"/>
            <c:bubble3D val="0"/>
            <c:spPr>
              <a:solidFill>
                <a:srgbClr val="DBE6C4"/>
              </a:solidFill>
            </c:spPr>
            <c:extLst>
              <c:ext xmlns:c16="http://schemas.microsoft.com/office/drawing/2014/chart" uri="{C3380CC4-5D6E-409C-BE32-E72D297353CC}">
                <c16:uniqueId val="{00000003-0F4D-4D12-85E9-236C6E0E0137}"/>
              </c:ext>
            </c:extLst>
          </c:dPt>
          <c:val>
            <c:numRef>
              <c:f>'Data - Overview'!$A$89:$A$90</c:f>
              <c:numCache>
                <c:formatCode>0%</c:formatCode>
                <c:ptCount val="2"/>
                <c:pt idx="0">
                  <c:v>0.27890116279069771</c:v>
                </c:pt>
                <c:pt idx="1">
                  <c:v>0.72109883720930235</c:v>
                </c:pt>
              </c:numCache>
            </c:numRef>
          </c:val>
          <c:extLst>
            <c:ext xmlns:c16="http://schemas.microsoft.com/office/drawing/2014/chart" uri="{C3380CC4-5D6E-409C-BE32-E72D297353CC}">
              <c16:uniqueId val="{00000004-0F4D-4D12-85E9-236C6E0E013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59FA-476D-8F25-C8A22183DD7B}"/>
              </c:ext>
            </c:extLst>
          </c:dPt>
          <c:dPt>
            <c:idx val="1"/>
            <c:bubble3D val="0"/>
            <c:spPr>
              <a:solidFill>
                <a:schemeClr val="accent2">
                  <a:lumMod val="20000"/>
                  <a:lumOff val="80000"/>
                </a:schemeClr>
              </a:solidFill>
            </c:spPr>
            <c:extLst>
              <c:ext xmlns:c16="http://schemas.microsoft.com/office/drawing/2014/chart" uri="{C3380CC4-5D6E-409C-BE32-E72D297353CC}">
                <c16:uniqueId val="{00000003-59FA-476D-8F25-C8A22183DD7B}"/>
              </c:ext>
            </c:extLst>
          </c:dPt>
          <c:val>
            <c:numRef>
              <c:f>'Data - Overview'!$A$89:$A$90</c:f>
              <c:numCache>
                <c:formatCode>0%</c:formatCode>
                <c:ptCount val="2"/>
                <c:pt idx="0">
                  <c:v>0.27890116279069771</c:v>
                </c:pt>
                <c:pt idx="1">
                  <c:v>0.72109883720930235</c:v>
                </c:pt>
              </c:numCache>
            </c:numRef>
          </c:val>
          <c:extLst>
            <c:ext xmlns:c16="http://schemas.microsoft.com/office/drawing/2014/chart" uri="{C3380CC4-5D6E-409C-BE32-E72D297353CC}">
              <c16:uniqueId val="{00000004-59FA-476D-8F25-C8A22183DD7B}"/>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18F9-44F8-9077-7310E7D55154}"/>
              </c:ext>
            </c:extLst>
          </c:dPt>
          <c:dPt>
            <c:idx val="1"/>
            <c:bubble3D val="0"/>
            <c:spPr>
              <a:solidFill>
                <a:srgbClr val="F7EBD9"/>
              </a:solidFill>
            </c:spPr>
            <c:extLst>
              <c:ext xmlns:c16="http://schemas.microsoft.com/office/drawing/2014/chart" uri="{C3380CC4-5D6E-409C-BE32-E72D297353CC}">
                <c16:uniqueId val="{00000003-18F9-44F8-9077-7310E7D55154}"/>
              </c:ext>
            </c:extLst>
          </c:dPt>
          <c:val>
            <c:numRef>
              <c:f>'Data - Overview'!$E$89:$E$90</c:f>
              <c:numCache>
                <c:formatCode>0%</c:formatCode>
                <c:ptCount val="2"/>
                <c:pt idx="0">
                  <c:v>0.40263372093023259</c:v>
                </c:pt>
                <c:pt idx="1">
                  <c:v>0.59736627906976736</c:v>
                </c:pt>
              </c:numCache>
            </c:numRef>
          </c:val>
          <c:extLst>
            <c:ext xmlns:c16="http://schemas.microsoft.com/office/drawing/2014/chart" uri="{C3380CC4-5D6E-409C-BE32-E72D297353CC}">
              <c16:uniqueId val="{00000004-18F9-44F8-9077-7310E7D5515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784E-4A03-9509-6384D6C86B79}"/>
              </c:ext>
            </c:extLst>
          </c:dPt>
          <c:dPt>
            <c:idx val="1"/>
            <c:bubble3D val="0"/>
            <c:extLst>
              <c:ext xmlns:c16="http://schemas.microsoft.com/office/drawing/2014/chart" uri="{C3380CC4-5D6E-409C-BE32-E72D297353CC}">
                <c16:uniqueId val="{00000002-784E-4A03-9509-6384D6C86B79}"/>
              </c:ext>
            </c:extLst>
          </c:dPt>
          <c:val>
            <c:numRef>
              <c:f>'Data - Overview'!$C$89:$C$90</c:f>
              <c:numCache>
                <c:formatCode>0%</c:formatCode>
                <c:ptCount val="2"/>
                <c:pt idx="0">
                  <c:v>8.1715116279069758E-2</c:v>
                </c:pt>
                <c:pt idx="1">
                  <c:v>0.9182848837209302</c:v>
                </c:pt>
              </c:numCache>
            </c:numRef>
          </c:val>
          <c:extLst>
            <c:ext xmlns:c16="http://schemas.microsoft.com/office/drawing/2014/chart" uri="{C3380CC4-5D6E-409C-BE32-E72D297353CC}">
              <c16:uniqueId val="{00000003-784E-4A03-9509-6384D6C86B7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0.14680813953488372</c:v>
                </c:pt>
              </c:numCache>
            </c:numRef>
          </c:val>
          <c:extLst>
            <c:ext xmlns:c16="http://schemas.microsoft.com/office/drawing/2014/chart" uri="{C3380CC4-5D6E-409C-BE32-E72D297353CC}">
              <c16:uniqueId val="{00000000-C905-4152-A0FB-7F4CD5B5A476}"/>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C905-4152-A0FB-7F4CD5B5A476}"/>
              </c:ext>
            </c:extLst>
          </c:dPt>
          <c:val>
            <c:numRef>
              <c:f>'Data - Overview'!$D$138</c:f>
              <c:numCache>
                <c:formatCode>0%</c:formatCode>
                <c:ptCount val="1"/>
                <c:pt idx="0">
                  <c:v>0.42302906976744181</c:v>
                </c:pt>
              </c:numCache>
            </c:numRef>
          </c:val>
          <c:extLst>
            <c:ext xmlns:c16="http://schemas.microsoft.com/office/drawing/2014/chart" uri="{C3380CC4-5D6E-409C-BE32-E72D297353CC}">
              <c16:uniqueId val="{00000003-C905-4152-A0FB-7F4CD5B5A476}"/>
            </c:ext>
          </c:extLst>
        </c:ser>
        <c:ser>
          <c:idx val="1"/>
          <c:order val="2"/>
          <c:spPr>
            <a:solidFill>
              <a:srgbClr val="1964C1"/>
            </a:solidFill>
          </c:spPr>
          <c:invertIfNegative val="0"/>
          <c:val>
            <c:numRef>
              <c:f>'Data - Overview'!$D$139</c:f>
              <c:numCache>
                <c:formatCode>0%</c:formatCode>
                <c:ptCount val="1"/>
                <c:pt idx="0">
                  <c:v>0.35011046511627902</c:v>
                </c:pt>
              </c:numCache>
            </c:numRef>
          </c:val>
          <c:extLst>
            <c:ext xmlns:c16="http://schemas.microsoft.com/office/drawing/2014/chart" uri="{C3380CC4-5D6E-409C-BE32-E72D297353CC}">
              <c16:uniqueId val="{00000004-C905-4152-A0FB-7F4CD5B5A476}"/>
            </c:ext>
          </c:extLst>
        </c:ser>
        <c:ser>
          <c:idx val="0"/>
          <c:order val="3"/>
          <c:spPr>
            <a:solidFill>
              <a:srgbClr val="7D38BA"/>
            </a:solidFill>
          </c:spPr>
          <c:invertIfNegative val="0"/>
          <c:val>
            <c:numRef>
              <c:f>'Data - Overview'!$D$140</c:f>
              <c:numCache>
                <c:formatCode>0%</c:formatCode>
                <c:ptCount val="1"/>
                <c:pt idx="0">
                  <c:v>8.0709302325581392E-2</c:v>
                </c:pt>
              </c:numCache>
            </c:numRef>
          </c:val>
          <c:extLst>
            <c:ext xmlns:c16="http://schemas.microsoft.com/office/drawing/2014/chart" uri="{C3380CC4-5D6E-409C-BE32-E72D297353CC}">
              <c16:uniqueId val="{00000005-C905-4152-A0FB-7F4CD5B5A476}"/>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DA50-4666-9221-714BF4289884}"/>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DA50-4666-9221-714BF4289884}"/>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DA50-4666-9221-714BF4289884}"/>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DA50-4666-9221-714BF4289884}"/>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DA50-4666-9221-714BF4289884}"/>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DA50-4666-9221-714BF4289884}"/>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DA50-4666-9221-714BF4289884}"/>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DA50-4666-9221-714BF4289884}"/>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DA50-4666-9221-714BF4289884}"/>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DA50-4666-9221-714BF4289884}"/>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DA50-4666-9221-714BF4289884}"/>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DA50-4666-9221-714BF4289884}"/>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DA50-4666-9221-714BF4289884}"/>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DA50-4666-9221-714BF4289884}"/>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DA50-4666-9221-714BF4289884}"/>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DA50-4666-9221-714BF4289884}"/>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DA50-4666-9221-714BF4289884}"/>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DA50-4666-9221-714BF4289884}"/>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DA50-4666-9221-714BF4289884}"/>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DA50-4666-9221-714BF4289884}"/>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DA50-4666-9221-714BF4289884}"/>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DA50-4666-9221-714BF4289884}"/>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DA50-4666-9221-714BF4289884}"/>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DA50-4666-9221-714BF4289884}"/>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DA50-4666-9221-714BF4289884}"/>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{C943147E-9408-499C-9B3D-40A2D2CF6801}</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DA50-4666-9221-714BF4289884}"/>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{96B47602-4981-4C39-82D4-0B00C55BF0B5}</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DA50-4666-9221-714BF4289884}"/>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{06BAAA58-5473-4AEE-83D4-CA42535A9C63}</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DA50-4666-9221-714BF4289884}"/>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{181026A7-C171-43FF-BE33-F98FAD070E8D}</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DA50-4666-9221-714BF4289884}"/>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{2C8F496E-2DC1-449B-B929-CF0212516327}</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DA50-4666-9221-714BF4289884}"/>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{54A0919A-E110-42F7-AC73-DB7E29DC9824}</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DA50-4666-9221-714BF4289884}"/>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{14E93A90-6A65-4680-9906-5DBFF765A0F9}</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DA50-4666-9221-714BF4289884}"/>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{472CAF9E-5082-49EA-B9BD-2D50CA3C1DBD}</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DA50-4666-9221-714BF4289884}"/>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{A4BBF0E4-BD58-4E54-A6DC-306CD7457A41}</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DA50-4666-9221-714BF4289884}"/>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{E38D9665-3864-4260-92B6-2ABCEBD3822E}</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DA50-4666-9221-714BF4289884}"/>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{D35904D9-031B-40D6-B4C6-9073FF677847}</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DA50-4666-9221-714BF4289884}"/>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{E8726F19-FE69-49F7-9A18-03004FCC277C}</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DA50-4666-9221-714BF4289884}"/>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{43ADEF60-81DB-413E-B96D-68366CEC64BA}</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DA50-4666-9221-714BF4289884}"/>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{19BCA989-10C4-494F-9902-EB52F4813C3A}</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DA50-4666-9221-714BF4289884}"/>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{3A4F57A4-C95F-46BB-B731-DAD28A1A5E46}</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DA50-4666-9221-714BF4289884}"/>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{ACC9B554-B83E-4CE1-89F9-98EAE12827C2}</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DA50-4666-9221-714BF4289884}"/>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{18F6C599-A4C0-416F-82B7-DCA9358CA970}</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DA50-4666-9221-714BF4289884}"/>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{582BE33B-98B9-49BA-907E-03AE756AC488}</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DA50-4666-9221-714BF4289884}"/>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{41B19389-0DE4-4DC6-90E2-19FBB53108F2}</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DA50-4666-9221-714BF4289884}"/>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{F6188856-C22A-436B-AF7E-927E78FE5D49}</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DA50-4666-9221-714BF4289884}"/>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{3F346E53-E638-45BB-A9E8-4122ADB1D1A3}</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DA50-4666-9221-714BF4289884}"/>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{8C2D8355-EEF5-4D58-85C2-4455F2319172}</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DA50-4666-9221-714BF4289884}"/>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{87A27F1C-B978-4201-84C6-231F91A754E2}</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DA50-4666-9221-714BF4289884}"/>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{195A1DAA-475E-4A87-84F6-5E7AD54C428C}</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DA50-4666-9221-714BF4289884}"/>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{F99D40BD-6734-4993-8EA4-B303A50CF2EA}</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DA50-4666-9221-714BF4289884}"/>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5.8139534883720929E-3</c:v>
                </c:pt>
                <c:pt idx="1">
                  <c:v>5.8139534883720929E-3</c:v>
                </c:pt>
                <c:pt idx="2">
                  <c:v>0</c:v>
                </c:pt>
                <c:pt idx="3">
                  <c:v>1.1627906976744186E-2</c:v>
                </c:pt>
                <c:pt idx="4">
                  <c:v>6.9767441860465115E-2</c:v>
                </c:pt>
                <c:pt idx="5">
                  <c:v>0</c:v>
                </c:pt>
                <c:pt idx="6">
                  <c:v>0</c:v>
                </c:pt>
                <c:pt idx="7">
                  <c:v>0</c:v>
                </c:pt>
                <c:pt idx="8">
                  <c:v>0</c:v>
                </c:pt>
                <c:pt idx="9">
                  <c:v>0</c:v>
                </c:pt>
                <c:pt idx="10">
                  <c:v>0</c:v>
                </c:pt>
                <c:pt idx="11">
                  <c:v>0</c:v>
                </c:pt>
                <c:pt idx="12">
                  <c:v>0</c:v>
                </c:pt>
                <c:pt idx="13">
                  <c:v>0</c:v>
                </c:pt>
                <c:pt idx="14">
                  <c:v>0</c:v>
                </c:pt>
                <c:pt idx="15">
                  <c:v>1.7441860465116279E-2</c:v>
                </c:pt>
                <c:pt idx="16">
                  <c:v>2.3255813953488372E-2</c:v>
                </c:pt>
                <c:pt idx="17">
                  <c:v>0</c:v>
                </c:pt>
                <c:pt idx="18">
                  <c:v>0.1</c:v>
                </c:pt>
                <c:pt idx="19">
                  <c:v>6.9767441860465115E-2</c:v>
                </c:pt>
                <c:pt idx="20">
                  <c:v>1.1627906976744186E-2</c:v>
                </c:pt>
                <c:pt idx="21">
                  <c:v>0</c:v>
                </c:pt>
                <c:pt idx="22">
                  <c:v>5.8139534883720929E-3</c:v>
                </c:pt>
                <c:pt idx="23">
                  <c:v>0.1</c:v>
                </c:pt>
                <c:pt idx="24">
                  <c:v>1.7441860465116279E-2</c:v>
                </c:pt>
              </c:numCache>
            </c:numRef>
          </c:xVal>
          <c:yVal>
            <c:numRef>
              <c:f>'Customer View Chart'!$F$49:$F$73</c:f>
              <c:numCache>
                <c:formatCode>0</c:formatCode>
                <c:ptCount val="25"/>
                <c:pt idx="0">
                  <c:v>53.484841041261099</c:v>
                </c:pt>
                <c:pt idx="1">
                  <c:v>18.188496140737769</c:v>
                </c:pt>
                <c:pt idx="2">
                  <c:v>0</c:v>
                </c:pt>
                <c:pt idx="3">
                  <c:v>28.507683747115525</c:v>
                </c:pt>
                <c:pt idx="4">
                  <c:v>200</c:v>
                </c:pt>
                <c:pt idx="5">
                  <c:v>0</c:v>
                </c:pt>
                <c:pt idx="6">
                  <c:v>0</c:v>
                </c:pt>
                <c:pt idx="7">
                  <c:v>0</c:v>
                </c:pt>
                <c:pt idx="8">
                  <c:v>0</c:v>
                </c:pt>
                <c:pt idx="9">
                  <c:v>0</c:v>
                </c:pt>
                <c:pt idx="10">
                  <c:v>0</c:v>
                </c:pt>
                <c:pt idx="11">
                  <c:v>0</c:v>
                </c:pt>
                <c:pt idx="12">
                  <c:v>0</c:v>
                </c:pt>
                <c:pt idx="13">
                  <c:v>0</c:v>
                </c:pt>
                <c:pt idx="14">
                  <c:v>0</c:v>
                </c:pt>
                <c:pt idx="15">
                  <c:v>27.106271092017991</c:v>
                </c:pt>
                <c:pt idx="16">
                  <c:v>30.627466529052406</c:v>
                </c:pt>
                <c:pt idx="17">
                  <c:v>0</c:v>
                </c:pt>
                <c:pt idx="18">
                  <c:v>200</c:v>
                </c:pt>
                <c:pt idx="19">
                  <c:v>96.897030628251855</c:v>
                </c:pt>
                <c:pt idx="20">
                  <c:v>77.116730638970424</c:v>
                </c:pt>
                <c:pt idx="21">
                  <c:v>0</c:v>
                </c:pt>
                <c:pt idx="22">
                  <c:v>13.269594668714349</c:v>
                </c:pt>
                <c:pt idx="23">
                  <c:v>200</c:v>
                </c:pt>
                <c:pt idx="24">
                  <c:v>26.14073043965444</c:v>
                </c:pt>
              </c:numCache>
            </c:numRef>
          </c:yVal>
          <c:smooth val="0"/>
          <c:extLst>
            <c:ext xmlns:c16="http://schemas.microsoft.com/office/drawing/2014/chart" uri="{C3380CC4-5D6E-409C-BE32-E72D297353CC}">
              <c16:uniqueId val="{00000019-DA50-4666-9221-714BF4289884}"/>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92.673289914718026</c:v>
                </c:pt>
                <c:pt idx="1">
                  <c:v>92.606138890612471</c:v>
                </c:pt>
                <c:pt idx="2">
                  <c:v>103.98912412345955</c:v>
                </c:pt>
                <c:pt idx="3">
                  <c:v>87.813887349855975</c:v>
                </c:pt>
                <c:pt idx="4">
                  <c:v>94.995108430503663</c:v>
                </c:pt>
                <c:pt idx="5">
                  <c:v>91.012905224183299</c:v>
                </c:pt>
                <c:pt idx="6">
                  <c:v>87.905915816816588</c:v>
                </c:pt>
                <c:pt idx="7">
                  <c:v>98.804185598568594</c:v>
                </c:pt>
                <c:pt idx="8">
                  <c:v>86.368249563620253</c:v>
                </c:pt>
                <c:pt idx="9">
                  <c:v>91.894993148565788</c:v>
                </c:pt>
                <c:pt idx="10">
                  <c:v>91.657497229760736</c:v>
                </c:pt>
                <c:pt idx="11">
                  <c:v>101.91522364399496</c:v>
                </c:pt>
                <c:pt idx="12">
                  <c:v>100.96686888043622</c:v>
                </c:pt>
                <c:pt idx="13">
                  <c:v>76.57927534638543</c:v>
                </c:pt>
                <c:pt idx="14">
                  <c:v>101.40634500087859</c:v>
                </c:pt>
                <c:pt idx="15">
                  <c:v>90.568186896975959</c:v>
                </c:pt>
                <c:pt idx="16">
                  <c:v>102.26914929152187</c:v>
                </c:pt>
                <c:pt idx="17">
                  <c:v>105.22811352580159</c:v>
                </c:pt>
                <c:pt idx="18">
                  <c:v>98.985645747103874</c:v>
                </c:pt>
                <c:pt idx="19">
                  <c:v>116.08102373814066</c:v>
                </c:pt>
                <c:pt idx="20">
                  <c:v>124.73608982162703</c:v>
                </c:pt>
                <c:pt idx="21">
                  <c:v>52.867214030864474</c:v>
                </c:pt>
                <c:pt idx="22">
                  <c:v>103.70642338927763</c:v>
                </c:pt>
                <c:pt idx="23">
                  <c:v>111.3169315148201</c:v>
                </c:pt>
                <c:pt idx="24">
                  <c:v>100.35557684172235</c:v>
                </c:pt>
                <c:pt idx="25">
                  <c:v>87.267867959348848</c:v>
                </c:pt>
                <c:pt idx="26">
                  <c:v>95.794700605049016</c:v>
                </c:pt>
                <c:pt idx="27">
                  <c:v>100</c:v>
                </c:pt>
                <c:pt idx="28">
                  <c:v>83.620556086759692</c:v>
                </c:pt>
                <c:pt idx="29">
                  <c:v>89.777622921930231</c:v>
                </c:pt>
                <c:pt idx="30">
                  <c:v>79.680644736000914</c:v>
                </c:pt>
                <c:pt idx="31">
                  <c:v>74.700537010332198</c:v>
                </c:pt>
                <c:pt idx="32">
                  <c:v>98.70103645449484</c:v>
                </c:pt>
                <c:pt idx="33">
                  <c:v>83.488715617892424</c:v>
                </c:pt>
                <c:pt idx="34">
                  <c:v>90.865242413526502</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F0EA-4676-923D-70AB5D8FE4D3}"/>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19EE-4FA6-845F-8896FD8C9BA9}"/>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7B08-49C3-970D-398E07563D48}"/>
              </c:ext>
            </c:extLst>
          </c:dPt>
          <c:dPt>
            <c:idx val="1"/>
            <c:invertIfNegative val="0"/>
            <c:bubble3D val="0"/>
            <c:spPr>
              <a:solidFill>
                <a:srgbClr val="89756E"/>
              </a:solidFill>
            </c:spPr>
            <c:extLst>
              <c:ext xmlns:c16="http://schemas.microsoft.com/office/drawing/2014/chart" uri="{C3380CC4-5D6E-409C-BE32-E72D297353CC}">
                <c16:uniqueId val="{00000003-7B08-49C3-970D-398E07563D48}"/>
              </c:ext>
            </c:extLst>
          </c:dPt>
          <c:dPt>
            <c:idx val="2"/>
            <c:invertIfNegative val="0"/>
            <c:bubble3D val="0"/>
            <c:spPr>
              <a:solidFill>
                <a:srgbClr val="30499F"/>
              </a:solidFill>
            </c:spPr>
            <c:extLst>
              <c:ext xmlns:c16="http://schemas.microsoft.com/office/drawing/2014/chart" uri="{C3380CC4-5D6E-409C-BE32-E72D297353CC}">
                <c16:uniqueId val="{00000005-7B08-49C3-970D-398E07563D48}"/>
              </c:ext>
            </c:extLst>
          </c:dPt>
          <c:dPt>
            <c:idx val="3"/>
            <c:invertIfNegative val="0"/>
            <c:bubble3D val="0"/>
            <c:spPr>
              <a:solidFill>
                <a:srgbClr val="C1C630"/>
              </a:solidFill>
            </c:spPr>
            <c:extLst>
              <c:ext xmlns:c16="http://schemas.microsoft.com/office/drawing/2014/chart" uri="{C3380CC4-5D6E-409C-BE32-E72D297353CC}">
                <c16:uniqueId val="{00000007-7B08-49C3-970D-398E07563D48}"/>
              </c:ext>
            </c:extLst>
          </c:dPt>
          <c:dPt>
            <c:idx val="4"/>
            <c:invertIfNegative val="0"/>
            <c:bubble3D val="0"/>
            <c:spPr>
              <a:solidFill>
                <a:srgbClr val="AB347D"/>
              </a:solidFill>
            </c:spPr>
            <c:extLst>
              <c:ext xmlns:c16="http://schemas.microsoft.com/office/drawing/2014/chart" uri="{C3380CC4-5D6E-409C-BE32-E72D297353CC}">
                <c16:uniqueId val="{00000009-7B08-49C3-970D-398E07563D48}"/>
              </c:ext>
            </c:extLst>
          </c:dPt>
          <c:val>
            <c:numRef>
              <c:f>'Wellbeing Acorn Group'!$K$13:$K$17</c:f>
              <c:numCache>
                <c:formatCode>0</c:formatCode>
                <c:ptCount val="5"/>
                <c:pt idx="0">
                  <c:v>55.558948883457795</c:v>
                </c:pt>
                <c:pt idx="1">
                  <c:v>0</c:v>
                </c:pt>
                <c:pt idx="2">
                  <c:v>18.366144863374579</c:v>
                </c:pt>
                <c:pt idx="3">
                  <c:v>202.02102485116015</c:v>
                </c:pt>
                <c:pt idx="4">
                  <c:v>0</c:v>
                </c:pt>
              </c:numCache>
            </c:numRef>
          </c:val>
          <c:extLst>
            <c:ext xmlns:c16="http://schemas.microsoft.com/office/drawing/2014/chart" uri="{C3380CC4-5D6E-409C-BE32-E72D297353CC}">
              <c16:uniqueId val="{0000000A-7B08-49C3-970D-398E07563D48}"/>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6AD9-4F92-9C23-2508DFAE2532}"/>
              </c:ext>
            </c:extLst>
          </c:dPt>
          <c:dPt>
            <c:idx val="1"/>
            <c:invertIfNegative val="0"/>
            <c:bubble3D val="0"/>
            <c:spPr>
              <a:solidFill>
                <a:srgbClr val="89756E"/>
              </a:solidFill>
            </c:spPr>
            <c:extLst>
              <c:ext xmlns:c16="http://schemas.microsoft.com/office/drawing/2014/chart" uri="{C3380CC4-5D6E-409C-BE32-E72D297353CC}">
                <c16:uniqueId val="{00000003-6AD9-4F92-9C23-2508DFAE2532}"/>
              </c:ext>
            </c:extLst>
          </c:dPt>
          <c:dPt>
            <c:idx val="2"/>
            <c:invertIfNegative val="0"/>
            <c:bubble3D val="0"/>
            <c:spPr>
              <a:solidFill>
                <a:srgbClr val="30499F"/>
              </a:solidFill>
            </c:spPr>
            <c:extLst>
              <c:ext xmlns:c16="http://schemas.microsoft.com/office/drawing/2014/chart" uri="{C3380CC4-5D6E-409C-BE32-E72D297353CC}">
                <c16:uniqueId val="{00000005-6AD9-4F92-9C23-2508DFAE2532}"/>
              </c:ext>
            </c:extLst>
          </c:dPt>
          <c:dPt>
            <c:idx val="3"/>
            <c:invertIfNegative val="0"/>
            <c:bubble3D val="0"/>
            <c:spPr>
              <a:solidFill>
                <a:srgbClr val="C1C630"/>
              </a:solidFill>
            </c:spPr>
            <c:extLst>
              <c:ext xmlns:c16="http://schemas.microsoft.com/office/drawing/2014/chart" uri="{C3380CC4-5D6E-409C-BE32-E72D297353CC}">
                <c16:uniqueId val="{00000007-6AD9-4F92-9C23-2508DFAE2532}"/>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9.3023255813953487E-2</c:v>
                </c:pt>
                <c:pt idx="1">
                  <c:v>0</c:v>
                </c:pt>
                <c:pt idx="2">
                  <c:v>4.0697674418604654E-2</c:v>
                </c:pt>
                <c:pt idx="3">
                  <c:v>0.86627906976744184</c:v>
                </c:pt>
              </c:numCache>
            </c:numRef>
          </c:val>
          <c:extLst>
            <c:ext xmlns:c16="http://schemas.microsoft.com/office/drawing/2014/chart" uri="{C3380CC4-5D6E-409C-BE32-E72D297353CC}">
              <c16:uniqueId val="{00000008-6AD9-4F92-9C23-2508DFAE2532}"/>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6AD9-4F92-9C23-2508DFAE2532}"/>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53.484841041261099</c:v>
                </c:pt>
                <c:pt idx="1">
                  <c:v>18.188496140737769</c:v>
                </c:pt>
                <c:pt idx="2">
                  <c:v>0</c:v>
                </c:pt>
                <c:pt idx="3">
                  <c:v>28.507683747115525</c:v>
                </c:pt>
                <c:pt idx="4">
                  <c:v>200.90635776814926</c:v>
                </c:pt>
              </c:numCache>
            </c:numRef>
          </c:val>
          <c:extLst>
            <c:ext xmlns:c16="http://schemas.microsoft.com/office/drawing/2014/chart" uri="{C3380CC4-5D6E-409C-BE32-E72D297353CC}">
              <c16:uniqueId val="{00000000-369C-4D18-984C-B56B62DFC671}"/>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3319-4B87-85AC-B62F32C5FB37}"/>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0</c:v>
                </c:pt>
                <c:pt idx="1">
                  <c:v>0</c:v>
                </c:pt>
                <c:pt idx="2">
                  <c:v>27.106271092017991</c:v>
                </c:pt>
                <c:pt idx="3">
                  <c:v>30.627466529052406</c:v>
                </c:pt>
                <c:pt idx="4">
                  <c:v>0</c:v>
                </c:pt>
              </c:numCache>
            </c:numRef>
          </c:val>
          <c:extLst>
            <c:ext xmlns:c16="http://schemas.microsoft.com/office/drawing/2014/chart" uri="{C3380CC4-5D6E-409C-BE32-E72D297353CC}">
              <c16:uniqueId val="{00000000-79C3-4056-895D-5744C080EAF8}"/>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232.17892881301717</c:v>
                </c:pt>
                <c:pt idx="1">
                  <c:v>96.897030628251855</c:v>
                </c:pt>
                <c:pt idx="2">
                  <c:v>77.116730638970424</c:v>
                </c:pt>
                <c:pt idx="3">
                  <c:v>0</c:v>
                </c:pt>
                <c:pt idx="4">
                  <c:v>13.269594668714349</c:v>
                </c:pt>
                <c:pt idx="5">
                  <c:v>500.00105248976973</c:v>
                </c:pt>
                <c:pt idx="6">
                  <c:v>26.14073043965444</c:v>
                </c:pt>
              </c:numCache>
            </c:numRef>
          </c:val>
          <c:extLst>
            <c:ext xmlns:c16="http://schemas.microsoft.com/office/drawing/2014/chart" uri="{C3380CC4-5D6E-409C-BE32-E72D297353CC}">
              <c16:uniqueId val="{00000000-7910-4408-B8D4-684BF938FF50}"/>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8EFE-4EBA-AA2C-BB46A23BA82C}"/>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500.00105248976973</c:v>
                </c:pt>
                <c:pt idx="1">
                  <c:v>232.17892881301717</c:v>
                </c:pt>
                <c:pt idx="2">
                  <c:v>200.90635776814926</c:v>
                </c:pt>
                <c:pt idx="3">
                  <c:v>96.897030628251855</c:v>
                </c:pt>
                <c:pt idx="4">
                  <c:v>77.116730638970424</c:v>
                </c:pt>
                <c:pt idx="5">
                  <c:v>53.484841041261099</c:v>
                </c:pt>
                <c:pt idx="6">
                  <c:v>30.627466529052406</c:v>
                </c:pt>
                <c:pt idx="7">
                  <c:v>28.507683747115525</c:v>
                </c:pt>
                <c:pt idx="8">
                  <c:v>27.106271092017991</c:v>
                </c:pt>
                <c:pt idx="9">
                  <c:v>26.14073043965444</c:v>
                </c:pt>
                <c:pt idx="10">
                  <c:v>18.188496140737769</c:v>
                </c:pt>
                <c:pt idx="11">
                  <c:v>13.269594668714349</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DCD6-4DF7-98D9-F671C1265D75}"/>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1437D5D-F012-43F9-8B5D-D374AC515460}"/>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392DB321-218B-4A43-9A61-875D76FC9029}"/>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7C273B47-2F92-4E6B-847A-1DF4870AF38F}"/>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0B41C197-833E-4833-8467-412C64B75519}"/>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F06DC18A-688B-4C17-8BBF-B70A2AC586D7}"/>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218D3751-D56A-47CC-9920-E8627A8DABA5}"/>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33943F48-D149-410E-8C11-409A70A3F0E2}"/>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B0659C5-E1BC-4755-B6F8-D4479803D81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E5CEF08B-C04B-4779-B3A8-C5CE868AF854}"/>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105E5446-A2B8-4E7F-885A-1B2AD49ED78C}"/>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535825B2-7702-4E6E-AACE-12D25C479607}"/>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91D20671-A6A0-4166-A347-59AA37ABE397}"/>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93A1810C-2EE8-430D-A431-B2CA71A1A7F8}"/>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849D635C-3B7B-471A-8285-7CA05CFD3A5C}"/>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7ED8B7CA-9193-4005-8E30-8C0423869E06}"/>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39FB9AC6-7325-484C-80F7-A86436AFF8AA}"/>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D122B6B2-0770-44A6-B196-7D5FD3540CC7}"/>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09913BCE-B6E7-4E81-9ABC-A636C6C2D421}"/>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7AA37D76-D114-42B0-9484-1E84087E28C6}"/>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733009E2-40E2-44B6-8C04-00AF24CDF70B}"/>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D66CDAE8-BFBC-4661-9651-CCA37094FB6A}"/>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51673037-58B4-47BB-9E5E-91536EBF3E52}"/>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6BFA3F80-A734-4F50-8269-96CCD81E9AB9}"/>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34DEDDC6-C755-4E07-B2ED-8CF74ECAC67B}"/>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EDAF7783-3A11-48DA-A923-1B8B902E7DF7}"/>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1DC19EDA-AA07-44E7-ACFF-27E3612D0237}"/>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82FF437F-AA25-451C-9D36-1DE648C662E7}"/>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7630CF25-1BD0-4DA1-9D6D-6D0B17FECEA3}"/>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A152F2D7-729C-4F05-858D-C0FB44C3F10A}"/>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A36C4B0C-596B-459C-AC3F-201EA2ACA802}"/>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74A9B8DA-4C6D-4E32-BE8D-1558CCF9610D}"/>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741D7BD4-EB3B-44A6-8EE5-F9EF455C16B8}"/>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AE54F945-576F-47CD-AC92-95212F15B8D1}"/>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F512112E-B893-4ECA-BB15-EB7970F04AA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C2429DE4-1F27-45F6-8F9F-09142D9ED00E}"/>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B58D53B2-9707-4517-BB3B-2124A3D5218F}"/>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51038649-FF83-4167-B4C6-F11BA32EA6A0}"/>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F9289E22-D140-4D9E-BA8F-740ECB37E03B}"/>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A00EF083-284A-4D36-8C8D-20D7A499F99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D99D4E2B-CFA8-415A-A978-44B07457D6E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6A15B8B9-1638-4059-800F-A653BB725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2E81F2A8-B9BA-44EE-B1B9-3B6AE0B6D36F}"/>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95D49C3E-3550-4E69-912F-A4551D666552}"/>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37FC257D-2F7B-4ACA-8323-3FC99D793610}"/>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C696532A-4A14-4F67-B349-806D0DBA0A9E}"/>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8055229A-3158-4A09-9129-5F6589694C9B}"/>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423D6FBE-FDCB-4EAC-B53C-490DF17CB045}"/>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A9100249-1DED-48CB-8277-CF74251DC139}"/>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7F5F2C88-0C6E-4E41-ACCA-08C10CA28768}"/>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332F673-EEDE-4C10-B8A9-0656CFC97B7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7EC5A6B4-FA25-4A0D-B98F-384FA786CCE5}"/>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362495E8-140E-4E23-B3C5-91345D242721}"/>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FDBB3BD5-DD38-4CB9-8671-BE0F684B17D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2AF304F-A3B9-4627-8ED3-BA295313DC9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B6CA2B6D-E328-4930-8697-F8C0D4EBFCE3}"/>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12C40D3D-4951-492B-948E-8093055CE633}"/>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9E519955-060D-43EC-8912-2D4533375007}"/>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F196D2E8-BC78-4462-B0F2-461C64AE8479}"/>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275FBCD3-F0B6-479C-9EAC-2AE88BF9421F}"/>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E22CF504-1711-4CD9-912E-0E76D07E3955}"/>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495C01EC-759C-428D-8525-80E9D7FA3D16}"/>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1AA9234-8668-4EE5-B5AA-DA4D368CEBF0}"/>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C895AE1-54E5-4CD8-9FB4-172EF0699016}"/>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79DC534E-35F6-4F44-ABC2-A7AC3CF07B60}"/>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3F68524-A714-4AC7-9E33-92F7DABF2850}"/>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782EE5F6-253F-4070-B0F4-F55B65A83084}"/>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EF613F9-9868-4503-92E6-00EB9C723286}"/>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50F6B3F-FD07-4ACF-9BCA-D0F0E42A77B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05E9DA4-98B5-4BE1-B7AF-BBAE4B992831}"/>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C885BE2A-001D-4699-A592-DF31D0606E47}"/>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B5AF4621-5730-4369-8453-6AC0C7B428F6}"/>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Tarporley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0DBA3CE9-91D2-4594-8ABD-5C11E0B99AA5}"/>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575FCDF5-A86B-4E6F-8286-5A231E6268DF}"/>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D7169D96-3825-4DC8-B5B1-3781664655E7}"/>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0733CE67-4A76-427F-BFE5-BBADE1E45740}"/>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7E1E16E8-6DDF-4936-8460-FFA1BBE3820D}"/>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19268222-43C9-405E-878B-9068C188D970}"/>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59E82C5A-5384-42F1-924B-489C5557B47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DA146236-F172-4BDD-8763-4FDEF86A4FD1}"/>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92AE6A05-8065-4658-B8CA-62DC4E1A98F7}"/>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64F29BC9-3181-4D6C-98AB-103521E8FDB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BC5FCB84-EEFF-43D9-815D-F222B11F309E}"/>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1D9C0B60-989C-494E-A75E-3E7869B9640A}"/>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556432AE-C5FE-496E-8E4C-08F5D1837A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2291CCD2-3417-487C-9D72-09F50457651B}"/>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76B64BEE-1104-4148-AEC5-21CE93716859}"/>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519263C1-DB3B-4055-91A5-9A644B462C3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13FDF877-FD02-4C88-AE4C-86EF3202E225}"/>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A3B9DC4A-5C69-44BC-AB8A-ED43D91CE3D7}"/>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F0309314-5AFE-4E3A-B192-B54C44B4AADA}"/>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503BC1D8-E171-4F66-8116-DDA98A37FAEE}"/>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C302A2FE-805B-4437-AED1-87156090EE39}"/>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370D2553-A3E0-40A8-9D30-CAACC67F1D2F}"/>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7F8E4944-EAA0-4FA3-9996-F0EA22DA91A3}"/>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ECD248BA-9C13-4464-A5BB-01E11D1A2928}"/>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C3EA152E-C2AE-4DFC-8038-450A2620DD51}"/>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104</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3E792210-ECD4-472A-941A-F12269C441E4}"/>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93</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95D9EC03-E400-412F-A94C-95A002FA5D17}"/>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86</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5834861D-8B21-400B-91A5-CA4ABF4DF5CC}"/>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88</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4FC0111F-F67D-4C71-A347-B65E5FD39EE3}"/>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98</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717975DE-D21A-4A44-8FD7-F9D0A9C5BBA6}"/>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8443EA3B-4104-4D08-B25E-4681DCFEDDCC}"/>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25B30CA5-9052-469D-825E-FD3110CDE00D}"/>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73216FFA-CF84-488B-816F-1E5D2DF6D4F4}"/>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4202CEC9-BC95-483C-A347-AF33B261F943}"/>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7765BFD0-3BD0-4382-88BC-CDA39954B5D5}"/>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8B1DA084-0D6D-4E7C-8AA3-442774D73C81}"/>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8E03A69B-A3C3-4035-AF1B-41608CE3C7D6}"/>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F92C3F20-1551-42A9-AC59-A39121CE2A2D}"/>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8467EE0D-44F6-4BC6-988F-2136DA142CB3}"/>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D4C9385F-7627-4F50-8989-7276DD3174F5}"/>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9A47BF58-2598-49A7-8AF5-58A0504841E6}"/>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8174A087-20A1-4E08-9546-BEE18A37EC36}"/>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44589812-54E1-48D9-A9DC-275159EC18C2}"/>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125A6EE2-17D7-428C-9CAB-584B68CC884E}"/>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6C7444F2-42C9-4544-8BB9-03C596DB6576}"/>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A75981E0-C64B-4C19-85AA-11E6E580E17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5B533212-756C-4F13-9963-4D222D21DCF6}"/>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C7307A1C-BF48-4075-BE72-424AB0590AEE}"/>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AE20954B-FA9E-40DA-BC4D-B6BA5D6E0E43}"/>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D41373BC-C791-4091-A7FD-77EB21C12636}"/>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58103607-C471-48BD-BC6A-E470DEC40C07}"/>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D6996A7A-2CAC-4470-912E-D989BD9717AD}"/>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102</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7BA45029-F838-4094-B6AC-D28B651D82CC}"/>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1E337830-13F0-4ECE-BBE2-EA4110A690FD}"/>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7D649E09-5DA7-4E37-B408-83A2D5F8DF20}"/>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91</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2BFC4B64-26D6-496A-A36F-174B63DE1FC4}"/>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B51B4EBC-9A0D-491C-B485-95C7FFBDF4F6}"/>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19%</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3B631B48-D99C-4A15-BC4E-2F68ED8230B7}"/>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88</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155EEF26-50F8-4D91-9B0C-C8A61536A2D0}"/>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8BAD0995-DE33-42AF-A8F3-1AA7E7325C8A}"/>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4A910221-F8E7-4B41-AD06-40BC3B7F61B0}"/>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89</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A712EB71-DE86-4445-9CC3-1E195E3E0ABF}"/>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4010B917-6187-4F98-8ADD-5FCF0B5C6CDE}"/>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AE92AA1B-06D3-44A4-AA98-29F5434C484A}"/>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92</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0AE67B36-2249-4DC4-9EF6-28981A30DA15}"/>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4894FF4F-ACF0-4329-B140-68C22D5EB679}"/>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39F727B5-2F02-47C7-8C7B-F5BF4EFCC121}"/>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90</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889F0B7F-575F-4FC7-BCFC-21D9073F9B42}"/>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A617CC14-E08F-4FC9-902A-867780968F7F}"/>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6%</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A23980F2-BDAA-4D64-9D02-2C043829A0BE}"/>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74</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96F98040-6DB9-4571-9D3C-8D4ADDA0A4C1}"/>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E17FB8EA-6EA3-4767-A681-5858F768CE07}"/>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16%</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4F868BBA-0000-4F8E-A52C-64E6533A1C67}"/>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77</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F7028A4A-C4D0-4757-89DA-B01F4347249B}"/>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E9759B3A-191C-4BCF-9BA3-C738A053781A}"/>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30B46500-B32B-46E0-8D0A-89159AA164FB}"/>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91</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E74C7AAE-DE7E-4D63-A9BA-A253A0605C47}"/>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8E649106-F262-4EF0-99AF-B0FB6D8FF9F4}"/>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6E2C34EA-F309-4653-8FCA-C13A75F2C1CE}"/>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80</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48F99A36-3F9A-4F37-9D08-DDBAEADA86F2}"/>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68809285-91F3-4C05-A04B-0ED6B5DAB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D0285CA5-6B93-418F-9736-9C5331823F82}"/>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2CC0827D-1969-4C15-B07A-C5B88CF0A262}"/>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28%</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5A64A5CB-6C35-4B29-B61A-075CE9CCD55F}"/>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76</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71CA1DB3-768D-45E0-8229-617134DD1F5D}"/>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3AA7F8D9-F5B2-44C9-AA7E-DC07BDDEF1A2}"/>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31%</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DF88BF2F-0CBB-4876-9543-8D4B7E0F198D}"/>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82</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A710F7F6-4589-4BE4-9580-01078C1AD411}"/>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5DA9314C-1F43-4D19-BE8F-FCE2D80E6233}"/>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8%</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B7CDE481-3144-4B8B-B647-F30CE420FE2D}"/>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61</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A166D565-F541-43F6-90DC-101088093039}"/>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8C3AFE50-DEE2-4F3E-A1E0-748AE1AF4785}"/>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1893E2A6-55C8-4E34-85B4-ED4E51868744}"/>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3354CC6C-48BD-495F-8106-C92E4FC9B84C}"/>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FD294C04-E32B-468D-A0C5-CBC8146BCA93}"/>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00CD533C-B504-4A39-B4D8-CA6EECB56268}"/>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45.7</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CE946487-BE07-4CCE-84FD-C23D9FF60157}"/>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ADB3908C-CB61-4472-98A6-6456B00A6ABB}"/>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3F82E1A6-6996-494F-B12A-D77A79AD8F36}"/>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F0AC9393-3E7D-4B2A-8295-09DE0F62A3B2}"/>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E35E5434-964F-4D4D-BE7A-171CD8E3BD32}"/>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15FF7457-7DBF-4CFC-9A9F-0D165E919DE3}"/>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5EEB2DB5-3B8E-42A8-AA7E-EAB15AC362D9}"/>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8441EC55-8D86-4D80-8267-853D5EF281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0E730AAC-795A-44B2-B28D-F4A8EB88FE44}"/>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5A94E2ED-7BA4-4542-93B6-0BE32422F4F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371E4885-3B36-4DA0-A58D-BFA72E08738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F7E34429-EDA9-40A4-83B1-78DC347C306C}"/>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9F71A053-C929-4621-A04F-281D9A417529}"/>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F05E05FC-67AC-40FE-A1C7-F93C03B309FB}"/>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271F9CA3-61F3-41F2-9FCA-0D471263CAB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8FB7A282-3183-4345-9524-C299E71377A3}"/>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50D1553D-975D-4B4A-8B05-08AFA4F32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EB5470C8-598C-4436-A97C-92D55529F19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9EB76FF7-144B-447F-9A0F-55B4B70E9114}"/>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D1EA9AB9-CB99-4BEA-A60C-71FB148B9A8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16CB3814-A308-4970-B536-8CB695DACCB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F59AE4C6-2BD0-4FAC-BBE4-DCF5F86A3A8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C384D5E1-2DA3-4A8E-96E6-96267F10B28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62094AF0-2624-41C9-94E2-B6A4272E7701}"/>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629E5D20-0ED5-4732-8292-D35259C33F90}"/>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F6D8038D-DD63-4A24-96BA-C4D99C8B12C1}"/>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880696FC-96B7-48C0-A73B-5AAC3B6BEAFC}"/>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C310249A-3C7F-42F9-8528-A1FA7A4ACBC8}"/>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83</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C902D77C-5E37-4F68-BFF8-B5BB9B6F15BF}"/>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AD2F183E-CF06-46C5-99B4-F6FB584548B9}"/>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77</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ECBFFECD-7330-4E5F-AA8B-BB2E0BEF4F95}"/>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72</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52791B58-BC08-44AC-824F-F33D325DC95F}"/>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4EA3D5B3-B806-4D25-8165-7CD63A2701CC}"/>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115</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8C17008F-DAEB-4A7E-B55D-9A5CEA9653EE}"/>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119</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8A0D6153-195A-411B-BBD5-F68B8588F7E2}"/>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114</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6C1E7205-EEB0-4098-B605-A84A242D5156}"/>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272A6737-2487-4271-A774-35E4E26F3B75}"/>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CEFBA071-3BF4-4FFB-9A75-4AA15D6AEB02}"/>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37%</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B1C04791-8444-45E3-8C7C-83A8C8D135CB}"/>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3C6170DE-0CEF-497C-A94B-B96E8D515548}"/>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C9DF0C2E-B9A7-40BE-AB73-4FA5C937A80B}"/>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12%</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7153178D-D0BE-47D0-B6A6-37E6E78EE0B1}"/>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30%</a:t>
            </a:fld>
            <a:endParaRPr lang="en-GB" sz="4800" b="1">
              <a:solidFill>
                <a:srgbClr val="92D050"/>
              </a:solidFill>
            </a:endParaRPr>
          </a:p>
        </xdr:txBody>
      </xdr:sp>
      <xdr:pic>
        <xdr:nvPicPr>
          <xdr:cNvPr id="151" name="Picture 150">
            <a:extLst>
              <a:ext uri="{FF2B5EF4-FFF2-40B4-BE49-F238E27FC236}">
                <a16:creationId xmlns:a16="http://schemas.microsoft.com/office/drawing/2014/main" id="{09324F8A-E036-4FB3-B7F0-BDDAFC178D92}"/>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5F832F38-9689-4A00-A0D2-EEA1CBE645E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42C1FED0-DD40-4FF7-9A86-9DB9AB685F56}"/>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682ABE10-68E0-4550-8F3A-E23DC4ED80D8}"/>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ED34A651-0F99-4EAE-8FF3-F9D91625E9BF}"/>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989CD71A-02A1-454F-A9DD-F9DED4A3F921}"/>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342FB935-9E9E-40AB-8D97-A60451D550A2}"/>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C304EB01-80DE-40F7-BB6B-6AEFE3794D1B}"/>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9CFA96C8-E8FD-4EE5-9FC7-46B593FD9ECF}"/>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122</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8680ADD5-24A6-49D7-B19E-EA82B7B6F273}"/>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101</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D8576CE3-4F2E-41E0-A4D5-EE411F3B17EF}"/>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65</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D71A5727-A685-41AD-9CC8-95E8E2844722}"/>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77</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9F17FBED-7CE1-4F5E-9E7D-5A9B2BD8F0E2}"/>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94</a:t>
            </a:fld>
            <a:endParaRPr lang="en-GB" sz="500" b="1">
              <a:solidFill>
                <a:schemeClr val="bg1"/>
              </a:solidFill>
            </a:endParaRPr>
          </a:p>
        </xdr:txBody>
      </xdr:sp>
      <xdr:pic>
        <xdr:nvPicPr>
          <xdr:cNvPr id="164" name="Picture 163">
            <a:extLst>
              <a:ext uri="{FF2B5EF4-FFF2-40B4-BE49-F238E27FC236}">
                <a16:creationId xmlns:a16="http://schemas.microsoft.com/office/drawing/2014/main" id="{FFD95EB5-D005-43C9-8E7B-D9A8441A5D3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68CAD7B3-4631-4EA3-91C4-50328DD73AE4}"/>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204B1C8B-E781-4105-987F-AB451716E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6845F238-59B9-4956-A6D9-63F4B1789F09}"/>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4F15526D-B62F-49F6-8BE9-1ED215CE92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43DB40AA-1834-4858-B138-D11121814418}"/>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4DFFFE1E-396F-4FA5-A638-BADD6EEAB0CB}"/>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0755EADA-2E86-442C-BE0F-4853B3C3891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1AAAB023-7E4F-402E-BD84-C30C2C630779}"/>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721BA765-5DF4-4FD6-AB32-544700BA1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44A1ED7F-4457-4119-8C64-1F6E00091F75}"/>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37741B25-A985-4CA6-B475-68C5404241F5}"/>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65184DA8-E2C4-4C4A-9660-7F9C2694B88F}"/>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33%</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EC6D19D2-7584-49DE-8624-D5F79477A901}"/>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40%</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69AC75E9-1247-40A7-AB7E-F76774BAC92D}"/>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108</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D301B440-8D05-4BB8-970C-6DC03ED65E9E}"/>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34C65761-1EB6-4E91-8068-6A3898850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D370DCCE-DC6F-49CA-8C61-59B9E2FC2421}"/>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65C24BCA-BC09-4BA8-83C4-EBBC466A8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F0CD3BAF-02C2-4874-9968-02B9B8EAF403}"/>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15%</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2C29792A-CF79-4174-B626-5A8A7A897D40}"/>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5FCFB46E-D03E-4512-ADA0-B6DCD106AAE1}"/>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73413798-95DC-4020-8DEF-238246B0B928}"/>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42%</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40837DAC-43ED-4490-841A-9CC26CB4BA8F}"/>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35%</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48668E50-6C2D-4C4F-B095-3A3DD77C11E8}"/>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E85A6E38-0D59-44E2-A068-9258BD87EC2D}"/>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00693E21-6EDF-41D2-B614-3E9EEB37B9EB}"/>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80</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6C9262DD-30D4-47D1-AD85-AE5C9A5F16EB}"/>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109</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F0E8C596-7B6E-40B4-B0A2-29C3C9B8FD52}"/>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101</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B180BA97-D005-4EB1-97FA-E34F79B9C4A9}"/>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99</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1D4DA88D-66C6-4444-8658-8D800C47169B}"/>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019584B3-3889-46A3-8FB9-A4D94EABD447}"/>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0B09471D-2B7A-4433-A079-2EBE54DAD867}"/>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4B9F7A29-4129-43D7-9691-9FED99CA1EC4}"/>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020A79E1-6675-48E8-B628-E00EF6E75FBE}"/>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D2597FA9-A062-4BDC-A17B-B9289501E98E}"/>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612D65E4-8BEC-4BC2-AF68-941A11481517}"/>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ED4100F5-77BF-446E-84B6-96BEBD1BBE81}"/>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80C69353-1DFE-44F5-A6F4-A5F454F6F939}"/>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165A0D01-B298-4C7A-9AC8-CAD6E47FE584}"/>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BCD95072-D34B-4A25-8A28-F8CB29C79635}"/>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A9895BB7-C4FE-4BD1-B6D2-CC80EA15383E}"/>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7FABBD53-8916-4D8F-ADE7-65C638AB5A5E}"/>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BA65E9D1-D8D4-4CA5-9292-F21394CDFDA3}"/>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0634E7CE-0511-4761-B4CE-EED31F4E9E8B}"/>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3E4EE30C-5BFB-4D94-ADBC-2EEDA0266D56}"/>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2533AA64-F21E-4D44-BB41-C2F557B06550}"/>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58AFFDB6-C76A-4642-B867-EF31008ACD83}"/>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90175CF-E880-4D5D-88C5-14A7067EAC9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AF4C845-60B2-4CEE-907C-4F5C73ECC982}"/>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B9B8773-F618-495E-9218-61ED69C95EBF}"/>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932F032C-3482-454D-ACC7-7360AD0A510A}"/>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1B3432A-D651-4668-9B8F-55055FC99758}"/>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5958A44-135E-4A08-A628-13B5A76B7312}"/>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55E53D7-BA1B-4804-860A-57F071FDBABC}"/>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4848CD7-0F53-47EA-A0BA-561F222E732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5D2492F3-83FF-42B1-AAC5-CD83F90843BB}"/>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E64601B2-04AB-4BC5-A92B-1818B9512299}"/>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549D5ADD-F7F0-49B3-9587-94AFF45880D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5D9EF0A-A3B6-4A57-9CD6-8E0F92DC28F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40ED105C-B73F-424D-BC90-0A359E9BD9D1}"/>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60DE77AC-8383-419F-90FF-A14B680FDAC4}"/>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Tarporley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C72D20C8-6345-4403-84FC-37414D8595D1}"/>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E8412FD7-3A87-4259-81C3-434F3FDDDCF7}"/>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FC5767C1-8B1E-421E-BDC0-646565E1E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7CC3BEC4-0A4A-410A-BCF6-ADFD2F7DA89E}"/>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7B945BB6-7EF8-4B71-A460-1862F7F7CD83}"/>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F539377A-B75C-49FD-B9C9-A244F95B7C69}"/>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7B1E3F83-4EC8-40FE-ACA5-4BF5E90FF7DD}"/>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83F8E43E-513F-45FC-8DEB-B4D31E52C6F9}"/>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E8CA2CE1-F627-43B4-80E3-209F6141ADDA}"/>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297DB30D-0C11-42BD-8423-03414D88F2F1}"/>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FF77B3F1-EFA2-4E85-80AF-457029C5979B}"/>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EFAB58A7-8464-4A0C-93A1-B276EB850013}"/>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490D38C8-8F86-4CF4-ACD1-FF122BDBDFC2}"/>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C6DCC05-00CA-4DD3-9883-B72416918FCF}"/>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8977F6B-7454-4330-B64E-8B20FA008E8A}"/>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5835819-0BE5-4C3C-AF83-161FB973FC1B}"/>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5430AD1-2DA6-4218-8C8D-FD0A06F6F925}"/>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E1C32CF-0186-4699-8111-DAD131776052}"/>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E4775FF-D271-4CD8-A300-C9955C657B7E}"/>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A7DF263-A882-44FB-BDDE-10EC435AE0A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FCCCE953-E082-4C4C-9B99-911BCF240B99}"/>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6821A2BD-E835-4B74-BA5C-06F87E87F3A9}"/>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2B9B1977-186D-4931-A4B7-105D93EC461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5F7B196E-ED9E-40FE-BEB0-C2C7862F748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5EE16385-3428-4C3D-87A0-63F2FB2C49D3}"/>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1A56A0B1-4FD0-4EF7-8495-3F03CF06CA42}"/>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Tarporley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9B8D418B-5A21-4100-80A6-830DB3818521}"/>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7E741063-E2AD-4E82-B9CA-3B242FCED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636A2E6E-58A4-4451-910F-B22E63725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9851D2C4-034B-4395-BCD7-ADCBD816669A}"/>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7322BBA9-E4AD-4279-BF3D-E0A5286CE42E}"/>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152CABA-5DD7-4BA4-8B70-DA80029F25F0}"/>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4E9F157-7743-4483-9F47-3A93D538B6B0}"/>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D6EA91BA-85E6-4F65-A13E-84FF9BFD05FE}"/>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368AC40-6969-452B-9A6B-2CD8AF92D0F9}"/>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C3F21CF-E082-49B4-BC2D-2E50B620DA2D}"/>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DF5B5C1-4A13-457F-A8AF-1B0CA930547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268DBE0F-19D9-4B67-9FA1-B1B5A82BB912}"/>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2C674FED-D3C0-4C86-B397-4343EE827AC9}"/>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4C157108-01DE-4E15-AB32-1EC561BF7AF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DF547C7-2D0A-4BEC-BF67-E5B3A0EEA6C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3501C826-D6EC-4C4B-A1E0-C0742D02E64A}"/>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39C9C511-690D-47CD-8AAA-9ECFED142956}"/>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Tarporley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D708A7EA-6315-4F50-B4B8-E2AA8428FDB4}"/>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C1329336-B6E3-4862-9E58-2834D4B877C6}"/>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21122026-A005-41AB-A6C0-04247C452016}"/>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AD0F1CF2-52BD-4EB2-9623-72CC5AFC057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7C38EA8D-845F-48D8-97D1-755A383984FC}"/>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EC88D4E4-9F73-4FCE-ABA5-905040858210}"/>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2BD91BA3-E97D-4291-831C-96416EDD240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38ED4430-D141-41F2-87B3-7BA6E40BED83}"/>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F4CEF4C9-EDC5-457C-BD10-9AE182FF48FC}"/>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02C74672-70D2-4FAD-B640-7552AC9DCDA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451A86FE-EC47-4DA5-AFB9-6FCA4A04A01B}"/>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220B9E99-991B-4B22-B001-8ACDE5B914D2}"/>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41F412BE-165B-4D2F-B588-564787786ED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E8F44563-6402-492E-8984-94AEFD8A5AC7}"/>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CDBE2BF1-94F8-4EB3-A316-278CF18E0063}"/>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500F69E6-9F9D-4D55-878F-166E838C51D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AB29280F-368D-4E74-99D5-571A679F0F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5B30F7D0-267B-4EEF-8100-FBEB49C0E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83A1A010-B513-4C5C-8AE8-7D2BCE07F2C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D9DB5FA4-A3F3-42CE-B071-D72E59798173}"/>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3D3A23B3-2CE7-4593-B25E-2D411391FA01}"/>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199CDD70-4F92-4C12-B80E-F75DDDF0568D}"/>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708B7B43-4412-43D9-BBE6-9C553455D661}"/>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DA178CF9-D08C-42B4-B42F-0FBEB8A2F343}"/>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0364C92-5C8F-4743-A581-B8A6D0D47038}"/>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5B72696-A0EF-45D2-8B93-1D99F893A7D7}"/>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88218C9-6572-4475-B691-33BCE52B8AA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3969FFE2-AEE7-4C94-8493-637857563394}"/>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A7351C6A-79B9-4327-B0E1-26349FBB5CC1}"/>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30E091D9-B5EA-4F50-9FAF-AED273A9C05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5CDD933-3D14-405D-A9DF-9E5111BB5B2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4AC43D68-76FE-4036-8DCB-AEC4208C8E40}"/>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8EA9E1DB-4E47-4C0E-A28A-80D88524CCA4}"/>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Tarporley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DFF527DB-E099-48CE-BE19-9AAD5F3489B1}"/>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F317AF64-3120-416F-8D3F-BF51E068F8D0}"/>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8EC2B948-8090-4BE2-B901-3B926C4B8C54}"/>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8B09B0AB-7027-46C6-823D-C65C014A39A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AEB78907-B744-4FF3-8EB3-11983E1A037E}"/>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4B9BFEF0-5AB6-4B86-BB37-44074186491D}"/>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BD9BBDB5-D991-4469-96D4-413F73B22CC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0CB65D5D-3A11-4E4D-B908-E921699F130C}"/>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FEA19238-509D-4E24-B928-4CA241AC35A9}"/>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1E05A835-1F01-4629-A7AE-4FA0268A770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67FE2222-E1BE-40A4-A8EA-AD57CAE9393D}"/>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E3A38521-724A-49A4-A98D-26AFFB855FF3}"/>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3FD01767-910E-4DD4-A2B5-FA8371C3E6C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182DD323-C0A0-456F-A80F-625D225861EB}"/>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31CA7998-FB2D-4266-BF78-BA7387CD764A}"/>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5A9FA7AE-1B0C-4000-9F7E-4F506D0BFA7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0213E279-C157-4505-9108-15771AA3A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B4D9E9A5-F526-4B25-AF41-F75FDF2D99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A8FDEFFE-D57B-451D-9E1B-3B1EB5D3C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FFA9F5C8-5124-47CE-B6B4-228CF8CEC3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79119276-2E73-4401-AC91-A0B4E600F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BFDAAEB9-BD42-4204-8730-7EA04FFD7045}"/>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E8803E8D-6CFF-4E3A-BCD3-0E44544507BB}"/>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BF3919C3-A32D-4B34-83E7-9C144E138297}"/>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28B33F64-2A20-41E1-A02F-30F1526A37DF}"/>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4919DBA8-5DB9-4B45-9CE4-A8FE488FC5E1}"/>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D6D40568-6556-456B-9420-108F9E2907CB}"/>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6056DE2D-EA44-481D-AF77-6A74D656BBC5}"/>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B123C63F-311B-48F7-AA51-8363F8D807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B73445C4-821F-4C17-BC01-174D7E98E7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806AE4E3-6921-49A2-9833-267F8E7D95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4A955E2C-9DE6-4FDE-BAAE-6477C5C58DB4}"/>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71F2FF99-6197-4E7A-8FA4-289D1B9951CE}"/>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A3D18B2-4E82-4554-883D-CD1E38D3B94E}"/>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1FAB3BF-2346-473D-818A-697573936BFA}"/>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231CF02-5ADA-424E-BBB7-379D6EB5E842}"/>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D3D6D655-3DD2-4A21-B3D6-F047E5FB5B72}"/>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9B5AA34-0307-49C0-B4A5-1FF2E94B0305}"/>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1B0E888-11C4-4A09-AAD7-976C560A479E}"/>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16499CA-A346-487F-8C7E-C6912339CF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4025D88D-9D43-4603-A1C7-07C95D4F9245}"/>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FD648871-545C-4CF4-95D7-976376645587}"/>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79E7BB4E-6E41-4ACD-88A9-ABD4BBC7870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5645EF2-C244-42A7-8DD6-05E9A0102C4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4A38EC43-306B-401E-B278-7B44581CBF4A}"/>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5C678850-D51F-4841-8834-7B3322A5C763}"/>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Tarporley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D1496748-C5B5-4E17-BF1A-F6C290D73843}"/>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0400F2A9-F96F-4B7E-A50D-F77155E864BB}"/>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DA9E0AB3-6E3B-487C-8672-EA806E4B1F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50790B99-9FFF-4906-B450-F2A129CF01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613A75F3-F63E-4972-9578-D0DC22ADEE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E472723D-38F5-4365-98B0-A09FB488E71B}"/>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7371D612-3239-4479-8F97-0173331E7CF7}"/>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8A8B2873-7554-4FC3-A8B4-D0CA4267CE2C}"/>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CA11C20F-31DD-49B0-B182-7D7BED7A2941}"/>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ED4126FC-428D-4298-B7DB-2CB177B3DCDF}"/>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C75C9CFC-E28E-4FDB-9659-2B26C9A4B92C}"/>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5A620B1E-F6E8-4E3D-A07D-5A668097D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2F15F1AE-46DE-46A4-B737-77970000D0A1}"/>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19E946630D89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0.27890116279069771</v>
          </cell>
          <cell r="C89">
            <v>8.1715116279069758E-2</v>
          </cell>
          <cell r="D89">
            <v>0.32601162790697669</v>
          </cell>
          <cell r="E89">
            <v>0.40263372093023259</v>
          </cell>
        </row>
        <row r="90">
          <cell r="A90">
            <v>0.72109883720930235</v>
          </cell>
          <cell r="C90">
            <v>0.9182848837209302</v>
          </cell>
          <cell r="D90">
            <v>0.67398837209302331</v>
          </cell>
          <cell r="E90">
            <v>0.59736627906976736</v>
          </cell>
        </row>
        <row r="96">
          <cell r="C96" t="str">
            <v>0-4</v>
          </cell>
          <cell r="E96">
            <v>4.3709302325581408E-2</v>
          </cell>
        </row>
        <row r="97">
          <cell r="C97" t="str">
            <v>5-17</v>
          </cell>
          <cell r="E97">
            <v>0.15470930232558139</v>
          </cell>
        </row>
        <row r="98">
          <cell r="C98" t="str">
            <v>18-24</v>
          </cell>
          <cell r="E98">
            <v>5.5453488372093025E-2</v>
          </cell>
        </row>
        <row r="99">
          <cell r="C99" t="str">
            <v>25-34</v>
          </cell>
          <cell r="E99">
            <v>8.4982558139534883E-2</v>
          </cell>
        </row>
        <row r="100">
          <cell r="C100" t="str">
            <v>35-49</v>
          </cell>
          <cell r="E100">
            <v>0.18035465116279067</v>
          </cell>
        </row>
        <row r="101">
          <cell r="C101" t="str">
            <v>50-64</v>
          </cell>
          <cell r="E101">
            <v>0.2405406976744186</v>
          </cell>
        </row>
        <row r="102">
          <cell r="C102" t="str">
            <v>65-74</v>
          </cell>
          <cell r="E102">
            <v>0.13417441860465115</v>
          </cell>
        </row>
        <row r="103">
          <cell r="C103" t="str">
            <v>75 plus</v>
          </cell>
          <cell r="E103">
            <v>0.10689534883720932</v>
          </cell>
        </row>
        <row r="115">
          <cell r="C115" t="str">
            <v>Couple - no children</v>
          </cell>
          <cell r="D115">
            <v>0.36925581395348839</v>
          </cell>
        </row>
        <row r="116">
          <cell r="C116" t="str">
            <v>Couple with children</v>
          </cell>
          <cell r="D116">
            <v>0.19054069767441859</v>
          </cell>
        </row>
        <row r="117">
          <cell r="C117" t="str">
            <v>Lone parent</v>
          </cell>
          <cell r="D117">
            <v>1.9726744186046509E-2</v>
          </cell>
        </row>
        <row r="118">
          <cell r="C118" t="str">
            <v>Single person - no children</v>
          </cell>
          <cell r="D118">
            <v>0.12326744186046511</v>
          </cell>
        </row>
        <row r="119">
          <cell r="C119" t="str">
            <v>Other: two or more adults</v>
          </cell>
          <cell r="D119">
            <v>0.2976511627906977</v>
          </cell>
        </row>
        <row r="128">
          <cell r="D128">
            <v>0.75372674418604657</v>
          </cell>
          <cell r="L128" t="str">
            <v>0 
Index: 104</v>
          </cell>
        </row>
        <row r="129">
          <cell r="D129">
            <v>0.1143139534883721</v>
          </cell>
          <cell r="L129" t="str">
            <v>1 
Index: 90</v>
          </cell>
        </row>
        <row r="130">
          <cell r="D130">
            <v>0.10047093023255814</v>
          </cell>
          <cell r="L130" t="str">
            <v>2 
Index: 93</v>
          </cell>
        </row>
        <row r="131">
          <cell r="D131">
            <v>3.1575581395348835E-2</v>
          </cell>
          <cell r="L131" t="str">
            <v>3+ 
Index: 78</v>
          </cell>
        </row>
        <row r="137">
          <cell r="D137">
            <v>0.14680813953488372</v>
          </cell>
        </row>
        <row r="138">
          <cell r="D138">
            <v>0.42302906976744181</v>
          </cell>
        </row>
        <row r="139">
          <cell r="D139">
            <v>0.35011046511627902</v>
          </cell>
        </row>
        <row r="140">
          <cell r="D140">
            <v>8.0709302325581392E-2</v>
          </cell>
        </row>
        <row r="146">
          <cell r="D146">
            <v>0.10941860465116279</v>
          </cell>
          <cell r="L146" t="str">
            <v>&lt;20k 
Index: 68</v>
          </cell>
        </row>
        <row r="147">
          <cell r="D147">
            <v>0.25882558139534889</v>
          </cell>
          <cell r="L147" t="str">
            <v>20k - 40k 
Index: 83</v>
          </cell>
        </row>
        <row r="148">
          <cell r="D148">
            <v>0.20887790697674413</v>
          </cell>
          <cell r="L148" t="str">
            <v>40k - 60k 
Index: 98</v>
          </cell>
        </row>
        <row r="149">
          <cell r="D149">
            <v>0.14909883720930234</v>
          </cell>
          <cell r="L149" t="str">
            <v>60k - 80k 
Index: 105</v>
          </cell>
        </row>
        <row r="150">
          <cell r="D150">
            <v>0.1005174418604651</v>
          </cell>
          <cell r="L150" t="str">
            <v>80k - 100k 
Index: 133</v>
          </cell>
        </row>
        <row r="151">
          <cell r="D151">
            <v>0.1730406976744186</v>
          </cell>
          <cell r="L151" t="str">
            <v>100k+ 
Index: 179</v>
          </cell>
        </row>
      </sheetData>
      <sheetData sheetId="4"/>
      <sheetData sheetId="5"/>
      <sheetData sheetId="6">
        <row r="48">
          <cell r="F48" t="str">
            <v>Capped Index</v>
          </cell>
        </row>
        <row r="49">
          <cell r="E49">
            <v>5.8139534883720929E-3</v>
          </cell>
          <cell r="F49">
            <v>53.484841041261099</v>
          </cell>
          <cell r="G49">
            <v>1.1000000000000001</v>
          </cell>
        </row>
        <row r="50">
          <cell r="E50">
            <v>5.8139534883720929E-3</v>
          </cell>
          <cell r="F50">
            <v>18.188496140737769</v>
          </cell>
          <cell r="G50">
            <v>1.2</v>
          </cell>
        </row>
        <row r="51">
          <cell r="E51">
            <v>0</v>
          </cell>
          <cell r="F51">
            <v>0</v>
          </cell>
          <cell r="G51">
            <v>1.3</v>
          </cell>
        </row>
        <row r="52">
          <cell r="E52">
            <v>1.1627906976744186E-2</v>
          </cell>
          <cell r="F52">
            <v>28.507683747115525</v>
          </cell>
          <cell r="G52">
            <v>1.4</v>
          </cell>
        </row>
        <row r="53">
          <cell r="E53">
            <v>6.9767441860465115E-2</v>
          </cell>
          <cell r="F53">
            <v>200</v>
          </cell>
          <cell r="G53">
            <v>1.5</v>
          </cell>
        </row>
        <row r="54">
          <cell r="E54">
            <v>0</v>
          </cell>
          <cell r="F54">
            <v>0</v>
          </cell>
          <cell r="G54">
            <v>2.6</v>
          </cell>
        </row>
        <row r="55">
          <cell r="E55">
            <v>0</v>
          </cell>
          <cell r="F55">
            <v>0</v>
          </cell>
          <cell r="G55">
            <v>2.7</v>
          </cell>
        </row>
        <row r="56">
          <cell r="E56">
            <v>0</v>
          </cell>
          <cell r="F56">
            <v>0</v>
          </cell>
          <cell r="G56">
            <v>2.8</v>
          </cell>
        </row>
        <row r="57">
          <cell r="E57">
            <v>0</v>
          </cell>
          <cell r="F57">
            <v>0</v>
          </cell>
          <cell r="G57">
            <v>2.9</v>
          </cell>
        </row>
        <row r="58">
          <cell r="E58">
            <v>0</v>
          </cell>
          <cell r="F58">
            <v>0</v>
          </cell>
          <cell r="G58">
            <v>2.1</v>
          </cell>
        </row>
        <row r="59">
          <cell r="E59">
            <v>0</v>
          </cell>
          <cell r="F59">
            <v>0</v>
          </cell>
          <cell r="G59">
            <v>2.11</v>
          </cell>
        </row>
        <row r="60">
          <cell r="E60">
            <v>0</v>
          </cell>
          <cell r="F60">
            <v>0</v>
          </cell>
          <cell r="G60">
            <v>2.12</v>
          </cell>
        </row>
        <row r="61">
          <cell r="E61">
            <v>0</v>
          </cell>
          <cell r="F61">
            <v>0</v>
          </cell>
          <cell r="G61">
            <v>2.13</v>
          </cell>
        </row>
        <row r="62">
          <cell r="E62">
            <v>0</v>
          </cell>
          <cell r="F62">
            <v>0</v>
          </cell>
          <cell r="G62">
            <v>3.14</v>
          </cell>
        </row>
        <row r="63">
          <cell r="E63">
            <v>0</v>
          </cell>
          <cell r="F63">
            <v>0</v>
          </cell>
          <cell r="G63">
            <v>3.15</v>
          </cell>
        </row>
        <row r="64">
          <cell r="E64">
            <v>1.7441860465116279E-2</v>
          </cell>
          <cell r="F64">
            <v>27.106271092017991</v>
          </cell>
          <cell r="G64">
            <v>3.16</v>
          </cell>
        </row>
        <row r="65">
          <cell r="E65">
            <v>2.3255813953488372E-2</v>
          </cell>
          <cell r="F65">
            <v>30.627466529052406</v>
          </cell>
          <cell r="G65">
            <v>3.17</v>
          </cell>
        </row>
        <row r="66">
          <cell r="E66">
            <v>0</v>
          </cell>
          <cell r="F66">
            <v>0</v>
          </cell>
          <cell r="G66">
            <v>3.18</v>
          </cell>
        </row>
        <row r="67">
          <cell r="E67">
            <v>0.1</v>
          </cell>
          <cell r="F67">
            <v>200</v>
          </cell>
          <cell r="G67">
            <v>4.1900000000000004</v>
          </cell>
        </row>
        <row r="68">
          <cell r="E68">
            <v>6.9767441860465115E-2</v>
          </cell>
          <cell r="F68">
            <v>96.897030628251855</v>
          </cell>
          <cell r="G68">
            <v>4.2</v>
          </cell>
        </row>
        <row r="69">
          <cell r="E69">
            <v>1.1627906976744186E-2</v>
          </cell>
          <cell r="F69">
            <v>77.116730638970424</v>
          </cell>
          <cell r="G69">
            <v>4.21</v>
          </cell>
        </row>
        <row r="70">
          <cell r="E70">
            <v>0</v>
          </cell>
          <cell r="F70">
            <v>0</v>
          </cell>
          <cell r="G70">
            <v>4.22</v>
          </cell>
        </row>
        <row r="71">
          <cell r="E71">
            <v>5.8139534883720929E-3</v>
          </cell>
          <cell r="F71">
            <v>13.269594668714349</v>
          </cell>
          <cell r="G71">
            <v>4.2300000000000004</v>
          </cell>
        </row>
        <row r="72">
          <cell r="E72">
            <v>0.1</v>
          </cell>
          <cell r="F72">
            <v>200</v>
          </cell>
          <cell r="G72">
            <v>4.24</v>
          </cell>
        </row>
        <row r="73">
          <cell r="E73">
            <v>1.7441860465116279E-2</v>
          </cell>
          <cell r="F73">
            <v>26.14073043965444</v>
          </cell>
          <cell r="G73">
            <v>4.25</v>
          </cell>
        </row>
      </sheetData>
      <sheetData sheetId="7">
        <row r="19">
          <cell r="A19">
            <v>92.673289914718026</v>
          </cell>
        </row>
        <row r="20">
          <cell r="A20">
            <v>92.606138890612471</v>
          </cell>
        </row>
        <row r="21">
          <cell r="A21">
            <v>103.98912412345955</v>
          </cell>
        </row>
        <row r="22">
          <cell r="A22">
            <v>87.813887349855975</v>
          </cell>
        </row>
        <row r="23">
          <cell r="A23">
            <v>94.995108430503663</v>
          </cell>
        </row>
        <row r="24">
          <cell r="A24">
            <v>91.012905224183299</v>
          </cell>
        </row>
        <row r="25">
          <cell r="A25">
            <v>87.905915816816588</v>
          </cell>
        </row>
        <row r="26">
          <cell r="A26">
            <v>98.804185598568594</v>
          </cell>
        </row>
        <row r="27">
          <cell r="A27">
            <v>86.368249563620253</v>
          </cell>
        </row>
        <row r="28">
          <cell r="A28">
            <v>91.894993148565788</v>
          </cell>
        </row>
        <row r="29">
          <cell r="A29">
            <v>91.657497229760736</v>
          </cell>
        </row>
        <row r="30">
          <cell r="A30">
            <v>101.91522364399496</v>
          </cell>
        </row>
        <row r="31">
          <cell r="A31">
            <v>100.96686888043622</v>
          </cell>
        </row>
        <row r="32">
          <cell r="A32">
            <v>76.57927534638543</v>
          </cell>
        </row>
        <row r="33">
          <cell r="A33">
            <v>101.40634500087859</v>
          </cell>
        </row>
        <row r="34">
          <cell r="A34">
            <v>90.568186896975959</v>
          </cell>
        </row>
        <row r="35">
          <cell r="A35">
            <v>102.26914929152187</v>
          </cell>
        </row>
        <row r="36">
          <cell r="A36">
            <v>105.22811352580159</v>
          </cell>
        </row>
        <row r="37">
          <cell r="A37">
            <v>98.985645747103874</v>
          </cell>
        </row>
        <row r="38">
          <cell r="A38">
            <v>116.08102373814066</v>
          </cell>
        </row>
        <row r="39">
          <cell r="A39">
            <v>124.73608982162703</v>
          </cell>
        </row>
        <row r="40">
          <cell r="A40">
            <v>52.867214030864474</v>
          </cell>
        </row>
        <row r="41">
          <cell r="A41">
            <v>103.70642338927763</v>
          </cell>
        </row>
        <row r="42">
          <cell r="A42">
            <v>111.3169315148201</v>
          </cell>
        </row>
        <row r="43">
          <cell r="A43">
            <v>100.35557684172235</v>
          </cell>
        </row>
        <row r="44">
          <cell r="A44">
            <v>87.267867959348848</v>
          </cell>
        </row>
        <row r="45">
          <cell r="A45">
            <v>95.794700605049016</v>
          </cell>
        </row>
        <row r="46">
          <cell r="A46">
            <v>100</v>
          </cell>
        </row>
        <row r="47">
          <cell r="A47">
            <v>83.620556086759692</v>
          </cell>
        </row>
        <row r="48">
          <cell r="A48">
            <v>89.777622921930231</v>
          </cell>
        </row>
        <row r="49">
          <cell r="A49">
            <v>79.680644736000914</v>
          </cell>
        </row>
        <row r="50">
          <cell r="A50">
            <v>74.700537010332198</v>
          </cell>
        </row>
        <row r="51">
          <cell r="A51">
            <v>98.70103645449484</v>
          </cell>
        </row>
        <row r="52">
          <cell r="A52">
            <v>83.488715617892424</v>
          </cell>
        </row>
        <row r="53">
          <cell r="A53">
            <v>90.865242413526502</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55.558948883457795</v>
          </cell>
        </row>
        <row r="14">
          <cell r="K14">
            <v>0</v>
          </cell>
        </row>
        <row r="15">
          <cell r="K15">
            <v>18.366144863374579</v>
          </cell>
        </row>
        <row r="16">
          <cell r="K16">
            <v>202.02102485116015</v>
          </cell>
        </row>
        <row r="17">
          <cell r="K17">
            <v>0</v>
          </cell>
        </row>
        <row r="24">
          <cell r="A24" t="str">
            <v>Health Challenges</v>
          </cell>
          <cell r="B24">
            <v>9.3023255813953487E-2</v>
          </cell>
          <cell r="C24">
            <v>0.16743163375729445</v>
          </cell>
        </row>
        <row r="25">
          <cell r="A25" t="str">
            <v>At Risk</v>
          </cell>
          <cell r="B25">
            <v>0</v>
          </cell>
          <cell r="C25">
            <v>0.17062354146753123</v>
          </cell>
        </row>
        <row r="26">
          <cell r="A26" t="str">
            <v>Caution</v>
          </cell>
          <cell r="B26">
            <v>4.0697674418604654E-2</v>
          </cell>
          <cell r="C26">
            <v>0.22159072968962143</v>
          </cell>
        </row>
        <row r="27">
          <cell r="A27" t="str">
            <v>Healthy</v>
          </cell>
          <cell r="B27">
            <v>0.86627906976744184</v>
          </cell>
          <cell r="C27">
            <v>0.42880639300076639</v>
          </cell>
        </row>
      </sheetData>
      <sheetData sheetId="9">
        <row r="14">
          <cell r="K14">
            <v>53.484841041261099</v>
          </cell>
        </row>
        <row r="15">
          <cell r="K15">
            <v>18.188496140737769</v>
          </cell>
        </row>
        <row r="16">
          <cell r="K16">
            <v>0</v>
          </cell>
        </row>
        <row r="17">
          <cell r="K17">
            <v>28.507683747115525</v>
          </cell>
        </row>
        <row r="18">
          <cell r="K18">
            <v>200.90635776814926</v>
          </cell>
        </row>
        <row r="21">
          <cell r="K21">
            <v>0</v>
          </cell>
        </row>
        <row r="22">
          <cell r="K22">
            <v>0</v>
          </cell>
        </row>
        <row r="23">
          <cell r="K23">
            <v>0</v>
          </cell>
        </row>
        <row r="24">
          <cell r="K24">
            <v>0</v>
          </cell>
        </row>
        <row r="25">
          <cell r="K25">
            <v>0</v>
          </cell>
        </row>
        <row r="26">
          <cell r="K26">
            <v>0</v>
          </cell>
        </row>
        <row r="27">
          <cell r="K27">
            <v>0</v>
          </cell>
        </row>
        <row r="28">
          <cell r="K28">
            <v>0</v>
          </cell>
        </row>
        <row r="31">
          <cell r="K31">
            <v>0</v>
          </cell>
        </row>
        <row r="32">
          <cell r="K32">
            <v>0</v>
          </cell>
        </row>
        <row r="33">
          <cell r="K33">
            <v>27.106271092017991</v>
          </cell>
        </row>
        <row r="34">
          <cell r="K34">
            <v>30.627466529052406</v>
          </cell>
        </row>
        <row r="35">
          <cell r="K35">
            <v>0</v>
          </cell>
        </row>
        <row r="38">
          <cell r="K38">
            <v>232.17892881301717</v>
          </cell>
        </row>
        <row r="39">
          <cell r="K39">
            <v>96.897030628251855</v>
          </cell>
        </row>
        <row r="40">
          <cell r="K40">
            <v>77.116730638970424</v>
          </cell>
        </row>
        <row r="41">
          <cell r="K41">
            <v>0</v>
          </cell>
        </row>
        <row r="42">
          <cell r="K42">
            <v>13.269594668714349</v>
          </cell>
        </row>
        <row r="43">
          <cell r="K43">
            <v>500.00105248976973</v>
          </cell>
        </row>
        <row r="44">
          <cell r="K44">
            <v>26.14073043965444</v>
          </cell>
        </row>
        <row r="47">
          <cell r="K47">
            <v>0</v>
          </cell>
        </row>
        <row r="48">
          <cell r="K48">
            <v>0</v>
          </cell>
        </row>
        <row r="49">
          <cell r="K49">
            <v>0</v>
          </cell>
        </row>
      </sheetData>
      <sheetData sheetId="10">
        <row r="13">
          <cell r="V13">
            <v>500.00105248976973</v>
          </cell>
        </row>
        <row r="14">
          <cell r="V14">
            <v>232.17892881301717</v>
          </cell>
        </row>
        <row r="15">
          <cell r="V15">
            <v>200.90635776814926</v>
          </cell>
        </row>
        <row r="16">
          <cell r="V16">
            <v>96.897030628251855</v>
          </cell>
        </row>
        <row r="17">
          <cell r="V17">
            <v>77.116730638970424</v>
          </cell>
        </row>
        <row r="18">
          <cell r="V18">
            <v>53.484841041261099</v>
          </cell>
        </row>
        <row r="19">
          <cell r="V19">
            <v>30.627466529052406</v>
          </cell>
        </row>
        <row r="20">
          <cell r="V20">
            <v>28.507683747115525</v>
          </cell>
        </row>
        <row r="21">
          <cell r="V21">
            <v>27.106271092017991</v>
          </cell>
        </row>
        <row r="22">
          <cell r="V22">
            <v>26.14073043965444</v>
          </cell>
        </row>
        <row r="23">
          <cell r="V23">
            <v>18.188496140737769</v>
          </cell>
        </row>
        <row r="24">
          <cell r="V24">
            <v>13.269594668714349</v>
          </cell>
        </row>
        <row r="25">
          <cell r="V25">
            <v>0</v>
          </cell>
        </row>
        <row r="26">
          <cell r="V26">
            <v>0</v>
          </cell>
        </row>
        <row r="27">
          <cell r="V27">
            <v>0</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93785-6C89-4CA2-B681-94A76A560C3E}">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6CF40-AC05-46B2-A4B1-36CE5054BF0B}">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C6C35-FDC9-4E80-B85D-FC697250DDFE}">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4%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2%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16% Does not enjoy general happiness. This is 9%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8% are likely to be current cigarette smokers.  This is 39%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40%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5% are likely to say they never eat fruit and 31% never do moderate intensity sports, which are 37% below and 18%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10%, 24% below the base average, with white bread being eaten by about 22%, which is 25%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25.9%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A6574-143B-4732-AD16-53D8FAB2764A}">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4% above the base average.</v>
      </c>
    </row>
    <row r="5" spans="1:2">
      <c r="A5" s="1" t="s">
        <v>49</v>
      </c>
      <c r="B5" s="1" t="str">
        <f>"• Incidents of "&amp;A55&amp;" are "&amp;TEXT(B55,"0%")&amp;" "&amp;C55&amp;" in this profile than in the base."</f>
        <v>• Incidents of High blood pressure are 2% above in this profile than in the base.</v>
      </c>
    </row>
    <row r="6" spans="1:2">
      <c r="A6" s="55" t="s">
        <v>50</v>
      </c>
      <c r="B6" s="54" t="str">
        <f>"• Approximately "&amp;TEXT(B68,"0%")&amp;" "&amp;A68&amp;". This is "&amp;TEXT(C68,"0%")&amp;" "&amp;D68&amp;" the base."</f>
        <v>• Approximately 16% Does not enjoy general happiness. This is 9%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8% are likely to be current cigarette smokers.  This is 39% below the base average.</v>
      </c>
    </row>
    <row r="10" spans="1:2">
      <c r="A10" s="1" t="s">
        <v>51</v>
      </c>
      <c r="B10" s="48" t="str">
        <f>"• Circa "&amp;TEXT(D81,"0%")&amp;" smoke 20+ cigarettes per day, which is "&amp;TEXT(ABS(I81/100),"0%")&amp;" "&amp;J81&amp;" the base."</f>
        <v>• Circa 2% smoke 20+ cigarettes per day, which is 40%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5% are likely to say they never eat fruit and 31% never do moderate intensity sports, which are 37% below and 18%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10%, 24% below the base average, with white bread being eaten by about 22%, which is 25%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25.9%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1.9296511627906975E-2</v>
      </c>
      <c r="E27" s="63">
        <f>RANK('Data - Overview'!$D27,'Data - Overview'!$D$27:$D$31)</f>
        <v>3</v>
      </c>
      <c r="F27" s="62">
        <f>INDEX('Data - Knowledge'!$G:$G,MATCH('Data - Overview'!$A27,'Data - Knowledge'!$A:$A,0))</f>
        <v>1.8556278640252298E-2</v>
      </c>
      <c r="G27" s="64">
        <f>INDEX('Data - Knowledge'!$J:$J,MATCH('Data - Overview'!$A27,'Data - Knowledge'!$A:$A,0))</f>
        <v>103.98912412345955</v>
      </c>
      <c r="H27" s="64">
        <f>RANK('Data - Overview'!$G27,'Data - Overview'!$G$27:$G$31)</f>
        <v>1</v>
      </c>
      <c r="I27" s="65">
        <f>G27-100</f>
        <v>3.9891241234595469</v>
      </c>
      <c r="J27" s="65" t="str">
        <f>IF(I27&gt;0,"above","below")</f>
        <v>above</v>
      </c>
      <c r="K27" s="66" t="str">
        <f>"" &amp;TEXT('Data - Overview'!$C27,"0")&amp;" "</f>
        <v xml:space="preserve">Coronary heart disease </v>
      </c>
      <c r="L27" s="67" t="str">
        <f>"Index: "&amp;TEXT('Data - Overview'!$G27,"0")&amp;""</f>
        <v>Index: 104</v>
      </c>
      <c r="M27" s="61" t="str">
        <f>'Data - Overview'!$K27&amp;CHAR(10)&amp;'Data - Overview'!$L27</f>
        <v>Coronary heart disease 
Index: 104</v>
      </c>
      <c r="N27" s="61">
        <v>1</v>
      </c>
    </row>
    <row r="28" spans="1:14">
      <c r="A28" s="1" t="s">
        <v>71</v>
      </c>
      <c r="B28" s="1" t="str">
        <f>INDEX('Data - Knowledge'!$D:$D,MATCH('Data - Overview'!$A28,'Data - Knowledge'!$A:$A,0))</f>
        <v>Asthma</v>
      </c>
      <c r="C28" s="1" t="s">
        <v>72</v>
      </c>
      <c r="D28" s="68">
        <f>INDEX('Data - Knowledge'!$E:$E,MATCH('Data - Overview'!$A28,'Data - Knowledge'!$A:$A,0))</f>
        <v>0.12031395348837209</v>
      </c>
      <c r="E28" s="69">
        <f>RANK('Data - Overview'!$D28,'Data - Overview'!$D$27:$D$31)</f>
        <v>2</v>
      </c>
      <c r="F28" s="68">
        <f>INDEX('Data - Knowledge'!$G:$G,MATCH('Data - Overview'!$A28,'Data - Knowledge'!$A:$A,0))</f>
        <v>0.12982592244118041</v>
      </c>
      <c r="G28" s="70">
        <f>INDEX('Data - Knowledge'!$J:$J,MATCH('Data - Overview'!$A28,'Data - Knowledge'!$A:$A,0))</f>
        <v>92.673289914718026</v>
      </c>
      <c r="H28" s="70">
        <f>RANK('Data - Overview'!$G28,'Data - Overview'!$G$27:$G$31)</f>
        <v>3</v>
      </c>
      <c r="I28" s="71">
        <f>G28-100</f>
        <v>-7.3267100852819738</v>
      </c>
      <c r="J28" s="71" t="str">
        <f>IF(I28&gt;0,"above","below")</f>
        <v>below</v>
      </c>
      <c r="K28" s="1" t="str">
        <f>"" &amp;TEXT('Data - Overview'!$C28,"0")&amp;" "</f>
        <v xml:space="preserve">Asthma </v>
      </c>
      <c r="L28" s="1" t="str">
        <f>"Index: "&amp;TEXT('Data - Overview'!$G28,"0")&amp;""</f>
        <v>Index: 93</v>
      </c>
      <c r="M28" s="1" t="str">
        <f>'Data - Overview'!$K28&amp;CHAR(10)&amp;'Data - Overview'!$L28</f>
        <v>Asthma 
Index: 93</v>
      </c>
      <c r="N28" s="1">
        <v>2</v>
      </c>
    </row>
    <row r="29" spans="1:14">
      <c r="A29" s="72" t="s">
        <v>73</v>
      </c>
      <c r="B29" s="72" t="str">
        <f>INDEX('Data - Knowledge'!$D:$D,MATCH('Data - Overview'!$A29,'Data - Knowledge'!$A:$A,0))</f>
        <v>Chronic bronchitis</v>
      </c>
      <c r="C29" s="72" t="s">
        <v>74</v>
      </c>
      <c r="D29" s="73">
        <f>INDEX('Data - Knowledge'!$E:$E,MATCH('Data - Overview'!$A29,'Data - Knowledge'!$A:$A,0))</f>
        <v>7.6046511627906963E-3</v>
      </c>
      <c r="E29" s="74">
        <f>RANK('Data - Overview'!$D29,'Data - Overview'!$D$27:$D$31)</f>
        <v>4</v>
      </c>
      <c r="F29" s="73">
        <f>INDEX('Data - Knowledge'!$G:$G,MATCH('Data - Overview'!$A29,'Data - Knowledge'!$A:$A,0))</f>
        <v>8.80491523356507E-3</v>
      </c>
      <c r="G29" s="75">
        <f>INDEX('Data - Knowledge'!$J:$J,MATCH('Data - Overview'!$A29,'Data - Knowledge'!$A:$A,0))</f>
        <v>86.368249563620253</v>
      </c>
      <c r="H29" s="75">
        <f>RANK('Data - Overview'!$G29,'Data - Overview'!$G$27:$G$31)</f>
        <v>5</v>
      </c>
      <c r="I29" s="75">
        <f>G29-100</f>
        <v>-13.631750436379747</v>
      </c>
      <c r="J29" s="75" t="str">
        <f>IF(I29&gt;0,"above","below")</f>
        <v>below</v>
      </c>
      <c r="K29" s="55" t="str">
        <f>"" &amp;TEXT('Data - Overview'!$C29,"0")&amp;" "</f>
        <v xml:space="preserve">Chronic bronchitis </v>
      </c>
      <c r="L29" s="72" t="str">
        <f>"Index: "&amp;TEXT('Data - Overview'!$G29,"0")&amp;""</f>
        <v>Index: 86</v>
      </c>
      <c r="M29" s="72" t="str">
        <f>'Data - Overview'!$K29&amp;CHAR(10)&amp;'Data - Overview'!$L29</f>
        <v>Chronic bronchitis 
Index: 86</v>
      </c>
      <c r="N29" s="72">
        <v>3</v>
      </c>
    </row>
    <row r="30" spans="1:14">
      <c r="A30" s="1" t="s">
        <v>75</v>
      </c>
      <c r="B30" s="1" t="str">
        <f>INDEX('Data - Knowledge'!$D:$D,MATCH('Data - Overview'!$A30,'Data - Knowledge'!$A:$A,0))</f>
        <v>Emphysema</v>
      </c>
      <c r="C30" s="1" t="s">
        <v>76</v>
      </c>
      <c r="D30" s="68">
        <f>INDEX('Data - Knowledge'!$E:$E,MATCH('Data - Overview'!$A30,'Data - Knowledge'!$A:$A,0))</f>
        <v>4.4418604651162794E-3</v>
      </c>
      <c r="E30" s="69">
        <f>RANK('Data - Overview'!$D30,'Data - Overview'!$D$27:$D$31)</f>
        <v>5</v>
      </c>
      <c r="F30" s="68">
        <f>INDEX('Data - Knowledge'!$G:$G,MATCH('Data - Overview'!$A30,'Data - Knowledge'!$A:$A,0))</f>
        <v>5.0529710359567661E-3</v>
      </c>
      <c r="G30" s="70">
        <f>INDEX('Data - Knowledge'!$J:$J,MATCH('Data - Overview'!$A30,'Data - Knowledge'!$A:$A,0))</f>
        <v>87.905915816816588</v>
      </c>
      <c r="H30" s="70">
        <f>RANK('Data - Overview'!$G30,'Data - Overview'!$G$27:$G$31)</f>
        <v>4</v>
      </c>
      <c r="I30" s="71">
        <f>G30-100</f>
        <v>-12.094084183183412</v>
      </c>
      <c r="J30" s="71" t="str">
        <f>IF(I30&gt;0,"above","below")</f>
        <v>below</v>
      </c>
      <c r="K30" s="1" t="str">
        <f>"" &amp;TEXT('Data - Overview'!$C30,"0")&amp;" "</f>
        <v xml:space="preserve">Emphysema </v>
      </c>
      <c r="L30" s="1" t="str">
        <f>"Index: "&amp;TEXT('Data - Overview'!$G30,"0")&amp;""</f>
        <v>Index: 88</v>
      </c>
      <c r="M30" s="1" t="str">
        <f>'Data - Overview'!$K30&amp;CHAR(10)&amp;'Data - Overview'!$L30</f>
        <v>Emphysema 
Index: 88</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0.16777906976744186</v>
      </c>
      <c r="E31" s="79">
        <f>RANK('Data - Overview'!$D31,'Data - Overview'!$D$27:$D$31)</f>
        <v>1</v>
      </c>
      <c r="F31" s="78">
        <f>INDEX('Data - Knowledge'!$G:$G,MATCH('Data - Overview'!$A31,'Data - Knowledge'!$A:$A,0))</f>
        <v>0.17084342457558702</v>
      </c>
      <c r="G31" s="80">
        <f>INDEX('Data - Knowledge'!$J:$J,MATCH('Data - Overview'!$A31,'Data - Knowledge'!$A:$A,0))</f>
        <v>98.206337284705171</v>
      </c>
      <c r="H31" s="81">
        <f>RANK('Data - Overview'!$G31,'Data - Overview'!$G$27:$G$31)</f>
        <v>2</v>
      </c>
      <c r="I31" s="80">
        <f>G31-100</f>
        <v>-1.793662715294829</v>
      </c>
      <c r="J31" s="80" t="str">
        <f>IF(I31&gt;0,"above","below")</f>
        <v>below</v>
      </c>
      <c r="K31" s="77" t="str">
        <f>"" &amp;TEXT('Data - Overview'!$C31,"0")&amp;" "</f>
        <v xml:space="preserve">Cholesterol (taking medication for) </v>
      </c>
      <c r="L31" s="57" t="str">
        <f>"Index: "&amp;TEXT('Data - Overview'!$G31,"0")&amp;""</f>
        <v>Index: 98</v>
      </c>
      <c r="M31" s="57" t="str">
        <f>'Data - Overview'!$K31&amp;CHAR(10)&amp;'Data - Overview'!$L31</f>
        <v>Cholesterol (taking medication for) 
Index: 98</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3.9891241234595469E-2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0.17807558139534885</v>
      </c>
      <c r="E40" s="63">
        <f>RANK('Data - Overview'!$D40,'Data - Overview'!$D$40:$D$44)</f>
        <v>2</v>
      </c>
      <c r="F40" s="62">
        <f>INDEX('Data - Knowledge'!$G:$G,MATCH('Data - Overview'!$A40,'Data - Knowledge'!$A:$A,0))</f>
        <v>0.17472912782627387</v>
      </c>
      <c r="G40" s="64">
        <f>INDEX('Data - Knowledge'!$J:$J,MATCH('Data - Overview'!$A40,'Data - Knowledge'!$A:$A,0))</f>
        <v>101.91522364399496</v>
      </c>
      <c r="H40" s="64">
        <f>RANK('Data - Overview'!$G40,'Data - Overview'!$G$40:$G$44)</f>
        <v>1</v>
      </c>
      <c r="I40" s="64">
        <f>'Data - Overview'!$G40-100</f>
        <v>1.9152236439949633</v>
      </c>
      <c r="J40" s="64" t="str">
        <f>IF(I27&gt;0,"above","below")</f>
        <v>above</v>
      </c>
      <c r="K40" s="61" t="str">
        <f>"" &amp;TEXT('Data - Overview'!$C40,"0")&amp;" "</f>
        <v xml:space="preserve">High blood pressure </v>
      </c>
      <c r="L40" s="61" t="str">
        <f>"Index: "&amp;TEXT('Data - Overview'!$G40,"0")&amp;""</f>
        <v>Index: 102</v>
      </c>
      <c r="M40" s="72" t="str">
        <f>'Data - Overview'!$K40&amp;CHAR(10)&amp;'Data - Overview'!$L40</f>
        <v>High blood pressure 
Index: 102</v>
      </c>
      <c r="N40" s="61">
        <v>1</v>
      </c>
    </row>
    <row r="41" spans="1:14">
      <c r="A41" s="1" t="s">
        <v>85</v>
      </c>
      <c r="B41" s="1" t="str">
        <f>INDEX('Data - Knowledge'!$D:$D,MATCH('Data - Overview'!$A41,'Data - Knowledge'!$A:$A,0))</f>
        <v>Stroke</v>
      </c>
      <c r="C41" s="1" t="s">
        <v>86</v>
      </c>
      <c r="D41" s="68">
        <f>INDEX('Data - Knowledge'!$E:$E,MATCH('Data - Overview'!$A41,'Data - Knowledge'!$A:$A,0))</f>
        <v>1.7505813953488374E-2</v>
      </c>
      <c r="E41" s="69">
        <f>RANK('Data - Overview'!$D41,'Data - Overview'!$D$40:$D$44)</f>
        <v>4</v>
      </c>
      <c r="F41" s="68">
        <f>INDEX('Data - Knowledge'!$G:$G,MATCH('Data - Overview'!$A41,'Data - Knowledge'!$A:$A,0))</f>
        <v>1.9234430447383249E-2</v>
      </c>
      <c r="G41" s="70">
        <f>INDEX('Data - Knowledge'!$J:$J,MATCH('Data - Overview'!$A41,'Data - Knowledge'!$A:$A,0))</f>
        <v>91.012905224183299</v>
      </c>
      <c r="H41" s="70">
        <f>RANK('Data - Overview'!$G41,'Data - Overview'!$G$40:$G$44)</f>
        <v>3</v>
      </c>
      <c r="I41" s="70">
        <f>'Data - Overview'!$G41-100</f>
        <v>-8.9870947758167006</v>
      </c>
      <c r="J41" s="70" t="str">
        <f>IF(I28&gt;0,"above","below")</f>
        <v>below</v>
      </c>
      <c r="K41" s="1" t="str">
        <f>"" &amp;TEXT('Data - Overview'!$C41,"0")&amp;" "</f>
        <v xml:space="preserve">Stroke </v>
      </c>
      <c r="L41" s="1" t="str">
        <f>"Index: "&amp;TEXT('Data - Overview'!$G41,"0")&amp;""</f>
        <v>Index: 91</v>
      </c>
      <c r="M41" s="1" t="str">
        <f>'Data - Overview'!$K41&amp;CHAR(10)&amp;'Data - Overview'!$L41</f>
        <v>Stroke 
Index: 91</v>
      </c>
      <c r="N41" s="1">
        <v>2</v>
      </c>
    </row>
    <row r="42" spans="1:14">
      <c r="A42" s="55" t="s">
        <v>87</v>
      </c>
      <c r="B42" s="72" t="str">
        <f>INDEX('Data - Knowledge'!$D:$D,MATCH('Data - Overview'!$A42,'Data - Knowledge'!$A:$A,0))</f>
        <v>BMI &gt; 30</v>
      </c>
      <c r="C42" s="72" t="s">
        <v>88</v>
      </c>
      <c r="D42" s="84">
        <f>INDEX('Data - Knowledge'!$E:$E,MATCH('Data - Overview'!$A42,'Data - Knowledge'!$A:$A,0))</f>
        <v>0.18858139534883717</v>
      </c>
      <c r="E42" s="85">
        <f>RANK('Data - Overview'!$D42,'Data - Overview'!$D$40:$D$44)</f>
        <v>1</v>
      </c>
      <c r="F42" s="84">
        <f>INDEX('Data - Knowledge'!$G:$G,MATCH('Data - Overview'!$A42,'Data - Knowledge'!$A:$A,0))</f>
        <v>0.2151952735234843</v>
      </c>
      <c r="G42" s="75">
        <f>INDEX('Data - Knowledge'!$J:$J,MATCH('Data - Overview'!$A42,'Data - Knowledge'!$A:$A,0))</f>
        <v>87.632684612962578</v>
      </c>
      <c r="H42" s="75">
        <f>RANK('Data - Overview'!$G42,'Data - Overview'!$G$40:$G$44)</f>
        <v>5</v>
      </c>
      <c r="I42" s="75">
        <f>'Data - Overview'!$G42-100</f>
        <v>-12.367315387037422</v>
      </c>
      <c r="J42" s="75" t="str">
        <f>IF(I29&gt;0,"above","below")</f>
        <v>below</v>
      </c>
      <c r="K42" s="72" t="str">
        <f>"" &amp;TEXT('Data - Overview'!$C42,"0")&amp;" "</f>
        <v xml:space="preserve">BMI &gt; 30 </v>
      </c>
      <c r="L42" s="72" t="str">
        <f>"Index: "&amp;TEXT('Data - Overview'!$G42,"0")&amp;""</f>
        <v>Index: 88</v>
      </c>
      <c r="M42" s="72" t="str">
        <f>'Data - Overview'!$K42&amp;CHAR(10)&amp;'Data - Overview'!$L42</f>
        <v>BMI &gt; 30 
Index: 88</v>
      </c>
      <c r="N42" s="72">
        <v>3</v>
      </c>
    </row>
    <row r="43" spans="1:14">
      <c r="A43" s="86"/>
      <c r="B43" s="1" t="s">
        <v>89</v>
      </c>
      <c r="C43" s="1" t="s">
        <v>89</v>
      </c>
      <c r="D43" s="68">
        <f>SUM(D49:D51)</f>
        <v>5.9953488372093022E-2</v>
      </c>
      <c r="E43" s="69">
        <f>RANK('Data - Overview'!$D43,'Data - Overview'!$D$40:$D$44)</f>
        <v>3</v>
      </c>
      <c r="F43" s="68">
        <f>SUM(E49:E51)</f>
        <v>6.7355635704702668E-2</v>
      </c>
      <c r="G43" s="70">
        <f>D43/F43*100</f>
        <v>89.010351910177519</v>
      </c>
      <c r="H43" s="70">
        <f>RANK('Data - Overview'!$G43,'Data - Overview'!$G$40:$G$44)</f>
        <v>4</v>
      </c>
      <c r="I43" s="70">
        <f>'Data - Overview'!$G43-100</f>
        <v>-10.989648089822481</v>
      </c>
      <c r="J43" s="70" t="str">
        <f>IF(I30&gt;0,"above","below")</f>
        <v>below</v>
      </c>
      <c r="K43" s="1" t="str">
        <f>"" &amp;TEXT('Data - Overview'!$C43,"0")&amp;" "</f>
        <v xml:space="preserve">Diabetes </v>
      </c>
      <c r="L43" s="1" t="str">
        <f>"Index: "&amp;TEXT('Data - Overview'!$G43,"0")&amp;""</f>
        <v>Index: 89</v>
      </c>
      <c r="M43" s="1" t="str">
        <f>'Data - Overview'!$K43&amp;CHAR(10)&amp;'Data - Overview'!$L43</f>
        <v>Diabetes 
Index: 89</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1.3180232558139535E-2</v>
      </c>
      <c r="E44" s="89">
        <f>RANK('Data - Overview'!$D44,'Data - Overview'!$D$40:$D$44)</f>
        <v>5</v>
      </c>
      <c r="F44" s="88">
        <f>INDEX('Data - Knowledge'!$G:$G,MATCH('Data - Overview'!$A44,'Data - Knowledge'!$A:$A,0))</f>
        <v>1.434271020275411E-2</v>
      </c>
      <c r="G44" s="80">
        <f>INDEX('Data - Knowledge'!$J:$J,MATCH('Data - Overview'!$A44,'Data - Knowledge'!$A:$A,0))</f>
        <v>91.894993148565788</v>
      </c>
      <c r="H44" s="80">
        <f>RANK('Data - Overview'!$G44,'Data - Overview'!$G$40:$G$44)</f>
        <v>2</v>
      </c>
      <c r="I44" s="80">
        <f>'Data - Overview'!$G44-100</f>
        <v>-8.1050068514342115</v>
      </c>
      <c r="J44" s="80" t="str">
        <f>IF(I31&gt;0,"above","below")</f>
        <v>below</v>
      </c>
      <c r="K44" s="57" t="str">
        <f>"" &amp;TEXT('Data - Overview'!$C44,"0")&amp;" "</f>
        <v xml:space="preserve">Any kind of liver condition </v>
      </c>
      <c r="L44" s="57" t="str">
        <f>"Index: "&amp;TEXT('Data - Overview'!$G44,"0")&amp;""</f>
        <v>Index: 92</v>
      </c>
      <c r="M44" s="58" t="str">
        <f>'Data - Overview'!$K44&amp;CHAR(10)&amp;'Data - Overview'!$L44</f>
        <v>Any kind of liver condition 
Index: 92</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8.0232558139534879E-3</v>
      </c>
      <c r="E49" s="84">
        <f>INDEX('Data - Knowledge'!$G:$G,MATCH('Data - Overview'!$A49,'Data - Knowledge'!$A:$A,0))</f>
        <v>7.9948280568478153E-3</v>
      </c>
      <c r="F49" s="75">
        <f>INDEX('Data - Knowledge'!$J:$J,MATCH('Data - Overview'!$A49,'Data - Knowledge'!$A:$A,0))</f>
        <v>100.35557684172235</v>
      </c>
    </row>
    <row r="50" spans="1:14">
      <c r="A50" s="1" t="s">
        <v>95</v>
      </c>
      <c r="B50" s="1" t="str">
        <f>INDEX('Data - Knowledge'!$D:$D,MATCH('Data - Overview'!$A50,'Data - Knowledge'!$A:$A,0))</f>
        <v>Type 2 diabetes</v>
      </c>
      <c r="C50" s="1" t="s">
        <v>96</v>
      </c>
      <c r="D50" s="68">
        <f>INDEX('Data - Knowledge'!$E:$E,MATCH('Data - Overview'!$A50,'Data - Knowledge'!$A:$A,0))</f>
        <v>5.0930232558139533E-2</v>
      </c>
      <c r="E50" s="68">
        <f>INDEX('Data - Knowledge'!$G:$G,MATCH('Data - Overview'!$A50,'Data - Knowledge'!$A:$A,0))</f>
        <v>5.8360807647854854E-2</v>
      </c>
      <c r="F50" s="70">
        <f>INDEX('Data - Knowledge'!$J:$J,MATCH('Data - Overview'!$A50,'Data - Knowledge'!$A:$A,0))</f>
        <v>87.267867959348848</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1.9152236439949632E-2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4.288953488372093E-2</v>
      </c>
      <c r="E61" s="63">
        <f>RANK('Data - Overview'!$D61,'Data - Overview'!$D$61:$D$65)</f>
        <v>5</v>
      </c>
      <c r="F61" s="62">
        <f>INDEX('Data - Knowledge'!$G:$G,MATCH('Data - Overview'!$A61,'Data - Knowledge'!$A:$A,0))</f>
        <v>4.7773079179226276E-2</v>
      </c>
      <c r="G61" s="64">
        <f>INDEX('Data - Knowledge'!$J:$J,MATCH('Data - Overview'!$A61,'Data - Knowledge'!$A:$A,0))</f>
        <v>89.777622921930231</v>
      </c>
      <c r="H61" s="64">
        <f>RANK('Data - Overview'!$G61,'Data - Overview'!$G$61:$G$65)</f>
        <v>2</v>
      </c>
      <c r="I61" s="64">
        <f>'Data - Overview'!$G61-100</f>
        <v>-10.222377078069769</v>
      </c>
      <c r="J61" s="64" t="str">
        <f>IF(I61&gt;0,"above","below")</f>
        <v>below</v>
      </c>
      <c r="K61" s="61" t="str">
        <f>"" &amp;TEXT('Data - Overview'!$C61,"0")&amp;" "</f>
        <v xml:space="preserve">Has Depression </v>
      </c>
      <c r="L61" s="61" t="str">
        <f>"Index: "&amp;TEXT('Data - Overview'!$G61,"0")&amp;""</f>
        <v>Index: 90</v>
      </c>
      <c r="M61" s="61" t="str">
        <f>'Data - Overview'!$K61&amp;CHAR(10)&amp;'Data - Overview'!$L61</f>
        <v>Has Depression 
Index: 90</v>
      </c>
      <c r="N61" s="61">
        <v>1</v>
      </c>
    </row>
    <row r="62" spans="1:14">
      <c r="A62" s="86" t="s">
        <v>104</v>
      </c>
      <c r="B62" s="1" t="str">
        <f>INDEX('Data - Knowledge'!$D:$D,MATCH('Data - Overview'!$A62,'Data - Knowledge'!$A:$A,0))</f>
        <v>Poor general health</v>
      </c>
      <c r="C62" s="48" t="s">
        <v>105</v>
      </c>
      <c r="D62" s="68">
        <f>INDEX('Data - Knowledge'!$E:$E,MATCH('Data - Overview'!$A62,'Data - Knowledge'!$A:$A,0))</f>
        <v>0.16411046511627911</v>
      </c>
      <c r="E62" s="69">
        <f>RANK('Data - Overview'!$D62,'Data - Overview'!$D$61:$D$65)</f>
        <v>1</v>
      </c>
      <c r="F62" s="68">
        <f>INDEX('Data - Knowledge'!$G:$G,MATCH('Data - Overview'!$A62,'Data - Knowledge'!$A:$A,0))</f>
        <v>0.21211815900893838</v>
      </c>
      <c r="G62" s="70">
        <f>INDEX('Data - Knowledge'!$J:$J,MATCH('Data - Overview'!$A62,'Data - Knowledge'!$A:$A,0))</f>
        <v>77.367475695168423</v>
      </c>
      <c r="H62" s="70">
        <f>RANK('Data - Overview'!$G62,'Data - Overview'!$G$61:$G$65)</f>
        <v>4</v>
      </c>
      <c r="I62" s="70">
        <f>'Data - Overview'!$G62-100</f>
        <v>-22.632524304831577</v>
      </c>
      <c r="J62" s="70" t="str">
        <f>IF(I62&gt;0,"above","below")</f>
        <v>below</v>
      </c>
      <c r="K62" s="1" t="str">
        <f>"" &amp;TEXT('Data - Overview'!$C62,"0")&amp;" "</f>
        <v xml:space="preserve">Poor general health </v>
      </c>
      <c r="L62" s="1" t="str">
        <f>"Index: "&amp;TEXT('Data - Overview'!$G62,"0")&amp;""</f>
        <v>Index: 77</v>
      </c>
      <c r="M62" s="1" t="str">
        <f>'Data - Overview'!$K62&amp;CHAR(10)&amp;'Data - Overview'!$L62</f>
        <v>Poor general health 
Index: 77</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6.315697674418605E-2</v>
      </c>
      <c r="E63" s="85">
        <f>RANK('Data - Overview'!$D63,'Data - Overview'!$D$61:$D$65)</f>
        <v>4</v>
      </c>
      <c r="F63" s="84">
        <f>INDEX('Data - Knowledge'!$G:$G,MATCH('Data - Overview'!$A63,'Data - Knowledge'!$A:$A,0))</f>
        <v>8.5511563547238614E-2</v>
      </c>
      <c r="G63" s="75">
        <f>INDEX('Data - Knowledge'!$J:$J,MATCH('Data - Overview'!$A63,'Data - Knowledge'!$A:$A,0))</f>
        <v>73.857820070494483</v>
      </c>
      <c r="H63" s="75">
        <f>RANK('Data - Overview'!$G63,'Data - Overview'!$G$61:$G$65)</f>
        <v>5</v>
      </c>
      <c r="I63" s="75">
        <f>'Data - Overview'!$G63-100</f>
        <v>-26.142179929505517</v>
      </c>
      <c r="J63" s="75" t="str">
        <f>IF(I63&gt;0,"above","below")</f>
        <v>below</v>
      </c>
      <c r="K63" s="72" t="str">
        <f>"" &amp;TEXT('Data - Overview'!$C63,"0")&amp;" "</f>
        <v xml:space="preserve">Feels downhearted / depressed in the past 4 weeks </v>
      </c>
      <c r="L63" s="72" t="str">
        <f>"Index: "&amp;TEXT('Data - Overview'!$G63,"0")&amp;""</f>
        <v>Index: 74</v>
      </c>
      <c r="M63" s="72" t="str">
        <f>'Data - Overview'!$K63&amp;CHAR(10)&amp;'Data - Overview'!$L63</f>
        <v>Feels downhearted / depressed in the past 4 weeks 
Index: 74</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0.13587209302325581</v>
      </c>
      <c r="E64" s="69">
        <f>RANK('Data - Overview'!$D64,'Data - Overview'!$D$61:$D$65)</f>
        <v>2</v>
      </c>
      <c r="F64" s="68">
        <f>INDEX('Data - Knowledge'!$G:$G,MATCH('Data - Overview'!$A64,'Data - Knowledge'!$A:$A,0))</f>
        <v>0.14893117337189785</v>
      </c>
      <c r="G64" s="70">
        <f>INDEX('Data - Knowledge'!$J:$J,MATCH('Data - Overview'!$A64,'Data - Knowledge'!$A:$A,0))</f>
        <v>91.231466151124692</v>
      </c>
      <c r="H64" s="70">
        <f>RANK('Data - Overview'!$G64,'Data - Overview'!$G$61:$G$65)</f>
        <v>1</v>
      </c>
      <c r="I64" s="70">
        <f>'Data - Overview'!$G64-100</f>
        <v>-8.7685338488753075</v>
      </c>
      <c r="J64" s="70" t="str">
        <f>IF(I64&gt;0,"above","below")</f>
        <v>below</v>
      </c>
      <c r="K64" s="1" t="str">
        <f>"" &amp;TEXT('Data - Overview'!$C64,"0")&amp;" "</f>
        <v xml:space="preserve">Does not enjoy general happiness </v>
      </c>
      <c r="L64" s="1" t="str">
        <f>"Index: "&amp;TEXT('Data - Overview'!$G64,"0")&amp;""</f>
        <v>Index: 91</v>
      </c>
      <c r="M64" s="1" t="str">
        <f>'Data - Overview'!$K64&amp;CHAR(10)&amp;'Data - Overview'!$L64</f>
        <v>Does not enjoy general happiness 
Index: 91</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7.6755813953488378E-2</v>
      </c>
      <c r="E65" s="89">
        <f>RANK('Data - Overview'!$D65,'Data - Overview'!$D$61:$D$65)</f>
        <v>3</v>
      </c>
      <c r="F65" s="88">
        <f>INDEX('Data - Knowledge'!$G:$G,MATCH('Data - Overview'!$A65,'Data - Knowledge'!$A:$A,0))</f>
        <v>9.5531618257743381E-2</v>
      </c>
      <c r="G65" s="80">
        <f>INDEX('Data - Knowledge'!$J:$J,MATCH('Data - Overview'!$A65,'Data - Knowledge'!$A:$A,0))</f>
        <v>80.345979010218301</v>
      </c>
      <c r="H65" s="80">
        <f>RANK('Data - Overview'!$G65,'Data - Overview'!$G$61:$G$65)</f>
        <v>3</v>
      </c>
      <c r="I65" s="80">
        <f>'Data - Overview'!$G65-100</f>
        <v>-19.654020989781699</v>
      </c>
      <c r="J65" s="80" t="str">
        <f>IF(I65&gt;0,"above","below")</f>
        <v>below</v>
      </c>
      <c r="K65" s="57" t="str">
        <f>"" &amp;TEXT('Data - Overview'!$C65,"0")&amp;" "</f>
        <v xml:space="preserve">Does not feel a sense of self-worth </v>
      </c>
      <c r="L65" s="57" t="str">
        <f>"Index: "&amp;TEXT('Data - Overview'!$G65,"0")&amp;""</f>
        <v>Index: 80</v>
      </c>
      <c r="M65" s="57" t="str">
        <f>'Data - Overview'!$K65&amp;CHAR(10)&amp;'Data - Overview'!$L65</f>
        <v>Does not feel a sense of self-worth 
Index: 80</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0.16411046511627911</v>
      </c>
      <c r="C68" s="102">
        <f>ABS(INDEX('Data - Overview'!$I$61:$I$65,MATCH(1,'Data - Overview'!$H$61:$H$65,0))/100)</f>
        <v>8.7685338488753081E-2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0.27890116279069771</v>
      </c>
      <c r="E74" s="63">
        <f>RANK('Data - Overview'!$D74,'Data - Overview'!$D$74:$D$83)</f>
        <v>5</v>
      </c>
      <c r="F74" s="62">
        <f>INDEX('Data - Knowledge'!$G:$G,MATCH('Data - Overview'!$A74,'Data - Knowledge'!$A:$A,0))</f>
        <v>0.36675228686425176</v>
      </c>
      <c r="G74" s="64">
        <f>INDEX('Data - Knowledge'!$J:$J,MATCH('Data - Overview'!$A74,'Data - Knowledge'!$A:$A,0))</f>
        <v>76.046195969305316</v>
      </c>
      <c r="H74" s="64">
        <f>RANK('Data - Overview'!$G74,'Data - Overview'!$G$74:$G$83)</f>
        <v>6</v>
      </c>
      <c r="I74" s="64">
        <f>'Data - Overview'!$G74-100</f>
        <v>-23.953804030694684</v>
      </c>
      <c r="J74" s="64" t="str">
        <f t="shared" ref="J74:J83" si="0">IF(I74&gt;0,"above","below")</f>
        <v>below</v>
      </c>
      <c r="K74" s="61" t="str">
        <f>"" &amp;TEXT('Data - Overview'!$C74,"0")&amp;" "</f>
        <v xml:space="preserve">Eats fruit 3 or less days per week </v>
      </c>
      <c r="L74" s="61" t="str">
        <f>"Index: "&amp;TEXT('Data - Overview'!$G74,"0")&amp;""</f>
        <v>Index: 76</v>
      </c>
      <c r="M74" s="61" t="str">
        <f>'Data - Overview'!$K74&amp;CHAR(10)&amp;'Data - Overview'!$L74</f>
        <v>Eats fruit 3 or less days per week 
Index: 76</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0.31223255813953493</v>
      </c>
      <c r="E75" s="69">
        <f>RANK('Data - Overview'!$D75,'Data - Overview'!$D$74:$D$83)</f>
        <v>4</v>
      </c>
      <c r="F75" s="68">
        <f>INDEX('Data - Knowledge'!$G:$G,MATCH('Data - Overview'!$A75,'Data - Knowledge'!$A:$A,0))</f>
        <v>0.38215443230591417</v>
      </c>
      <c r="G75" s="70">
        <f>INDEX('Data - Knowledge'!$J:$J,MATCH('Data - Overview'!$A75,'Data - Knowledge'!$A:$A,0))</f>
        <v>81.703241345528383</v>
      </c>
      <c r="H75" s="70">
        <f>RANK('Data - Overview'!$G75,'Data - Overview'!$G$74:$G$83)</f>
        <v>3</v>
      </c>
      <c r="I75" s="70">
        <f>'Data - Overview'!$G75-100</f>
        <v>-18.296758654471617</v>
      </c>
      <c r="J75" s="70" t="str">
        <f t="shared" si="0"/>
        <v>below</v>
      </c>
      <c r="K75" s="1" t="str">
        <f>"" &amp;TEXT('Data - Overview'!$C75,"0")&amp;" "</f>
        <v xml:space="preserve">Never does moderate intensity sports </v>
      </c>
      <c r="L75" s="1" t="str">
        <f>"Index: "&amp;TEXT('Data - Overview'!$G75,"0")&amp;""</f>
        <v>Index: 82</v>
      </c>
      <c r="M75" s="1" t="str">
        <f>'Data - Overview'!$K75&amp;CHAR(10)&amp;'Data - Overview'!$L75</f>
        <v>Never does moderate intensity sports 
Index: 82</v>
      </c>
      <c r="N75" s="1">
        <v>2</v>
      </c>
    </row>
    <row r="76" spans="1:14">
      <c r="A76" s="56" t="s">
        <v>118</v>
      </c>
      <c r="B76" s="72" t="str">
        <f>INDEX('Data - Knowledge'!$D:$D,MATCH('Data - Overview'!$A76,'Data - Knowledge'!$A:$A,0))</f>
        <v>Current cigarette smoker</v>
      </c>
      <c r="C76" s="72" t="s">
        <v>119</v>
      </c>
      <c r="D76" s="103">
        <f>INDEX('Data - Knowledge'!$E:$E,MATCH('Data - Overview'!$A76,'Data - Knowledge'!$A:$A,0))</f>
        <v>8.1715116279069758E-2</v>
      </c>
      <c r="E76" s="104">
        <f>RANK('Data - Overview'!$D76,'Data - Overview'!$D$74:$D$83)</f>
        <v>8</v>
      </c>
      <c r="F76" s="84">
        <f>INDEX('Data - Knowledge'!$G:$G,MATCH('Data - Overview'!$A76,'Data - Knowledge'!$A:$A,0))</f>
        <v>0.13318458697053651</v>
      </c>
      <c r="G76" s="75">
        <f>INDEX('Data - Knowledge'!$J:$J,MATCH('Data - Overview'!$A76,'Data - Knowledge'!$A:$A,0))</f>
        <v>61.354784467024714</v>
      </c>
      <c r="H76" s="75">
        <f>RANK('Data - Overview'!$G76,'Data - Overview'!$G$74:$G$83)</f>
        <v>9</v>
      </c>
      <c r="I76" s="75">
        <f>'Data - Overview'!$G76-100</f>
        <v>-38.645215532975286</v>
      </c>
      <c r="J76" s="75" t="str">
        <f t="shared" si="0"/>
        <v>below</v>
      </c>
      <c r="K76" s="72" t="str">
        <f>"" &amp;TEXT('Data - Overview'!$C76,"0")&amp;" "</f>
        <v xml:space="preserve">Current cigarette smoker </v>
      </c>
      <c r="L76" s="72" t="str">
        <f>"Index: "&amp;TEXT('Data - Overview'!$G76,"0")&amp;""</f>
        <v>Index: 61</v>
      </c>
      <c r="M76" s="72" t="str">
        <f>'Data - Overview'!$K76&amp;CHAR(10)&amp;'Data - Overview'!$L76</f>
        <v>Current cigarette smoker 
Index: 61</v>
      </c>
      <c r="N76" s="72">
        <v>3</v>
      </c>
    </row>
    <row r="77" spans="1:14">
      <c r="A77" s="86" t="s">
        <v>120</v>
      </c>
      <c r="B77" s="1" t="str">
        <f>INDEX('Data - Knowledge'!$D:$D,MATCH('Data - Overview'!$A77,'Data - Knowledge'!$A:$A,0))</f>
        <v>Never eats fruit</v>
      </c>
      <c r="C77" s="1" t="s">
        <v>121</v>
      </c>
      <c r="D77" s="105">
        <f>INDEX('Data - Knowledge'!$E:$E,MATCH('Data - Overview'!$A77,'Data - Knowledge'!$A:$A,0))</f>
        <v>4.8558139534883721E-2</v>
      </c>
      <c r="E77" s="106">
        <f>RANK('Data - Overview'!$D77,'Data - Overview'!$D$74:$D$83)</f>
        <v>9</v>
      </c>
      <c r="F77" s="68">
        <f>INDEX('Data - Knowledge'!$G:$G,MATCH('Data - Overview'!$A77,'Data - Knowledge'!$A:$A,0))</f>
        <v>7.7028603952863012E-2</v>
      </c>
      <c r="G77" s="70">
        <f>INDEX('Data - Knowledge'!$J:$J,MATCH('Data - Overview'!$A77,'Data - Knowledge'!$A:$A,0))</f>
        <v>63.039101117032395</v>
      </c>
      <c r="H77" s="70">
        <f>RANK('Data - Overview'!$G77,'Data - Overview'!$G$74:$G$83)</f>
        <v>8</v>
      </c>
      <c r="I77" s="70">
        <f>'Data - Overview'!$G77-100</f>
        <v>-36.960898882967605</v>
      </c>
      <c r="J77" s="70" t="str">
        <f t="shared" si="0"/>
        <v>below</v>
      </c>
      <c r="K77" s="1" t="str">
        <f>"" &amp;TEXT('Data - Overview'!$C77,"0")&amp;" "</f>
        <v xml:space="preserve">Never eats fruit </v>
      </c>
      <c r="L77" s="1" t="str">
        <f>"Index: "&amp;TEXT('Data - Overview'!$G77,"0")&amp;""</f>
        <v>Index: 63</v>
      </c>
      <c r="M77" s="1" t="str">
        <f>'Data - Overview'!$K77&amp;CHAR(10)&amp;'Data - Overview'!$L77</f>
        <v>Never eats fruit 
Index: 63</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0.10103488372093024</v>
      </c>
      <c r="E78" s="104">
        <f>RANK('Data - Overview'!$D78,'Data - Overview'!$D$74:$D$83)</f>
        <v>7</v>
      </c>
      <c r="F78" s="84">
        <f>INDEX('Data - Knowledge'!$G:$G,MATCH('Data - Overview'!$A78,'Data - Knowledge'!$A:$A,0))</f>
        <v>0.13266256337880927</v>
      </c>
      <c r="G78" s="75">
        <f>INDEX('Data - Knowledge'!$J:$J,MATCH('Data - Overview'!$A78,'Data - Knowledge'!$A:$A,0))</f>
        <v>76.15930308268787</v>
      </c>
      <c r="H78" s="75">
        <f>RANK('Data - Overview'!$G78,'Data - Overview'!$G$74:$G$83)</f>
        <v>5</v>
      </c>
      <c r="I78" s="75">
        <f>'Data - Overview'!$G78-100</f>
        <v>-23.84069691731213</v>
      </c>
      <c r="J78" s="75" t="str">
        <f t="shared" si="0"/>
        <v>below</v>
      </c>
      <c r="K78" s="72" t="str">
        <f>"" &amp;TEXT('Data - Overview'!$C78,"0")&amp;" "</f>
        <v xml:space="preserve">Drinks whole fat milk </v>
      </c>
      <c r="L78" s="72" t="str">
        <f>"Index: "&amp;TEXT('Data - Overview'!$G78,"0")&amp;""</f>
        <v>Index: 76</v>
      </c>
      <c r="M78" s="72" t="str">
        <f>'Data - Overview'!$K78&amp;CHAR(10)&amp;'Data - Overview'!$L78</f>
        <v>Drinks whole fat milk 
Index: 76</v>
      </c>
      <c r="N78" s="72">
        <v>5</v>
      </c>
    </row>
    <row r="79" spans="1:14">
      <c r="A79" s="86" t="s">
        <v>124</v>
      </c>
      <c r="B79" s="1" t="str">
        <f>INDEX('Data - Knowledge'!$D:$D,MATCH('Data - Overview'!$A79,'Data - Knowledge'!$A:$A,0))</f>
        <v>Usually eats white bread</v>
      </c>
      <c r="C79" s="1" t="s">
        <v>125</v>
      </c>
      <c r="D79" s="105">
        <f>INDEX('Data - Knowledge'!$E:$E,MATCH('Data - Overview'!$A79,'Data - Knowledge'!$A:$A,0))</f>
        <v>0.22390116279069766</v>
      </c>
      <c r="E79" s="106">
        <f>RANK('Data - Overview'!$D79,'Data - Overview'!$D$74:$D$83)</f>
        <v>6</v>
      </c>
      <c r="F79" s="68">
        <f>INDEX('Data - Knowledge'!$G:$G,MATCH('Data - Overview'!$A79,'Data - Knowledge'!$A:$A,0))</f>
        <v>0.29718134325324225</v>
      </c>
      <c r="G79" s="70">
        <f>INDEX('Data - Knowledge'!$J:$J,MATCH('Data - Overview'!$A79,'Data - Knowledge'!$A:$A,0))</f>
        <v>75.341594576447193</v>
      </c>
      <c r="H79" s="70">
        <f>RANK('Data - Overview'!$G79,'Data - Overview'!$G$74:$G$83)</f>
        <v>7</v>
      </c>
      <c r="I79" s="70">
        <f>'Data - Overview'!$G79-100</f>
        <v>-24.658405423552807</v>
      </c>
      <c r="J79" s="70" t="str">
        <f t="shared" si="0"/>
        <v>below</v>
      </c>
      <c r="K79" s="1" t="str">
        <f>"" &amp;TEXT('Data - Overview'!$C79,"0")&amp;" "</f>
        <v xml:space="preserve">Eats white bread </v>
      </c>
      <c r="L79" s="1" t="str">
        <f>"Index: "&amp;TEXT('Data - Overview'!$G79,"0")&amp;""</f>
        <v>Index: 75</v>
      </c>
      <c r="M79" s="1" t="str">
        <f>'Data - Overview'!$K79&amp;CHAR(10)&amp;'Data - Overview'!$L79</f>
        <v>Eats white bread 
Index: 75</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0.33007558139534876</v>
      </c>
      <c r="E80" s="104">
        <f>RANK('Data - Overview'!$D80,'Data - Overview'!$D$74:$D$83)</f>
        <v>2</v>
      </c>
      <c r="F80" s="84">
        <f>INDEX('Data - Knowledge'!$G:$G,MATCH('Data - Overview'!$A80,'Data - Knowledge'!$A:$A,0))</f>
        <v>0.40501082303881425</v>
      </c>
      <c r="G80" s="75">
        <f>INDEX('Data - Knowledge'!$J:$J,MATCH('Data - Overview'!$A80,'Data - Knowledge'!$A:$A,0))</f>
        <v>81.497965639233286</v>
      </c>
      <c r="H80" s="75">
        <f>RANK('Data - Overview'!$G80,'Data - Overview'!$G$74:$G$83)</f>
        <v>4</v>
      </c>
      <c r="I80" s="75">
        <f>'Data - Overview'!$G80-100</f>
        <v>-18.502034360766714</v>
      </c>
      <c r="J80" s="75" t="str">
        <f t="shared" si="0"/>
        <v>below</v>
      </c>
      <c r="K80" s="72" t="str">
        <f>"" &amp;TEXT('Data - Overview'!$C80,"0")&amp;" "</f>
        <v xml:space="preserve">Never does mild intensity sports </v>
      </c>
      <c r="L80" s="72" t="str">
        <f>"Index: "&amp;TEXT('Data - Overview'!$G80,"0")&amp;""</f>
        <v>Index: 81</v>
      </c>
      <c r="M80" s="72" t="str">
        <f>'Data - Overview'!$K80&amp;CHAR(10)&amp;'Data - Overview'!$L80</f>
        <v>Never does mild intensity sports 
Index: 81</v>
      </c>
      <c r="N80" s="72">
        <v>7</v>
      </c>
    </row>
    <row r="81" spans="1:14">
      <c r="A81" s="86" t="s">
        <v>128</v>
      </c>
      <c r="B81" s="1" t="str">
        <f>INDEX('Data - Knowledge'!$D:$D,MATCH('Data - Overview'!$A81,'Data - Knowledge'!$A:$A,0))</f>
        <v>Smokes 20+ per day</v>
      </c>
      <c r="C81" s="1" t="s">
        <v>129</v>
      </c>
      <c r="D81" s="105">
        <f>INDEX('Data - Knowledge'!$E:$E,MATCH('Data - Overview'!$A81,'Data - Knowledge'!$A:$A,0))</f>
        <v>1.8238372093023258E-2</v>
      </c>
      <c r="E81" s="106">
        <f>RANK('Data - Overview'!$D81,'Data - Overview'!$D$74:$D$83)</f>
        <v>10</v>
      </c>
      <c r="F81" s="68">
        <f>INDEX('Data - Knowledge'!$G:$G,MATCH('Data - Overview'!$A81,'Data - Knowledge'!$A:$A,0))</f>
        <v>3.0152416961418051E-2</v>
      </c>
      <c r="G81" s="70">
        <f>INDEX('Data - Knowledge'!$J:$J,MATCH('Data - Overview'!$A81,'Data - Knowledge'!$A:$A,0))</f>
        <v>60.487264143237418</v>
      </c>
      <c r="H81" s="70">
        <f>RANK('Data - Overview'!$G81,'Data - Overview'!$G$74:$G$83)</f>
        <v>10</v>
      </c>
      <c r="I81" s="70">
        <f>'Data - Overview'!$G81-100</f>
        <v>-39.512735856762582</v>
      </c>
      <c r="J81" s="70" t="str">
        <f t="shared" si="0"/>
        <v>below</v>
      </c>
      <c r="K81" s="1" t="str">
        <f>"" &amp;TEXT('Data - Overview'!$C81,"0")&amp;" "</f>
        <v xml:space="preserve">Smokes 20+ per day </v>
      </c>
      <c r="L81" s="1" t="str">
        <f>"Index: "&amp;TEXT('Data - Overview'!$G81,"0")&amp;""</f>
        <v>Index: 60</v>
      </c>
      <c r="M81" s="1" t="str">
        <f>'Data - Overview'!$K81&amp;CHAR(10)&amp;'Data - Overview'!$L81</f>
        <v>Smokes 20+ per day 
Index: 60</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0.32601162790697669</v>
      </c>
      <c r="E82" s="104">
        <f>RANK('Data - Overview'!$D82,'Data - Overview'!$D$74:$D$83)</f>
        <v>3</v>
      </c>
      <c r="F82" s="84">
        <f>INDEX('Data - Knowledge'!$G:$G,MATCH('Data - Overview'!$A82,'Data - Knowledge'!$A:$A,0))</f>
        <v>0.30211903600322926</v>
      </c>
      <c r="G82" s="75">
        <f>INDEX('Data - Knowledge'!$J:$J,MATCH('Data - Overview'!$A82,'Data - Knowledge'!$A:$A,0))</f>
        <v>107.90833713089567</v>
      </c>
      <c r="H82" s="75">
        <f>RANK('Data - Overview'!$G82,'Data - Overview'!$G$74:$G$83)</f>
        <v>1</v>
      </c>
      <c r="I82" s="75">
        <f>'Data - Overview'!$G82-100</f>
        <v>7.9083371308956742</v>
      </c>
      <c r="J82" s="75" t="str">
        <f t="shared" si="0"/>
        <v>above</v>
      </c>
      <c r="K82" s="72" t="str">
        <f>"" &amp;TEXT('Data - Overview'!$C82,"0")&amp;" "</f>
        <v xml:space="preserve">&gt; 3 units per day (Women) </v>
      </c>
      <c r="L82" s="72" t="str">
        <f>"Index: "&amp;TEXT('Data - Overview'!$G82,"0")&amp;""</f>
        <v>Index: 108</v>
      </c>
      <c r="M82" s="72" t="str">
        <f>'Data - Overview'!$K82&amp;CHAR(10)&amp;'Data - Overview'!$L82</f>
        <v>&gt; 3 units per day (Women) 
Index: 108</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0.40263372093023259</v>
      </c>
      <c r="E83" s="110">
        <f>RANK('Data - Overview'!$D83,'Data - Overview'!$D$74:$D$83)</f>
        <v>1</v>
      </c>
      <c r="F83" s="111">
        <f>INDEX('Data - Knowledge'!$G:$G,MATCH('Data - Overview'!$A83,'Data - Knowledge'!$A:$A,0))</f>
        <v>0.42035953281178312</v>
      </c>
      <c r="G83" s="112">
        <f>INDEX('Data - Knowledge'!$J:$J,MATCH('Data - Overview'!$A83,'Data - Knowledge'!$A:$A,0))</f>
        <v>95.783178327613356</v>
      </c>
      <c r="H83" s="112">
        <f>RANK('Data - Overview'!$G83,'Data - Overview'!$G$74:$G$83)</f>
        <v>2</v>
      </c>
      <c r="I83" s="112">
        <f>'Data - Overview'!$G83-100</f>
        <v>-4.2168216723866436</v>
      </c>
      <c r="J83" s="112" t="str">
        <f t="shared" si="0"/>
        <v>below</v>
      </c>
      <c r="K83" s="108" t="str">
        <f>"" &amp;TEXT('Data - Overview'!$C83,"0")&amp;" "</f>
        <v xml:space="preserve">&gt; 4 units per day (Men) </v>
      </c>
      <c r="L83" s="108" t="str">
        <f>"Index: "&amp;TEXT('Data - Overview'!$G83,"0")&amp;""</f>
        <v>Index: 96</v>
      </c>
      <c r="M83" s="108" t="str">
        <f>'Data - Overview'!$K83&amp;CHAR(10)&amp;'Data - Overview'!$L83</f>
        <v>&gt; 4 units per day (Men) 
Index: 96</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0.27890116279069771</v>
      </c>
      <c r="B89" s="62">
        <f>D75</f>
        <v>0.31223255813953493</v>
      </c>
      <c r="C89" s="62">
        <f>D76</f>
        <v>8.1715116279069758E-2</v>
      </c>
      <c r="D89" s="62">
        <f>D82</f>
        <v>0.32601162790697669</v>
      </c>
      <c r="E89" s="62">
        <f>D83</f>
        <v>0.40263372093023259</v>
      </c>
      <c r="F89" s="68"/>
      <c r="G89" s="69"/>
      <c r="H89" s="68"/>
      <c r="I89" s="70"/>
      <c r="J89" s="70"/>
    </row>
    <row r="90" spans="1:14" ht="15" thickBot="1">
      <c r="A90" s="113">
        <f>1-A89</f>
        <v>0.72109883720930235</v>
      </c>
      <c r="B90" s="113">
        <f>1-B89</f>
        <v>0.68776744186046512</v>
      </c>
      <c r="C90" s="113">
        <f>1-C89</f>
        <v>0.9182848837209302</v>
      </c>
      <c r="D90" s="113">
        <f>1-D89</f>
        <v>0.67398837209302331</v>
      </c>
      <c r="E90" s="113">
        <f>1-E89</f>
        <v>0.59736627906976736</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4.3709302325581408E-2</v>
      </c>
      <c r="F96" s="63">
        <f>RANK('Data - Overview'!$E96,'Data - Overview'!$E$96:$E$103)</f>
        <v>8</v>
      </c>
      <c r="G96" s="62">
        <f>INDEX('Data - Knowledge'!$G:$G,MATCH('Data - Overview'!$A96,'Data - Knowledge'!$A:$A,0))</f>
        <v>5.268175271084162E-2</v>
      </c>
      <c r="H96" s="64">
        <f>INDEX('Data - Knowledge'!$J:$J,MATCH('Data - Overview'!$A96,'Data - Knowledge'!$A:$A,0))</f>
        <v>82.968580346010896</v>
      </c>
      <c r="I96" s="64">
        <f>RANK('Data - Overview'!$H96,'Data - Overview'!$H$96:$H$103)</f>
        <v>6</v>
      </c>
      <c r="J96" s="64">
        <f>'Data - Overview'!$H96-100</f>
        <v>-17.031419653989104</v>
      </c>
      <c r="K96" s="61" t="str">
        <f>"" &amp;TEXT('Data - Overview'!$B96,"0")&amp;" "</f>
        <v xml:space="preserve">Age 0-4 </v>
      </c>
      <c r="L96" s="61" t="str">
        <f>"Index: "&amp;TEXT('Data - Overview'!$H96,"0")&amp;""</f>
        <v>Index: 83</v>
      </c>
      <c r="M96" s="61" t="str">
        <f>'Data - Overview'!$K96&amp;CHAR(10)&amp;'Data - Overview'!$L96</f>
        <v>Age 0-4 
Index: 83</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0.15470930232558139</v>
      </c>
      <c r="F97" s="69">
        <f>RANK('Data - Overview'!$E97,'Data - Overview'!$E$96:$E$103)</f>
        <v>3</v>
      </c>
      <c r="G97" s="68">
        <f>INDEX('Data - Knowledge'!$G:$G,MATCH('Data - Overview'!$A97,'Data - Knowledge'!$A:$A,0))</f>
        <v>0.15599186602315032</v>
      </c>
      <c r="H97" s="70">
        <f>INDEX('Data - Knowledge'!$J:$J,MATCH('Data - Overview'!$A97,'Data - Knowledge'!$A:$A,0))</f>
        <v>99.177800913428015</v>
      </c>
      <c r="I97" s="70">
        <f>RANK('Data - Overview'!$H97,'Data - Overview'!$H$96:$H$103)</f>
        <v>4</v>
      </c>
      <c r="J97" s="70">
        <f>'Data - Overview'!$H97-100</f>
        <v>-0.82219908657198459</v>
      </c>
      <c r="K97" s="1" t="str">
        <f>"" &amp;TEXT('Data - Overview'!$B97,"0")&amp;" "</f>
        <v xml:space="preserve">Age 5-17 </v>
      </c>
      <c r="L97" s="1" t="str">
        <f>"Index: "&amp;TEXT('Data - Overview'!$H97,"0")&amp;""</f>
        <v>Index: 99</v>
      </c>
      <c r="M97" s="1" t="str">
        <f>'Data - Overview'!$K97&amp;CHAR(10)&amp;'Data - Overview'!$L97</f>
        <v>Age 5-17 
Index: 99</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5.5453488372093025E-2</v>
      </c>
      <c r="F98" s="85">
        <f>RANK('Data - Overview'!$E98,'Data - Overview'!$E$96:$E$103)</f>
        <v>7</v>
      </c>
      <c r="G98" s="84">
        <f>INDEX('Data - Knowledge'!$G:$G,MATCH('Data - Overview'!$A98,'Data - Knowledge'!$A:$A,0))</f>
        <v>7.2341385999454069E-2</v>
      </c>
      <c r="H98" s="75">
        <f>INDEX('Data - Knowledge'!$J:$J,MATCH('Data - Overview'!$A98,'Data - Knowledge'!$A:$A,0))</f>
        <v>76.655274993641271</v>
      </c>
      <c r="I98" s="75">
        <f>RANK('Data - Overview'!$H98,'Data - Overview'!$H$96:$H$103)</f>
        <v>7</v>
      </c>
      <c r="J98" s="75">
        <f>'Data - Overview'!$H98-100</f>
        <v>-23.344725006358729</v>
      </c>
      <c r="K98" s="72" t="str">
        <f>"" &amp;TEXT('Data - Overview'!$B98,"0")&amp;" "</f>
        <v xml:space="preserve">Age 18-24 </v>
      </c>
      <c r="L98" s="72" t="str">
        <f>"Index: "&amp;TEXT('Data - Overview'!$H98,"0")&amp;""</f>
        <v>Index: 77</v>
      </c>
      <c r="M98" s="72" t="str">
        <f>'Data - Overview'!$K98&amp;CHAR(10)&amp;'Data - Overview'!$L98</f>
        <v>Age 18-24 
Index: 77</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8.4982558139534883E-2</v>
      </c>
      <c r="F99" s="69">
        <f>RANK('Data - Overview'!$E99,'Data - Overview'!$E$96:$E$103)</f>
        <v>6</v>
      </c>
      <c r="G99" s="68">
        <f>INDEX('Data - Knowledge'!$G:$G,MATCH('Data - Overview'!$A99,'Data - Knowledge'!$A:$A,0))</f>
        <v>0.11770483043809059</v>
      </c>
      <c r="H99" s="70">
        <f>INDEX('Data - Knowledge'!$J:$J,MATCH('Data - Overview'!$A99,'Data - Knowledge'!$A:$A,0))</f>
        <v>72.199720116187848</v>
      </c>
      <c r="I99" s="70">
        <f>RANK('Data - Overview'!$H99,'Data - Overview'!$H$96:$H$103)</f>
        <v>8</v>
      </c>
      <c r="J99" s="70">
        <f>'Data - Overview'!$H99-100</f>
        <v>-27.800279883812152</v>
      </c>
      <c r="K99" s="1" t="str">
        <f>"" &amp;TEXT('Data - Overview'!$B99,"0")&amp;" "</f>
        <v xml:space="preserve">Age 25-34 </v>
      </c>
      <c r="L99" s="1" t="str">
        <f>"Index: "&amp;TEXT('Data - Overview'!$H99,"0")&amp;""</f>
        <v>Index: 72</v>
      </c>
      <c r="M99" s="1" t="str">
        <f>'Data - Overview'!$K99&amp;CHAR(10)&amp;'Data - Overview'!$L99</f>
        <v>Age 25-34 
Index: 72</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0.18035465116279067</v>
      </c>
      <c r="F100" s="85">
        <f>RANK('Data - Overview'!$E100,'Data - Overview'!$E$96:$E$103)</f>
        <v>2</v>
      </c>
      <c r="G100" s="84">
        <f>INDEX('Data - Knowledge'!$G:$G,MATCH('Data - Overview'!$A100,'Data - Knowledge'!$A:$A,0))</f>
        <v>0.18513943338037742</v>
      </c>
      <c r="H100" s="75">
        <f>INDEX('Data - Knowledge'!$J:$J,MATCH('Data - Overview'!$A100,'Data - Knowledge'!$A:$A,0))</f>
        <v>97.415579096131182</v>
      </c>
      <c r="I100" s="75">
        <f>RANK('Data - Overview'!$H100,'Data - Overview'!$H$96:$H$103)</f>
        <v>5</v>
      </c>
      <c r="J100" s="75">
        <f>'Data - Overview'!$H100-100</f>
        <v>-2.5844209038688177</v>
      </c>
      <c r="K100" s="72" t="str">
        <f>"" &amp;TEXT('Data - Overview'!$B100,"0")&amp;" "</f>
        <v xml:space="preserve">Age 35-49 </v>
      </c>
      <c r="L100" s="72" t="str">
        <f>"Index: "&amp;TEXT('Data - Overview'!$H100,"0")&amp;""</f>
        <v>Index: 97</v>
      </c>
      <c r="M100" s="72" t="str">
        <f>'Data - Overview'!$K100&amp;CHAR(10)&amp;'Data - Overview'!$L100</f>
        <v>Age 35-49 
Index: 97</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0.2405406976744186</v>
      </c>
      <c r="F101" s="69">
        <f>RANK('Data - Overview'!$E101,'Data - Overview'!$E$96:$E$103)</f>
        <v>1</v>
      </c>
      <c r="G101" s="68">
        <f>INDEX('Data - Knowledge'!$G:$G,MATCH('Data - Overview'!$A101,'Data - Knowledge'!$A:$A,0))</f>
        <v>0.20978183169840689</v>
      </c>
      <c r="H101" s="70">
        <f>INDEX('Data - Knowledge'!$J:$J,MATCH('Data - Overview'!$A101,'Data - Knowledge'!$A:$A,0))</f>
        <v>114.66231166301964</v>
      </c>
      <c r="I101" s="70">
        <f>RANK('Data - Overview'!$H101,'Data - Overview'!$H$96:$H$103)</f>
        <v>2</v>
      </c>
      <c r="J101" s="70">
        <f>'Data - Overview'!$H101-100</f>
        <v>14.662311663019636</v>
      </c>
      <c r="K101" s="1" t="str">
        <f>"" &amp;TEXT('Data - Overview'!$B101,"0")&amp;" "</f>
        <v xml:space="preserve">Age 50-64 </v>
      </c>
      <c r="L101" s="1" t="str">
        <f>"Index: "&amp;TEXT('Data - Overview'!$H101,"0")&amp;""</f>
        <v>Index: 115</v>
      </c>
      <c r="M101" s="1" t="str">
        <f>'Data - Overview'!$K101&amp;CHAR(10)&amp;'Data - Overview'!$L101</f>
        <v>Age 50-64 
Index: 115</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0.13417441860465115</v>
      </c>
      <c r="F102" s="85">
        <f>RANK('Data - Overview'!$E102,'Data - Overview'!$E$96:$E$103)</f>
        <v>4</v>
      </c>
      <c r="G102" s="84">
        <f>INDEX('Data - Knowledge'!$G:$G,MATCH('Data - Overview'!$A102,'Data - Knowledge'!$A:$A,0))</f>
        <v>0.11245917039824832</v>
      </c>
      <c r="H102" s="75">
        <f>INDEX('Data - Knowledge'!$J:$J,MATCH('Data - Overview'!$A102,'Data - Knowledge'!$A:$A,0))</f>
        <v>119.3094508251335</v>
      </c>
      <c r="I102" s="75">
        <f>RANK('Data - Overview'!$H102,'Data - Overview'!$H$96:$H$103)</f>
        <v>1</v>
      </c>
      <c r="J102" s="75">
        <f>'Data - Overview'!$H102-100</f>
        <v>19.309450825133496</v>
      </c>
      <c r="K102" s="72" t="str">
        <f>"" &amp;TEXT('Data - Overview'!$B102,"0")&amp;" "</f>
        <v xml:space="preserve">Aged 65-74 </v>
      </c>
      <c r="L102" s="72" t="str">
        <f>"Index: "&amp;TEXT('Data - Overview'!$H102,"0")&amp;""</f>
        <v>Index: 119</v>
      </c>
      <c r="M102" s="72" t="str">
        <f>'Data - Overview'!$K102&amp;CHAR(10)&amp;'Data - Overview'!$L102</f>
        <v>Aged 65-74 
Index: 119</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0.10689534883720932</v>
      </c>
      <c r="F103" s="115">
        <f>RANK('Data - Overview'!$E103,'Data - Overview'!$E$96:$E$103)</f>
        <v>5</v>
      </c>
      <c r="G103" s="111">
        <f>INDEX('Data - Knowledge'!$G:$G,MATCH('Data - Overview'!$A103,'Data - Knowledge'!$A:$A,0))</f>
        <v>9.4001954361449411E-2</v>
      </c>
      <c r="H103" s="112">
        <f>INDEX('Data - Knowledge'!$J:$J,MATCH('Data - Overview'!$A103,'Data - Knowledge'!$A:$A,0))</f>
        <v>113.71609192951794</v>
      </c>
      <c r="I103" s="112">
        <f>RANK('Data - Overview'!$H103,'Data - Overview'!$H$96:$H$103)</f>
        <v>3</v>
      </c>
      <c r="J103" s="112">
        <f>'Data - Overview'!$H103-100</f>
        <v>13.716091929517944</v>
      </c>
      <c r="K103" s="108" t="str">
        <f>"" &amp;TEXT('Data - Overview'!$B103,"0")&amp;" "</f>
        <v xml:space="preserve">Aged 75 plus </v>
      </c>
      <c r="L103" s="108" t="str">
        <f>"Index: "&amp;TEXT('Data - Overview'!$H103,"0")&amp;""</f>
        <v>Index: 114</v>
      </c>
      <c r="M103" s="108" t="str">
        <f>'Data - Overview'!$K103&amp;CHAR(10)&amp;'Data - Overview'!$L103</f>
        <v>Aged 75 plus 
Index: 114</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45.692148255813947</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0.36925581395348839</v>
      </c>
      <c r="E115" s="63">
        <f>RANK('Data - Overview'!$D115,'Data - Overview'!$D$115:$D$119)</f>
        <v>1</v>
      </c>
      <c r="F115" s="62">
        <f>INDEX('Data - Knowledge'!$G:$G,MATCH('Data - Overview'!$A115,'Data - Knowledge'!$A:$A,0))</f>
        <v>0.30298150180916372</v>
      </c>
      <c r="G115" s="64">
        <f>INDEX('Data - Knowledge'!$J:$J,MATCH('Data - Overview'!$A115,'Data - Knowledge'!$A:$A,0))</f>
        <v>121.87404569209255</v>
      </c>
      <c r="H115" s="64">
        <f>RANK('Data - Overview'!$G115,'Data - Overview'!$G$115:$G$119)</f>
        <v>1</v>
      </c>
      <c r="I115" s="64">
        <f>'Data - Overview'!$G115-100</f>
        <v>21.874045692092551</v>
      </c>
      <c r="J115" s="61" t="str">
        <f>"" &amp;TEXT('Data - Overview'!$B115,"0")&amp;" "</f>
        <v xml:space="preserve">Couple, no children </v>
      </c>
      <c r="K115" s="61" t="str">
        <f>"Index: "&amp;TEXT('Data - Overview'!$G115,"0")&amp;""</f>
        <v>Index: 122</v>
      </c>
      <c r="L115" s="61" t="str">
        <f>'Data - Overview'!$J115&amp;CHAR(10)&amp;'Data - Overview'!$K115</f>
        <v>Couple, no children 
Index: 122</v>
      </c>
      <c r="M115" s="61">
        <v>1</v>
      </c>
    </row>
    <row r="116" spans="1:13">
      <c r="A116" s="86" t="s">
        <v>159</v>
      </c>
      <c r="B116" s="1" t="str">
        <f>INDEX('Data - Knowledge'!$D:$D,MATCH('Data - Overview'!$A116,'Data - Knowledge'!$A:$A,0))</f>
        <v>Couple with children</v>
      </c>
      <c r="C116" s="1" t="s">
        <v>160</v>
      </c>
      <c r="D116" s="68">
        <f>INDEX('Data - Knowledge'!$E:$E,MATCH('Data - Overview'!$A116,'Data - Knowledge'!$A:$A,0))</f>
        <v>0.19054069767441859</v>
      </c>
      <c r="E116" s="69">
        <f>RANK('Data - Overview'!$D116,'Data - Overview'!$D$115:$D$119)</f>
        <v>3</v>
      </c>
      <c r="F116" s="68">
        <f>INDEX('Data - Knowledge'!$G:$G,MATCH('Data - Overview'!$A116,'Data - Knowledge'!$A:$A,0))</f>
        <v>0.18888569744277756</v>
      </c>
      <c r="G116" s="70">
        <f>INDEX('Data - Knowledge'!$J:$J,MATCH('Data - Overview'!$A116,'Data - Knowledge'!$A:$A,0))</f>
        <v>100.87619139725621</v>
      </c>
      <c r="H116" s="70">
        <f>RANK('Data - Overview'!$G116,'Data - Overview'!$G$115:$G$119)</f>
        <v>2</v>
      </c>
      <c r="I116" s="70">
        <f>'Data - Overview'!$G116-100</f>
        <v>0.87619139725620698</v>
      </c>
      <c r="J116" s="1" t="str">
        <f>"" &amp;TEXT('Data - Overview'!$B116,"0")&amp;" "</f>
        <v xml:space="preserve">Couple with children </v>
      </c>
      <c r="K116" s="1" t="str">
        <f>"Index: "&amp;TEXT('Data - Overview'!$G116,"0")&amp;""</f>
        <v>Index: 101</v>
      </c>
      <c r="L116" s="1" t="str">
        <f>'Data - Overview'!$J116&amp;CHAR(10)&amp;'Data - Overview'!$K116</f>
        <v>Couple with children 
Index: 101</v>
      </c>
      <c r="M116" s="1">
        <v>2</v>
      </c>
    </row>
    <row r="117" spans="1:13">
      <c r="A117" s="56" t="s">
        <v>161</v>
      </c>
      <c r="B117" s="72" t="str">
        <f>INDEX('Data - Knowledge'!$D:$D,MATCH('Data - Overview'!$A117,'Data - Knowledge'!$A:$A,0))</f>
        <v>Single parent</v>
      </c>
      <c r="C117" s="72" t="s">
        <v>162</v>
      </c>
      <c r="D117" s="84">
        <f>INDEX('Data - Knowledge'!$E:$E,MATCH('Data - Overview'!$A117,'Data - Knowledge'!$A:$A,0))</f>
        <v>1.9726744186046509E-2</v>
      </c>
      <c r="E117" s="85">
        <f>RANK('Data - Overview'!$D117,'Data - Overview'!$D$115:$D$119)</f>
        <v>5</v>
      </c>
      <c r="F117" s="84">
        <f>INDEX('Data - Knowledge'!$G:$G,MATCH('Data - Overview'!$A117,'Data - Knowledge'!$A:$A,0))</f>
        <v>3.043571225294606E-2</v>
      </c>
      <c r="G117" s="75">
        <f>INDEX('Data - Knowledge'!$J:$J,MATCH('Data - Overview'!$A117,'Data - Knowledge'!$A:$A,0))</f>
        <v>64.814465395456736</v>
      </c>
      <c r="H117" s="75">
        <f>RANK('Data - Overview'!$G117,'Data - Overview'!$G$115:$G$119)</f>
        <v>5</v>
      </c>
      <c r="I117" s="75">
        <f>'Data - Overview'!$G117-100</f>
        <v>-35.185534604543264</v>
      </c>
      <c r="J117" s="72" t="str">
        <f>"" &amp;TEXT('Data - Overview'!$B117,"0")&amp;" "</f>
        <v xml:space="preserve">Single parent </v>
      </c>
      <c r="K117" s="72" t="str">
        <f>"Index: "&amp;TEXT('Data - Overview'!$G117,"0")&amp;""</f>
        <v>Index: 65</v>
      </c>
      <c r="L117" s="72" t="str">
        <f>'Data - Overview'!$J117&amp;CHAR(10)&amp;'Data - Overview'!$K117</f>
        <v>Single parent 
Index: 65</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0.12326744186046511</v>
      </c>
      <c r="E118" s="69">
        <f>RANK('Data - Overview'!$D118,'Data - Overview'!$D$115:$D$119)</f>
        <v>4</v>
      </c>
      <c r="F118" s="68">
        <f>INDEX('Data - Knowledge'!$G:$G,MATCH('Data - Overview'!$A118,'Data - Knowledge'!$A:$A,0))</f>
        <v>0.16054127681076091</v>
      </c>
      <c r="G118" s="70">
        <f>INDEX('Data - Knowledge'!$J:$J,MATCH('Data - Overview'!$A118,'Data - Knowledge'!$A:$A,0))</f>
        <v>76.782397841377218</v>
      </c>
      <c r="H118" s="70">
        <f>RANK('Data - Overview'!$G118,'Data - Overview'!$G$115:$G$119)</f>
        <v>4</v>
      </c>
      <c r="I118" s="70">
        <f>'Data - Overview'!$G118-100</f>
        <v>-23.217602158622782</v>
      </c>
      <c r="J118" s="1" t="str">
        <f>"" &amp;TEXT('Data - Overview'!$B118,"0")&amp;" "</f>
        <v xml:space="preserve">Single person, no children </v>
      </c>
      <c r="K118" s="1" t="str">
        <f>"Index: "&amp;TEXT('Data - Overview'!$G118,"0")&amp;""</f>
        <v>Index: 77</v>
      </c>
      <c r="L118" s="1" t="str">
        <f>'Data - Overview'!$J118&amp;CHAR(10)&amp;'Data - Overview'!$K118</f>
        <v>Single person, no children 
Index: 77</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0.2976511627906977</v>
      </c>
      <c r="E119" s="89">
        <f>RANK('Data - Overview'!$D119,'Data - Overview'!$D$115:$D$119)</f>
        <v>2</v>
      </c>
      <c r="F119" s="88">
        <f>INDEX('Data - Knowledge'!$G:$G,MATCH('Data - Overview'!$A119,'Data - Knowledge'!$A:$A,0))</f>
        <v>0.31733822940079798</v>
      </c>
      <c r="G119" s="80">
        <f>INDEX('Data - Knowledge'!$J:$J,MATCH('Data - Overview'!$A119,'Data - Knowledge'!$A:$A,0))</f>
        <v>93.796188172073172</v>
      </c>
      <c r="H119" s="80">
        <f>RANK('Data - Overview'!$G119,'Data - Overview'!$G$115:$G$119)</f>
        <v>3</v>
      </c>
      <c r="I119" s="80">
        <f>'Data - Overview'!$G119-100</f>
        <v>-6.2038118279268275</v>
      </c>
      <c r="J119" s="57" t="str">
        <f>"" &amp;TEXT('Data - Overview'!$B119,"0")&amp;" "</f>
        <v xml:space="preserve">Other: two or more adults, may include a couple, may have children </v>
      </c>
      <c r="K119" s="57" t="str">
        <f>"Index: "&amp;TEXT('Data - Overview'!$G119,"0")&amp;""</f>
        <v>Index: 94</v>
      </c>
      <c r="L119" s="57" t="str">
        <f>'Data - Overview'!$J119&amp;CHAR(10)&amp;'Data - Overview'!$K119</f>
        <v>Other: two or more adults, may include a couple, may have children 
Index: 94</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21.874045692092551</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0.75372674418604657</v>
      </c>
      <c r="E128" s="63">
        <f>RANK('Data - Overview'!$D128,'Data - Overview'!$D$128:$D$131)</f>
        <v>1</v>
      </c>
      <c r="F128" s="62">
        <f>INDEX('Data - Knowledge'!$G:$G,MATCH('Data - Overview'!$A128,'Data - Knowledge'!$A:$A,0))</f>
        <v>0.72502948385110844</v>
      </c>
      <c r="G128" s="64">
        <f>INDEX('Data - Knowledge'!$J:$J,MATCH('Data - Overview'!$A128,'Data - Knowledge'!$A:$A,0))</f>
        <v>103.95808183999746</v>
      </c>
      <c r="H128" s="64">
        <f>RANK('Data - Overview'!$G128,'Data - Overview'!$G$128:$G$131)</f>
        <v>1</v>
      </c>
      <c r="I128" s="64">
        <f>'Data - Overview'!$G128 - 100</f>
        <v>3.9580818399974618</v>
      </c>
      <c r="J128" s="61" t="str">
        <f>"" &amp;TEXT('Data - Overview'!$C128,"0")&amp;" "</f>
        <v xml:space="preserve">0 </v>
      </c>
      <c r="K128" s="61" t="str">
        <f>"Index: "&amp;TEXT('Data - Overview'!$G128,"0")&amp;""</f>
        <v>Index: 104</v>
      </c>
      <c r="L128" s="61" t="str">
        <f>'Data - Overview'!$J128&amp;CHAR(10)&amp;'Data - Overview'!$K128</f>
        <v>0 
Index: 104</v>
      </c>
      <c r="M128" s="61">
        <v>1</v>
      </c>
    </row>
    <row r="129" spans="1:13">
      <c r="A129" s="86" t="s">
        <v>170</v>
      </c>
      <c r="B129" s="1" t="str">
        <f>INDEX('Data - Knowledge'!$D:$D,MATCH('Data - Overview'!$A129,'Data - Knowledge'!$A:$A,0))</f>
        <v>Children at home : 1</v>
      </c>
      <c r="C129" s="1">
        <v>1</v>
      </c>
      <c r="D129" s="68">
        <f>INDEX('Data - Knowledge'!$E:$E,MATCH('Data - Overview'!$A129,'Data - Knowledge'!$A:$A,0))</f>
        <v>0.1143139534883721</v>
      </c>
      <c r="E129" s="69">
        <f>RANK('Data - Overview'!$D129,'Data - Overview'!$D$128:$D$131)</f>
        <v>2</v>
      </c>
      <c r="F129" s="68">
        <f>INDEX('Data - Knowledge'!$G:$G,MATCH('Data - Overview'!$A129,'Data - Knowledge'!$A:$A,0))</f>
        <v>0.12684393857555221</v>
      </c>
      <c r="G129" s="70">
        <f>INDEX('Data - Knowledge'!$J:$J,MATCH('Data - Overview'!$A129,'Data - Knowledge'!$A:$A,0))</f>
        <v>90.121731296039144</v>
      </c>
      <c r="H129" s="70">
        <f>RANK('Data - Overview'!$G129,'Data - Overview'!$G$128:$G$131)</f>
        <v>3</v>
      </c>
      <c r="I129" s="70">
        <f>'Data - Overview'!$G129 - 100</f>
        <v>-9.8782687039608561</v>
      </c>
      <c r="J129" s="1" t="str">
        <f>"" &amp;TEXT('Data - Overview'!$C129,"0")&amp;" "</f>
        <v xml:space="preserve">1 </v>
      </c>
      <c r="K129" s="1" t="str">
        <f>"Index: "&amp;TEXT('Data - Overview'!$G129,"0")&amp;""</f>
        <v>Index: 90</v>
      </c>
      <c r="L129" s="1" t="str">
        <f>'Data - Overview'!$J129&amp;CHAR(10)&amp;'Data - Overview'!$K129</f>
        <v>1 
Index: 90</v>
      </c>
      <c r="M129" s="1">
        <v>2</v>
      </c>
    </row>
    <row r="130" spans="1:13">
      <c r="A130" s="56" t="s">
        <v>171</v>
      </c>
      <c r="B130" s="72" t="str">
        <f>INDEX('Data - Knowledge'!$D:$D,MATCH('Data - Overview'!$A130,'Data - Knowledge'!$A:$A,0))</f>
        <v>Children at home : 2</v>
      </c>
      <c r="C130" s="72">
        <v>2</v>
      </c>
      <c r="D130" s="84">
        <f>INDEX('Data - Knowledge'!$E:$E,MATCH('Data - Overview'!$A130,'Data - Knowledge'!$A:$A,0))</f>
        <v>0.10047093023255814</v>
      </c>
      <c r="E130" s="85">
        <f>RANK('Data - Overview'!$D130,'Data - Overview'!$D$128:$D$131)</f>
        <v>3</v>
      </c>
      <c r="F130" s="84">
        <f>INDEX('Data - Knowledge'!$G:$G,MATCH('Data - Overview'!$A130,'Data - Knowledge'!$A:$A,0))</f>
        <v>0.10787175846067174</v>
      </c>
      <c r="G130" s="75">
        <f>INDEX('Data - Knowledge'!$J:$J,MATCH('Data - Overview'!$A130,'Data - Knowledge'!$A:$A,0))</f>
        <v>93.13923464888002</v>
      </c>
      <c r="H130" s="75">
        <f>RANK('Data - Overview'!$G130,'Data - Overview'!$G$128:$G$131)</f>
        <v>2</v>
      </c>
      <c r="I130" s="75">
        <f>'Data - Overview'!$G130 - 100</f>
        <v>-6.86076535111998</v>
      </c>
      <c r="J130" s="72" t="str">
        <f>"" &amp;TEXT('Data - Overview'!$C130,"0")&amp;" "</f>
        <v xml:space="preserve">2 </v>
      </c>
      <c r="K130" s="72" t="str">
        <f>"Index: "&amp;TEXT('Data - Overview'!$G130,"0")&amp;""</f>
        <v>Index: 93</v>
      </c>
      <c r="L130" s="72" t="str">
        <f>'Data - Overview'!$J130&amp;CHAR(10)&amp;'Data - Overview'!$K130</f>
        <v>2 
Index: 93</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3.1575581395348835E-2</v>
      </c>
      <c r="E131" s="115">
        <f>RANK('Data - Overview'!$D131,'Data - Overview'!$D$128:$D$131)</f>
        <v>4</v>
      </c>
      <c r="F131" s="111">
        <f>INDEX('Data - Knowledge'!$G:$G,MATCH('Data - Overview'!$A131,'Data - Knowledge'!$A:$A,0))</f>
        <v>4.0459208149658213E-2</v>
      </c>
      <c r="G131" s="112">
        <f>INDEX('Data - Knowledge'!$J:$J,MATCH('Data - Overview'!$A131,'Data - Knowledge'!$A:$A,0))</f>
        <v>78.043003902970781</v>
      </c>
      <c r="H131" s="112">
        <f>RANK('Data - Overview'!$G131,'Data - Overview'!$G$128:$G$131)</f>
        <v>4</v>
      </c>
      <c r="I131" s="112">
        <f>'Data - Overview'!$G131 - 100</f>
        <v>-21.956996097029219</v>
      </c>
      <c r="J131" s="108" t="str">
        <f>"" &amp;TEXT('Data - Overview'!$C131,"0")&amp;" "</f>
        <v xml:space="preserve">3+ </v>
      </c>
      <c r="K131" s="108" t="str">
        <f>"Index: "&amp;TEXT('Data - Overview'!$G131,"0")&amp;""</f>
        <v>Index: 78</v>
      </c>
      <c r="L131" s="108" t="str">
        <f>'Data - Overview'!$J131&amp;CHAR(10)&amp;'Data - Overview'!$K131</f>
        <v>3+ 
Index: 78</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0.14680813953488372</v>
      </c>
      <c r="E137" s="63">
        <f>RANK('Data - Overview'!$D137,'Data - Overview'!$D$137:$D$140)</f>
        <v>3</v>
      </c>
      <c r="F137" s="62">
        <f>INDEX('Data - Knowledge'!$G:$G,MATCH('Data - Overview'!$A137,'Data - Knowledge'!$A:$A,0))</f>
        <v>0.18364006353852674</v>
      </c>
      <c r="G137" s="64">
        <f>INDEX('Data - Knowledge'!$J:$J,MATCH('Data - Overview'!$A137,'Data - Knowledge'!$A:$A,0))</f>
        <v>79.943415780883853</v>
      </c>
      <c r="H137" s="64">
        <f>RANK('Data - Overview'!$G137,'Data - Overview'!$G$137:$G$140)</f>
        <v>4</v>
      </c>
      <c r="I137" s="61">
        <v>1</v>
      </c>
      <c r="J137" s="61" t="str">
        <f>"" &amp;TEXT('Data - Overview'!$C137,"0")&amp;" "</f>
        <v xml:space="preserve">1 person </v>
      </c>
      <c r="K137" s="61" t="str">
        <f>"Index: "&amp;TEXT('Data - Overview'!$G137,"0")&amp;""</f>
        <v>Index: 80</v>
      </c>
      <c r="L137" s="61" t="str">
        <f>'Data - Overview'!$J137&amp;CHAR(10)&amp;'Data - Overview'!$K137</f>
        <v>1 person 
Index: 80</v>
      </c>
    </row>
    <row r="138" spans="1:13">
      <c r="A138" s="1" t="s">
        <v>177</v>
      </c>
      <c r="B138" s="1" t="str">
        <f>INDEX('Data - Knowledge'!$D:$D,MATCH('Data - Overview'!$A138,'Data - Knowledge'!$A:$A,0))</f>
        <v>Household size : 2 persons</v>
      </c>
      <c r="C138" s="1" t="s">
        <v>178</v>
      </c>
      <c r="D138" s="68">
        <f>INDEX('Data - Knowledge'!$E:$E,MATCH('Data - Overview'!$A138,'Data - Knowledge'!$A:$A,0))</f>
        <v>0.42302906976744181</v>
      </c>
      <c r="E138" s="69">
        <f>RANK('Data - Overview'!$D138,'Data - Overview'!$D$137:$D$140)</f>
        <v>1</v>
      </c>
      <c r="F138" s="68">
        <f>INDEX('Data - Knowledge'!$G:$G,MATCH('Data - Overview'!$A138,'Data - Knowledge'!$A:$A,0))</f>
        <v>0.38787418326276724</v>
      </c>
      <c r="G138" s="70">
        <f>INDEX('Data - Knowledge'!$J:$J,MATCH('Data - Overview'!$A138,'Data - Knowledge'!$A:$A,0))</f>
        <v>109.06347677201778</v>
      </c>
      <c r="H138" s="70">
        <f>RANK('Data - Overview'!$G138,'Data - Overview'!$G$137:$G$140)</f>
        <v>1</v>
      </c>
      <c r="I138" s="1">
        <v>2</v>
      </c>
      <c r="J138" s="1" t="str">
        <f>"" &amp;TEXT('Data - Overview'!$C138,"0")&amp;" "</f>
        <v xml:space="preserve">2 people </v>
      </c>
      <c r="K138" s="1" t="str">
        <f>"Index: "&amp;TEXT('Data - Overview'!$G138,"0")&amp;""</f>
        <v>Index: 109</v>
      </c>
      <c r="L138" s="1" t="str">
        <f>'Data - Overview'!$J138&amp;CHAR(10)&amp;'Data - Overview'!$K138</f>
        <v>2 people 
Index: 109</v>
      </c>
    </row>
    <row r="139" spans="1:13">
      <c r="A139" s="72" t="s">
        <v>179</v>
      </c>
      <c r="B139" s="72" t="str">
        <f>INDEX('Data - Knowledge'!$D:$D,MATCH('Data - Overview'!$A139,'Data - Knowledge'!$A:$A,0))</f>
        <v>Household size : 3-4 persons</v>
      </c>
      <c r="C139" s="72" t="s">
        <v>180</v>
      </c>
      <c r="D139" s="84">
        <f>INDEX('Data - Knowledge'!$E:$E,MATCH('Data - Overview'!$A139,'Data - Knowledge'!$A:$A,0))</f>
        <v>0.35011046511627902</v>
      </c>
      <c r="E139" s="85">
        <f>RANK('Data - Overview'!$D139,'Data - Overview'!$D$137:$D$140)</f>
        <v>2</v>
      </c>
      <c r="F139" s="84">
        <f>INDEX('Data - Knowledge'!$G:$G,MATCH('Data - Overview'!$A139,'Data - Knowledge'!$A:$A,0))</f>
        <v>0.3470210449590253</v>
      </c>
      <c r="G139" s="75">
        <f>INDEX('Data - Knowledge'!$J:$J,MATCH('Data - Overview'!$A139,'Data - Knowledge'!$A:$A,0))</f>
        <v>100.89026881860104</v>
      </c>
      <c r="H139" s="75">
        <f>RANK('Data - Overview'!$G139,'Data - Overview'!$G$137:$G$140)</f>
        <v>2</v>
      </c>
      <c r="I139" s="72">
        <v>3</v>
      </c>
      <c r="J139" s="72" t="str">
        <f>"" &amp;TEXT('Data - Overview'!$C139,"0")&amp;" "</f>
        <v xml:space="preserve">3-4 people </v>
      </c>
      <c r="K139" s="72" t="str">
        <f>"Index: "&amp;TEXT('Data - Overview'!$G139,"0")&amp;""</f>
        <v>Index: 101</v>
      </c>
      <c r="L139" s="72" t="str">
        <f>'Data - Overview'!$J139&amp;CHAR(10)&amp;'Data - Overview'!$K139</f>
        <v>3-4 people 
Index: 101</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8.0709302325581392E-2</v>
      </c>
      <c r="E140" s="115">
        <f>RANK('Data - Overview'!$D140,'Data - Overview'!$D$137:$D$140)</f>
        <v>4</v>
      </c>
      <c r="F140" s="111">
        <f>INDEX('Data - Knowledge'!$G:$G,MATCH('Data - Overview'!$A140,'Data - Knowledge'!$A:$A,0))</f>
        <v>8.1627077053531491E-2</v>
      </c>
      <c r="G140" s="112">
        <f>INDEX('Data - Knowledge'!$J:$J,MATCH('Data - Overview'!$A140,'Data - Knowledge'!$A:$A,0))</f>
        <v>98.875649158246574</v>
      </c>
      <c r="H140" s="112">
        <f>RANK('Data - Overview'!$G140,'Data - Overview'!$G$137:$G$140)</f>
        <v>3</v>
      </c>
      <c r="I140" s="108">
        <v>4</v>
      </c>
      <c r="J140" s="108" t="str">
        <f>"" &amp;TEXT('Data - Overview'!$C140,"0")&amp;" "</f>
        <v xml:space="preserve">5+ people </v>
      </c>
      <c r="K140" s="108" t="str">
        <f>"Index: "&amp;TEXT('Data - Overview'!$G140,"0")&amp;""</f>
        <v>Index: 99</v>
      </c>
      <c r="L140" s="108" t="str">
        <f>'Data - Overview'!$J140&amp;CHAR(10)&amp;'Data - Overview'!$K140</f>
        <v>5+ people 
Index: 99</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0.10941860465116279</v>
      </c>
      <c r="E146" s="63">
        <f>RANK('Data - Overview'!$D146,'Data - Overview'!$D$146:$D$151)</f>
        <v>5</v>
      </c>
      <c r="F146" s="62">
        <f>INDEX('Data - Knowledge'!$G:$G,MATCH('Data - Overview'!$A146,'Data - Knowledge'!$A:$A,0))</f>
        <v>0.16121802891177203</v>
      </c>
      <c r="G146" s="64">
        <f>INDEX('Data - Knowledge'!$J:$J,MATCH('Data - Overview'!$A146,'Data - Knowledge'!$A:$A,0))</f>
        <v>67.869955605922385</v>
      </c>
      <c r="H146" s="64">
        <f>RANK('Data - Overview'!$G146,'Data - Overview'!$G$146:$G$151)</f>
        <v>6</v>
      </c>
      <c r="I146" s="64">
        <f xml:space="preserve"> 'Data - Overview'!$G146 - 100</f>
        <v>-32.130044394077615</v>
      </c>
      <c r="J146" s="61" t="str">
        <f>"" &amp;TEXT('Data - Overview'!$C146,"0")&amp;" "</f>
        <v xml:space="preserve">&lt;20k </v>
      </c>
      <c r="K146" s="61" t="str">
        <f>"Index: "&amp;TEXT('Data - Overview'!$G146,"0")&amp;""</f>
        <v>Index: 68</v>
      </c>
      <c r="L146" s="61" t="str">
        <f>'Data - Overview'!$J146&amp;CHAR(10)&amp;'Data - Overview'!$K146</f>
        <v>&lt;20k 
Index: 68</v>
      </c>
      <c r="M146" s="61">
        <v>1</v>
      </c>
    </row>
    <row r="147" spans="1:13">
      <c r="A147" s="86" t="s">
        <v>186</v>
      </c>
      <c r="B147" s="1" t="str">
        <f>INDEX('Data - Knowledge'!$D:$D,MATCH('Data - Overview'!$A147,'Data - Knowledge'!$A:$A,0))</f>
        <v>£20,000-£40,000</v>
      </c>
      <c r="C147" s="1" t="s">
        <v>187</v>
      </c>
      <c r="D147" s="68">
        <f>INDEX('Data - Knowledge'!$E:$E,MATCH('Data - Overview'!$A147,'Data - Knowledge'!$A:$A,0))</f>
        <v>0.25882558139534889</v>
      </c>
      <c r="E147" s="69">
        <f>RANK('Data - Overview'!$D147,'Data - Overview'!$D$146:$D$151)</f>
        <v>1</v>
      </c>
      <c r="F147" s="68">
        <f>INDEX('Data - Knowledge'!$G:$G,MATCH('Data - Overview'!$A147,'Data - Knowledge'!$A:$A,0))</f>
        <v>0.31110931065925584</v>
      </c>
      <c r="G147" s="70">
        <f>INDEX('Data - Knowledge'!$J:$J,MATCH('Data - Overview'!$A147,'Data - Knowledge'!$A:$A,0))</f>
        <v>83.194418337041995</v>
      </c>
      <c r="H147" s="70">
        <f>RANK('Data - Overview'!$G147,'Data - Overview'!$G$146:$G$151)</f>
        <v>5</v>
      </c>
      <c r="I147" s="70">
        <f xml:space="preserve"> 'Data - Overview'!$G147 - 100</f>
        <v>-16.805581662958005</v>
      </c>
      <c r="J147" s="1" t="str">
        <f>"" &amp;TEXT('Data - Overview'!$C147,"0")&amp;" "</f>
        <v xml:space="preserve">20k - 40k </v>
      </c>
      <c r="K147" s="1" t="str">
        <f>"Index: "&amp;TEXT('Data - Overview'!$G147,"0")&amp;""</f>
        <v>Index: 83</v>
      </c>
      <c r="L147" s="1" t="str">
        <f>'Data - Overview'!$J147&amp;CHAR(10)&amp;'Data - Overview'!$K147</f>
        <v>20k - 40k 
Index: 83</v>
      </c>
      <c r="M147" s="1">
        <v>2</v>
      </c>
    </row>
    <row r="148" spans="1:13">
      <c r="A148" s="56" t="s">
        <v>188</v>
      </c>
      <c r="B148" s="72" t="str">
        <f>INDEX('Data - Knowledge'!$D:$D,MATCH('Data - Overview'!$A148,'Data - Knowledge'!$A:$A,0))</f>
        <v>£40,000-£60,000</v>
      </c>
      <c r="C148" s="72" t="s">
        <v>189</v>
      </c>
      <c r="D148" s="84">
        <f>INDEX('Data - Knowledge'!$E:$E,MATCH('Data - Overview'!$A148,'Data - Knowledge'!$A:$A,0))</f>
        <v>0.20887790697674413</v>
      </c>
      <c r="E148" s="85">
        <f>RANK('Data - Overview'!$D148,'Data - Overview'!$D$146:$D$151)</f>
        <v>2</v>
      </c>
      <c r="F148" s="84">
        <f>INDEX('Data - Knowledge'!$G:$G,MATCH('Data - Overview'!$A148,'Data - Knowledge'!$A:$A,0))</f>
        <v>0.21309835113457506</v>
      </c>
      <c r="G148" s="75">
        <f>INDEX('Data - Knowledge'!$J:$J,MATCH('Data - Overview'!$A148,'Data - Knowledge'!$A:$A,0))</f>
        <v>98.019485305559371</v>
      </c>
      <c r="H148" s="75">
        <f>RANK('Data - Overview'!$G148,'Data - Overview'!$G$146:$G$151)</f>
        <v>4</v>
      </c>
      <c r="I148" s="75">
        <f xml:space="preserve"> 'Data - Overview'!$G148 - 100</f>
        <v>-1.9805146944406289</v>
      </c>
      <c r="J148" s="72" t="str">
        <f>"" &amp;TEXT('Data - Overview'!$C148,"0")&amp;" "</f>
        <v xml:space="preserve">40k - 60k </v>
      </c>
      <c r="K148" s="72" t="str">
        <f>"Index: "&amp;TEXT('Data - Overview'!$G148,"0")&amp;""</f>
        <v>Index: 98</v>
      </c>
      <c r="L148" s="72" t="str">
        <f>'Data - Overview'!$J148&amp;CHAR(10)&amp;'Data - Overview'!$K148</f>
        <v>40k - 60k 
Index: 98</v>
      </c>
      <c r="M148" s="72">
        <v>3</v>
      </c>
    </row>
    <row r="149" spans="1:13">
      <c r="A149" s="86" t="s">
        <v>190</v>
      </c>
      <c r="B149" s="1" t="str">
        <f>INDEX('Data - Knowledge'!$D:$D,MATCH('Data - Overview'!$A149,'Data - Knowledge'!$A:$A,0))</f>
        <v>£60,000-£80,000</v>
      </c>
      <c r="C149" s="1" t="s">
        <v>191</v>
      </c>
      <c r="D149" s="68">
        <f>INDEX('Data - Knowledge'!$E:$E,MATCH('Data - Overview'!$A149,'Data - Knowledge'!$A:$A,0))</f>
        <v>0.14909883720930234</v>
      </c>
      <c r="E149" s="69">
        <f>RANK('Data - Overview'!$D149,'Data - Overview'!$D$146:$D$151)</f>
        <v>4</v>
      </c>
      <c r="F149" s="68">
        <f>INDEX('Data - Knowledge'!$G:$G,MATCH('Data - Overview'!$A149,'Data - Knowledge'!$A:$A,0))</f>
        <v>0.14212792500827628</v>
      </c>
      <c r="G149" s="70">
        <f>INDEX('Data - Knowledge'!$J:$J,MATCH('Data - Overview'!$A149,'Data - Knowledge'!$A:$A,0))</f>
        <v>104.90467457441606</v>
      </c>
      <c r="H149" s="70">
        <f>RANK('Data - Overview'!$G149,'Data - Overview'!$G$146:$G$151)</f>
        <v>3</v>
      </c>
      <c r="I149" s="70">
        <f xml:space="preserve"> 'Data - Overview'!$G149 - 100</f>
        <v>4.9046745744160631</v>
      </c>
      <c r="J149" s="1" t="str">
        <f>"" &amp;TEXT('Data - Overview'!$C149,"0")&amp;" "</f>
        <v xml:space="preserve">60k - 80k </v>
      </c>
      <c r="K149" s="1" t="str">
        <f>"Index: "&amp;TEXT('Data - Overview'!$G149,"0")&amp;""</f>
        <v>Index: 105</v>
      </c>
      <c r="L149" s="1" t="str">
        <f>'Data - Overview'!$J149&amp;CHAR(10)&amp;'Data - Overview'!$K149</f>
        <v>60k - 80k 
Index: 105</v>
      </c>
      <c r="M149" s="1">
        <v>4</v>
      </c>
    </row>
    <row r="150" spans="1:13">
      <c r="A150" s="56" t="s">
        <v>192</v>
      </c>
      <c r="B150" s="72" t="str">
        <f>INDEX('Data - Knowledge'!$D:$D,MATCH('Data - Overview'!$A150,'Data - Knowledge'!$A:$A,0))</f>
        <v>£80,000-£100,000</v>
      </c>
      <c r="C150" s="72" t="s">
        <v>193</v>
      </c>
      <c r="D150" s="84">
        <f>INDEX('Data - Knowledge'!$E:$E,MATCH('Data - Overview'!$A150,'Data - Knowledge'!$A:$A,0))</f>
        <v>0.1005174418604651</v>
      </c>
      <c r="E150" s="85">
        <f>RANK('Data - Overview'!$D150,'Data - Overview'!$D$146:$D$151)</f>
        <v>6</v>
      </c>
      <c r="F150" s="84">
        <f>INDEX('Data - Knowledge'!$G:$G,MATCH('Data - Overview'!$A150,'Data - Knowledge'!$A:$A,0))</f>
        <v>7.5628836850022363E-2</v>
      </c>
      <c r="G150" s="75">
        <f>INDEX('Data - Knowledge'!$J:$J,MATCH('Data - Overview'!$A150,'Data - Knowledge'!$A:$A,0))</f>
        <v>132.90888244096456</v>
      </c>
      <c r="H150" s="75">
        <f>RANK('Data - Overview'!$G150,'Data - Overview'!$G$146:$G$151)</f>
        <v>2</v>
      </c>
      <c r="I150" s="75">
        <f xml:space="preserve"> 'Data - Overview'!$G150 - 100</f>
        <v>32.908882440964561</v>
      </c>
      <c r="J150" s="72" t="str">
        <f>"" &amp;TEXT('Data - Overview'!$C150,"0")&amp;" "</f>
        <v xml:space="preserve">80k - 100k </v>
      </c>
      <c r="K150" s="72" t="str">
        <f>"Index: "&amp;TEXT('Data - Overview'!$G150,"0")&amp;""</f>
        <v>Index: 133</v>
      </c>
      <c r="L150" s="72" t="str">
        <f>'Data - Overview'!$J150&amp;CHAR(10)&amp;'Data - Overview'!$K150</f>
        <v>80k - 100k 
Index: 133</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0.1730406976744186</v>
      </c>
      <c r="E151" s="115">
        <f>RANK('Data - Overview'!$D151,'Data - Overview'!$D$146:$D$151)</f>
        <v>3</v>
      </c>
      <c r="F151" s="111">
        <f>INDEX('Data - Knowledge'!$G:$G,MATCH('Data - Overview'!$A151,'Data - Knowledge'!$A:$A,0))</f>
        <v>9.6759790682952054E-2</v>
      </c>
      <c r="G151" s="112">
        <f>INDEX('Data - Knowledge'!$J:$J,MATCH('Data - Overview'!$A151,'Data - Knowledge'!$A:$A,0))</f>
        <v>178.83533692359089</v>
      </c>
      <c r="H151" s="112">
        <f>RANK('Data - Overview'!$G151,'Data - Overview'!$G$146:$G$151)</f>
        <v>1</v>
      </c>
      <c r="I151" s="112">
        <f xml:space="preserve"> 'Data - Overview'!$G151 - 100</f>
        <v>78.835336923590887</v>
      </c>
      <c r="J151" s="108" t="str">
        <f>"" &amp;TEXT('Data - Overview'!$C151,"0")&amp;" "</f>
        <v xml:space="preserve">100k+ </v>
      </c>
      <c r="K151" s="108" t="str">
        <f>"Index: "&amp;TEXT('Data - Overview'!$G151,"0")&amp;""</f>
        <v>Index: 179</v>
      </c>
      <c r="L151" s="108" t="str">
        <f>'Data - Overview'!$J151&amp;CHAR(10)&amp;'Data - Overview'!$K151</f>
        <v>100k+ 
Index: 179</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0.25882558139534889</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BB6EE-3201-4ABD-94CA-17A373EC93A2}">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172</v>
      </c>
      <c r="K2" s="123">
        <f>'Input Sheet'!B8</f>
        <v>1</v>
      </c>
      <c r="L2" s="123">
        <f>'Input Sheet'!B9</f>
        <v>1</v>
      </c>
      <c r="M2" s="123">
        <f>'Input Sheet'!B10</f>
        <v>0</v>
      </c>
      <c r="N2" s="123">
        <f>'Input Sheet'!B11</f>
        <v>2</v>
      </c>
      <c r="O2" s="123">
        <f>'Input Sheet'!B12</f>
        <v>12</v>
      </c>
      <c r="P2" s="123">
        <f>'Input Sheet'!B13</f>
        <v>0</v>
      </c>
      <c r="Q2" s="123">
        <f>'Input Sheet'!B14</f>
        <v>0</v>
      </c>
      <c r="R2" s="123">
        <f>'Input Sheet'!B15</f>
        <v>0</v>
      </c>
      <c r="S2" s="123">
        <f>'Input Sheet'!B16</f>
        <v>0</v>
      </c>
      <c r="T2" s="123">
        <f>'Input Sheet'!B17</f>
        <v>0</v>
      </c>
      <c r="U2" s="123">
        <f>'Input Sheet'!B18</f>
        <v>0</v>
      </c>
      <c r="V2" s="123">
        <f>'Input Sheet'!B19</f>
        <v>0</v>
      </c>
      <c r="W2" s="123">
        <f>'Input Sheet'!B20</f>
        <v>0</v>
      </c>
      <c r="X2" s="123">
        <f>'Input Sheet'!B21</f>
        <v>0</v>
      </c>
      <c r="Y2" s="123">
        <f>'Input Sheet'!B22</f>
        <v>0</v>
      </c>
      <c r="Z2" s="123">
        <f>'Input Sheet'!B23</f>
        <v>3</v>
      </c>
      <c r="AA2" s="123">
        <f>'Input Sheet'!B24</f>
        <v>4</v>
      </c>
      <c r="AB2" s="123">
        <f>'Input Sheet'!B25</f>
        <v>0</v>
      </c>
      <c r="AC2" s="123">
        <f>'Input Sheet'!B26</f>
        <v>56</v>
      </c>
      <c r="AD2" s="123">
        <f>'Input Sheet'!B27</f>
        <v>12</v>
      </c>
      <c r="AE2" s="123">
        <f>'Input Sheet'!B28</f>
        <v>2</v>
      </c>
      <c r="AF2" s="123">
        <f>'Input Sheet'!B29</f>
        <v>0</v>
      </c>
      <c r="AG2" s="123">
        <f>'Input Sheet'!B30</f>
        <v>1</v>
      </c>
      <c r="AH2" s="123">
        <f>'Input Sheet'!B31</f>
        <v>75</v>
      </c>
      <c r="AI2" s="123">
        <f>'Input Sheet'!B32</f>
        <v>3</v>
      </c>
      <c r="AJ2" s="123">
        <f>'Input Sheet'!B32</f>
        <v>3</v>
      </c>
      <c r="AK2" s="123">
        <f>'Input Sheet'!B32</f>
        <v>3</v>
      </c>
      <c r="AL2" s="123">
        <f>'Input Sheet'!B32</f>
        <v>3</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5.8139534883720929E-3</v>
      </c>
      <c r="L4" s="126">
        <f t="shared" si="0"/>
        <v>5.8139534883720929E-3</v>
      </c>
      <c r="M4" s="126">
        <f t="shared" si="0"/>
        <v>0</v>
      </c>
      <c r="N4" s="126">
        <f t="shared" si="0"/>
        <v>1.1627906976744186E-2</v>
      </c>
      <c r="O4" s="126">
        <f t="shared" si="0"/>
        <v>6.9767441860465115E-2</v>
      </c>
      <c r="P4" s="126">
        <f t="shared" si="0"/>
        <v>0</v>
      </c>
      <c r="Q4" s="126">
        <f t="shared" si="0"/>
        <v>0</v>
      </c>
      <c r="R4" s="126">
        <f t="shared" si="0"/>
        <v>0</v>
      </c>
      <c r="S4" s="126">
        <f t="shared" si="0"/>
        <v>0</v>
      </c>
      <c r="T4" s="126">
        <f t="shared" si="0"/>
        <v>0</v>
      </c>
      <c r="U4" s="126">
        <f t="shared" si="0"/>
        <v>0</v>
      </c>
      <c r="V4" s="126">
        <f t="shared" si="0"/>
        <v>0</v>
      </c>
      <c r="W4" s="126">
        <f t="shared" si="0"/>
        <v>0</v>
      </c>
      <c r="X4" s="126">
        <f t="shared" si="0"/>
        <v>0</v>
      </c>
      <c r="Y4" s="126">
        <f t="shared" si="0"/>
        <v>0</v>
      </c>
      <c r="Z4" s="126">
        <f t="shared" si="0"/>
        <v>1.7441860465116279E-2</v>
      </c>
      <c r="AA4" s="126">
        <f t="shared" si="0"/>
        <v>2.3255813953488372E-2</v>
      </c>
      <c r="AB4" s="126">
        <f t="shared" si="0"/>
        <v>0</v>
      </c>
      <c r="AC4" s="126">
        <f t="shared" si="0"/>
        <v>0.32558139534883723</v>
      </c>
      <c r="AD4" s="126">
        <f t="shared" si="0"/>
        <v>6.9767441860465115E-2</v>
      </c>
      <c r="AE4" s="126">
        <f t="shared" si="0"/>
        <v>1.1627906976744186E-2</v>
      </c>
      <c r="AF4" s="126">
        <f t="shared" si="0"/>
        <v>0</v>
      </c>
      <c r="AG4" s="126">
        <f t="shared" si="0"/>
        <v>5.8139534883720929E-3</v>
      </c>
      <c r="AH4" s="126">
        <f t="shared" si="0"/>
        <v>0.43604651162790697</v>
      </c>
      <c r="AI4" s="126">
        <f t="shared" si="0"/>
        <v>1.7441860465116279E-2</v>
      </c>
      <c r="AJ4" s="126">
        <f t="shared" si="0"/>
        <v>1.7441860465116279E-2</v>
      </c>
      <c r="AK4" s="126">
        <f t="shared" si="0"/>
        <v>1.7441860465116279E-2</v>
      </c>
      <c r="AL4" s="126">
        <f t="shared" si="0"/>
        <v>1.7441860465116279E-2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0.12031395348837209</v>
      </c>
      <c r="F9" s="128">
        <f t="shared" ref="F9:F72" si="2">SUMPRODUCT($K$2:$AI$2,$K9:$AI9)</f>
        <v>20.693999999999999</v>
      </c>
      <c r="G9" s="122">
        <f t="shared" ref="G9:G72" si="3">SUMPRODUCT($K$3:$AI$3,$K9:$AI9)/$J$3</f>
        <v>0.12982592244118041</v>
      </c>
      <c r="H9" s="128">
        <f t="shared" ref="H9:H72" si="4">SUMPRODUCT($K$3:$AI$3,$K9:$AI9)</f>
        <v>44706.595000000001</v>
      </c>
      <c r="I9" s="122">
        <f t="shared" ref="I9:I72" si="5">CORREL($K$4:$AI$4,$K9:$AI9)</f>
        <v>-0.36631364637258884</v>
      </c>
      <c r="J9" s="128">
        <f>$E9/$G9*100</f>
        <v>92.673289914718026</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6.5465116279069778E-3</v>
      </c>
      <c r="F10" s="128">
        <f t="shared" si="2"/>
        <v>1.1260000000000001</v>
      </c>
      <c r="G10" s="122">
        <f t="shared" si="3"/>
        <v>7.0691983342916383E-3</v>
      </c>
      <c r="H10" s="128">
        <f t="shared" si="4"/>
        <v>2434.335</v>
      </c>
      <c r="I10" s="122">
        <f t="shared" si="5"/>
        <v>-0.13926612641907329</v>
      </c>
      <c r="J10" s="128">
        <f t="shared" ref="J10:J73" si="6">$E10/$G10*100</f>
        <v>92.606138890612471</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1.9296511627906975E-2</v>
      </c>
      <c r="F11" s="128">
        <f t="shared" si="2"/>
        <v>3.319</v>
      </c>
      <c r="G11" s="122">
        <f t="shared" si="3"/>
        <v>1.8556278640252298E-2</v>
      </c>
      <c r="H11" s="128">
        <f t="shared" si="4"/>
        <v>6390.0030000000006</v>
      </c>
      <c r="I11" s="122">
        <f t="shared" si="5"/>
        <v>2.8740057984548099E-2</v>
      </c>
      <c r="J11" s="128">
        <f t="shared" si="6"/>
        <v>103.98912412345955</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1.7779069767441858E-2</v>
      </c>
      <c r="F12" s="128">
        <f t="shared" si="2"/>
        <v>3.0579999999999998</v>
      </c>
      <c r="G12" s="122">
        <f t="shared" si="3"/>
        <v>2.0246307621719261E-2</v>
      </c>
      <c r="H12" s="128">
        <f t="shared" si="4"/>
        <v>6971.978000000001</v>
      </c>
      <c r="I12" s="122">
        <f t="shared" si="5"/>
        <v>-0.20186671367242826</v>
      </c>
      <c r="J12" s="128">
        <f t="shared" si="6"/>
        <v>87.813887349855975</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1.8290697674418602E-2</v>
      </c>
      <c r="F13" s="128">
        <f t="shared" si="2"/>
        <v>3.1459999999999999</v>
      </c>
      <c r="G13" s="122">
        <f t="shared" si="3"/>
        <v>1.9254357383885378E-2</v>
      </c>
      <c r="H13" s="128">
        <f t="shared" si="4"/>
        <v>6630.3920000000007</v>
      </c>
      <c r="I13" s="122">
        <f t="shared" si="5"/>
        <v>-0.12098332621132127</v>
      </c>
      <c r="J13" s="128">
        <f t="shared" si="6"/>
        <v>94.995108430503663</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1.7505813953488374E-2</v>
      </c>
      <c r="F14" s="128">
        <f t="shared" si="2"/>
        <v>3.0110000000000001</v>
      </c>
      <c r="G14" s="122">
        <f t="shared" si="3"/>
        <v>1.9234430447383249E-2</v>
      </c>
      <c r="H14" s="128">
        <f t="shared" si="4"/>
        <v>6623.5300000000007</v>
      </c>
      <c r="I14" s="122">
        <f t="shared" si="5"/>
        <v>-0.10708461984959619</v>
      </c>
      <c r="J14" s="128">
        <f t="shared" si="6"/>
        <v>91.012905224183299</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4.4418604651162794E-3</v>
      </c>
      <c r="F15" s="128">
        <f t="shared" si="2"/>
        <v>0.76400000000000001</v>
      </c>
      <c r="G15" s="122">
        <f t="shared" si="3"/>
        <v>5.0529710359567661E-3</v>
      </c>
      <c r="H15" s="128">
        <f t="shared" si="4"/>
        <v>1740.0309999999999</v>
      </c>
      <c r="I15" s="122">
        <f t="shared" si="5"/>
        <v>-0.1594421190065117</v>
      </c>
      <c r="J15" s="128">
        <f t="shared" si="6"/>
        <v>87.905915816816588</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3.8476744186046519E-2</v>
      </c>
      <c r="F16" s="128">
        <f t="shared" si="2"/>
        <v>6.6180000000000012</v>
      </c>
      <c r="G16" s="122">
        <f t="shared" si="3"/>
        <v>3.8942423292039098E-2</v>
      </c>
      <c r="H16" s="128">
        <f t="shared" si="4"/>
        <v>13410.135</v>
      </c>
      <c r="I16" s="122">
        <f t="shared" si="5"/>
        <v>-5.3215976923760247E-2</v>
      </c>
      <c r="J16" s="128">
        <f t="shared" si="6"/>
        <v>98.804185598568594</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7.6046511627906963E-3</v>
      </c>
      <c r="F17" s="128">
        <f t="shared" si="2"/>
        <v>1.3079999999999998</v>
      </c>
      <c r="G17" s="122">
        <f t="shared" si="3"/>
        <v>8.80491523356507E-3</v>
      </c>
      <c r="H17" s="128">
        <f t="shared" si="4"/>
        <v>3032.0430000000001</v>
      </c>
      <c r="I17" s="122">
        <f t="shared" si="5"/>
        <v>-0.18441160188976086</v>
      </c>
      <c r="J17" s="128">
        <f t="shared" si="6"/>
        <v>86.368249563620253</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1.3180232558139535E-2</v>
      </c>
      <c r="F18" s="128">
        <f t="shared" si="2"/>
        <v>2.2669999999999999</v>
      </c>
      <c r="G18" s="122">
        <f t="shared" si="3"/>
        <v>1.434271020275411E-2</v>
      </c>
      <c r="H18" s="128">
        <f t="shared" si="4"/>
        <v>4939.027</v>
      </c>
      <c r="I18" s="122">
        <f t="shared" si="5"/>
        <v>-0.26201912096216384</v>
      </c>
      <c r="J18" s="128">
        <f t="shared" si="6"/>
        <v>91.894993148565788</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1.0046511627906977E-2</v>
      </c>
      <c r="F19" s="128">
        <f t="shared" si="2"/>
        <v>1.728</v>
      </c>
      <c r="G19" s="122">
        <f t="shared" si="3"/>
        <v>1.0960927290784593E-2</v>
      </c>
      <c r="H19" s="128">
        <f t="shared" si="4"/>
        <v>3774.4830000000006</v>
      </c>
      <c r="I19" s="122">
        <f t="shared" si="5"/>
        <v>-0.30203525010841614</v>
      </c>
      <c r="J19" s="128">
        <f t="shared" si="6"/>
        <v>91.657497229760736</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0.17807558139534885</v>
      </c>
      <c r="F20" s="128">
        <f t="shared" si="2"/>
        <v>30.629000000000001</v>
      </c>
      <c r="G20" s="122">
        <f t="shared" si="3"/>
        <v>0.17472912782627387</v>
      </c>
      <c r="H20" s="128">
        <f t="shared" si="4"/>
        <v>60169.373000000014</v>
      </c>
      <c r="I20" s="122">
        <f t="shared" si="5"/>
        <v>4.9328234043351772E-2</v>
      </c>
      <c r="J20" s="128">
        <f t="shared" si="6"/>
        <v>101.91522364399496</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3.0755813953488374E-3</v>
      </c>
      <c r="F21" s="128">
        <f t="shared" si="2"/>
        <v>0.52900000000000003</v>
      </c>
      <c r="G21" s="122">
        <f t="shared" si="3"/>
        <v>3.046129318906487E-3</v>
      </c>
      <c r="H21" s="128">
        <f t="shared" si="4"/>
        <v>1048.9590000000001</v>
      </c>
      <c r="I21" s="122">
        <f t="shared" si="5"/>
        <v>-6.2993954193217468E-3</v>
      </c>
      <c r="J21" s="128">
        <f t="shared" si="6"/>
        <v>100.96686888043622</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2.0465116279069766E-2</v>
      </c>
      <c r="F22" s="128">
        <f t="shared" si="2"/>
        <v>3.5199999999999996</v>
      </c>
      <c r="G22" s="122">
        <f t="shared" si="3"/>
        <v>2.6724092368988091E-2</v>
      </c>
      <c r="H22" s="128">
        <f t="shared" si="4"/>
        <v>9202.6550000000007</v>
      </c>
      <c r="I22" s="122">
        <f t="shared" si="5"/>
        <v>-0.22696875207046757</v>
      </c>
      <c r="J22" s="128">
        <f t="shared" si="6"/>
        <v>76.57927534638543</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9.0697674418604643E-2</v>
      </c>
      <c r="F23" s="128">
        <f t="shared" si="2"/>
        <v>15.6</v>
      </c>
      <c r="G23" s="122">
        <f t="shared" si="3"/>
        <v>8.9439841676394932E-2</v>
      </c>
      <c r="H23" s="128">
        <f t="shared" si="4"/>
        <v>30799.325000000004</v>
      </c>
      <c r="I23" s="122">
        <f t="shared" si="5"/>
        <v>5.0617153921764307E-3</v>
      </c>
      <c r="J23" s="128">
        <f t="shared" si="6"/>
        <v>101.40634500087859</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2.2569767441860469E-2</v>
      </c>
      <c r="F24" s="128">
        <f t="shared" si="2"/>
        <v>3.8820000000000006</v>
      </c>
      <c r="G24" s="122">
        <f t="shared" si="3"/>
        <v>2.4920193519534912E-2</v>
      </c>
      <c r="H24" s="128">
        <f t="shared" si="4"/>
        <v>8581.4680000000026</v>
      </c>
      <c r="I24" s="122">
        <f t="shared" si="5"/>
        <v>-0.14231523534505594</v>
      </c>
      <c r="J24" s="128">
        <f t="shared" si="6"/>
        <v>90.568186896975959</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1.1139534883720929E-2</v>
      </c>
      <c r="F25" s="128">
        <f t="shared" si="2"/>
        <v>1.9159999999999999</v>
      </c>
      <c r="G25" s="122">
        <f t="shared" si="3"/>
        <v>1.0892370730460744E-2</v>
      </c>
      <c r="H25" s="128">
        <f t="shared" si="4"/>
        <v>3750.8750000000009</v>
      </c>
      <c r="I25" s="122">
        <f t="shared" si="5"/>
        <v>0.15228702093082563</v>
      </c>
      <c r="J25" s="128">
        <f t="shared" si="6"/>
        <v>102.26914929152187</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5.3023255813953486E-3</v>
      </c>
      <c r="F26" s="128">
        <f t="shared" si="2"/>
        <v>0.91200000000000003</v>
      </c>
      <c r="G26" s="122">
        <f t="shared" si="3"/>
        <v>5.0388868561206659E-3</v>
      </c>
      <c r="H26" s="128">
        <f t="shared" si="4"/>
        <v>1735.1810000000003</v>
      </c>
      <c r="I26" s="122">
        <f t="shared" si="5"/>
        <v>0.19362235993870036</v>
      </c>
      <c r="J26" s="128">
        <f t="shared" si="6"/>
        <v>105.22811352580159</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1.0116279069767441E-3</v>
      </c>
      <c r="F27" s="128">
        <f t="shared" si="2"/>
        <v>0.17399999999999999</v>
      </c>
      <c r="G27" s="122">
        <f t="shared" si="3"/>
        <v>1.0219945521811604E-3</v>
      </c>
      <c r="H27" s="128">
        <f t="shared" si="4"/>
        <v>351.93200000000002</v>
      </c>
      <c r="I27" s="122">
        <f t="shared" si="5"/>
        <v>-6.7473913349806361E-2</v>
      </c>
      <c r="J27" s="128">
        <f t="shared" si="6"/>
        <v>98.985645747103874</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1.3401162790697675E-2</v>
      </c>
      <c r="F28" s="128">
        <f t="shared" si="2"/>
        <v>2.3050000000000002</v>
      </c>
      <c r="G28" s="122">
        <f t="shared" si="3"/>
        <v>1.1544662821830769E-2</v>
      </c>
      <c r="H28" s="128">
        <f t="shared" si="4"/>
        <v>3975.4969999999998</v>
      </c>
      <c r="I28" s="122">
        <f t="shared" si="5"/>
        <v>0.53754022551942848</v>
      </c>
      <c r="J28" s="128">
        <f t="shared" si="6"/>
        <v>116.08102373814066</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9.3953488372093032E-3</v>
      </c>
      <c r="F29" s="128">
        <f t="shared" si="2"/>
        <v>1.6160000000000001</v>
      </c>
      <c r="G29" s="122">
        <f t="shared" si="3"/>
        <v>7.5321816249368399E-3</v>
      </c>
      <c r="H29" s="128">
        <f t="shared" si="4"/>
        <v>2593.7670000000003</v>
      </c>
      <c r="I29" s="122">
        <f t="shared" si="5"/>
        <v>0.75046111597035425</v>
      </c>
      <c r="J29" s="128">
        <f t="shared" si="6"/>
        <v>124.73608982162703</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5.8139534883720935E-6</v>
      </c>
      <c r="F30" s="128">
        <f t="shared" si="2"/>
        <v>1E-3</v>
      </c>
      <c r="G30" s="122">
        <f t="shared" si="3"/>
        <v>1.0997276090580152E-5</v>
      </c>
      <c r="H30" s="128">
        <f t="shared" si="4"/>
        <v>3.7869999999999999</v>
      </c>
      <c r="I30" s="122">
        <f t="shared" si="5"/>
        <v>-6.7473913349806292E-2</v>
      </c>
      <c r="J30" s="128">
        <f t="shared" si="6"/>
        <v>52.867214030864474</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9.9127906976744194E-3</v>
      </c>
      <c r="F31" s="128">
        <f t="shared" si="2"/>
        <v>1.7050000000000001</v>
      </c>
      <c r="G31" s="122">
        <f t="shared" si="3"/>
        <v>9.5585117813438338E-3</v>
      </c>
      <c r="H31" s="128">
        <f t="shared" si="4"/>
        <v>3291.55</v>
      </c>
      <c r="I31" s="122">
        <f t="shared" si="5"/>
        <v>0.21801697650039586</v>
      </c>
      <c r="J31" s="128">
        <f t="shared" si="6"/>
        <v>103.70642338927763</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1.8000000000000002E-2</v>
      </c>
      <c r="F32" s="128">
        <f t="shared" si="2"/>
        <v>3.0960000000000001</v>
      </c>
      <c r="G32" s="122">
        <f t="shared" si="3"/>
        <v>1.6170046869827332E-2</v>
      </c>
      <c r="H32" s="128">
        <f t="shared" si="4"/>
        <v>5568.2849999999999</v>
      </c>
      <c r="I32" s="122">
        <f t="shared" si="5"/>
        <v>0.4516298536159844</v>
      </c>
      <c r="J32" s="128">
        <f t="shared" si="6"/>
        <v>111.3169315148201</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8.0232558139534879E-3</v>
      </c>
      <c r="F33" s="128">
        <f t="shared" si="2"/>
        <v>1.38</v>
      </c>
      <c r="G33" s="122">
        <f t="shared" si="3"/>
        <v>7.9948280568478153E-3</v>
      </c>
      <c r="H33" s="128">
        <f t="shared" si="4"/>
        <v>2753.0830000000001</v>
      </c>
      <c r="I33" s="122">
        <f t="shared" si="5"/>
        <v>9.1801242652798098E-3</v>
      </c>
      <c r="J33" s="128">
        <f t="shared" si="6"/>
        <v>100.35557684172235</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5.0930232558139533E-2</v>
      </c>
      <c r="F34" s="128">
        <f t="shared" si="2"/>
        <v>8.76</v>
      </c>
      <c r="G34" s="122">
        <f t="shared" si="3"/>
        <v>5.8360807647854854E-2</v>
      </c>
      <c r="H34" s="128">
        <f t="shared" si="4"/>
        <v>20097.011000000002</v>
      </c>
      <c r="I34" s="122">
        <f t="shared" si="5"/>
        <v>-0.26902050869127142</v>
      </c>
      <c r="J34" s="128">
        <f t="shared" si="6"/>
        <v>87.267867959348848</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1E-3</v>
      </c>
      <c r="F35" s="128">
        <f t="shared" si="2"/>
        <v>0.17199999999999999</v>
      </c>
      <c r="G35" s="122">
        <f t="shared" si="3"/>
        <v>1.0438990817695538E-3</v>
      </c>
      <c r="H35" s="128">
        <f t="shared" si="4"/>
        <v>359.47500000000002</v>
      </c>
      <c r="I35" s="122">
        <f t="shared" si="5"/>
        <v>-7.8949068681406054E-2</v>
      </c>
      <c r="J35" s="128">
        <f t="shared" si="6"/>
        <v>95.794700605049016</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0.17199999999999999</v>
      </c>
      <c r="G36" s="122">
        <f t="shared" si="3"/>
        <v>1E-3</v>
      </c>
      <c r="H36" s="128">
        <f t="shared" si="4"/>
        <v>344.358</v>
      </c>
      <c r="I36" s="122">
        <f t="shared" si="5"/>
        <v>-7.8949068681406123E-2</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3.7087209302325584E-2</v>
      </c>
      <c r="F37" s="128">
        <f t="shared" si="2"/>
        <v>6.3790000000000004</v>
      </c>
      <c r="G37" s="122">
        <f t="shared" si="3"/>
        <v>4.4351785060895925E-2</v>
      </c>
      <c r="H37" s="128">
        <f t="shared" si="4"/>
        <v>15272.892</v>
      </c>
      <c r="I37" s="122">
        <f t="shared" si="5"/>
        <v>-0.5151586890257791</v>
      </c>
      <c r="J37" s="128">
        <f t="shared" si="6"/>
        <v>83.620556086759692</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4.288953488372093E-2</v>
      </c>
      <c r="F38" s="128">
        <f t="shared" si="2"/>
        <v>7.3769999999999998</v>
      </c>
      <c r="G38" s="122">
        <f t="shared" si="3"/>
        <v>4.7773079179226276E-2</v>
      </c>
      <c r="H38" s="128">
        <f t="shared" si="4"/>
        <v>16451.042000000001</v>
      </c>
      <c r="I38" s="122">
        <f t="shared" si="5"/>
        <v>-0.32471019381118105</v>
      </c>
      <c r="J38" s="128">
        <f t="shared" si="6"/>
        <v>89.777622921930231</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2.069767441860465E-3</v>
      </c>
      <c r="F39" s="128">
        <f t="shared" si="2"/>
        <v>0.35599999999999998</v>
      </c>
      <c r="G39" s="122">
        <f t="shared" si="3"/>
        <v>2.5975786826500325E-3</v>
      </c>
      <c r="H39" s="128">
        <f t="shared" si="4"/>
        <v>894.49699999999996</v>
      </c>
      <c r="I39" s="122">
        <f t="shared" si="5"/>
        <v>-0.23111354476003204</v>
      </c>
      <c r="J39" s="128">
        <f t="shared" si="6"/>
        <v>79.680644736000914</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2.1511627906976743E-3</v>
      </c>
      <c r="F40" s="128">
        <f t="shared" si="2"/>
        <v>0.37</v>
      </c>
      <c r="G40" s="122">
        <f t="shared" si="3"/>
        <v>2.8797152962904888E-3</v>
      </c>
      <c r="H40" s="128">
        <f t="shared" si="4"/>
        <v>991.65300000000013</v>
      </c>
      <c r="I40" s="122">
        <f t="shared" si="5"/>
        <v>-0.34557908318791353</v>
      </c>
      <c r="J40" s="128">
        <f t="shared" si="6"/>
        <v>74.700537010332198</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2.9883720930232558E-3</v>
      </c>
      <c r="F41" s="128">
        <f t="shared" si="2"/>
        <v>0.51400000000000001</v>
      </c>
      <c r="G41" s="122">
        <f t="shared" si="3"/>
        <v>3.0277008229807351E-3</v>
      </c>
      <c r="H41" s="128">
        <f t="shared" si="4"/>
        <v>1042.6130000000001</v>
      </c>
      <c r="I41" s="122">
        <f t="shared" si="5"/>
        <v>-5.8031166400289574E-2</v>
      </c>
      <c r="J41" s="128">
        <f t="shared" si="6"/>
        <v>98.70103645449484</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5.2965116279069767E-3</v>
      </c>
      <c r="F42" s="128">
        <f t="shared" si="2"/>
        <v>0.91100000000000003</v>
      </c>
      <c r="G42" s="122">
        <f t="shared" si="3"/>
        <v>6.3439850388258738E-3</v>
      </c>
      <c r="H42" s="128">
        <f t="shared" si="4"/>
        <v>2184.6020000000003</v>
      </c>
      <c r="I42" s="122">
        <f t="shared" si="5"/>
        <v>-0.33552253926041797</v>
      </c>
      <c r="J42" s="128">
        <f t="shared" si="6"/>
        <v>83.488715617892424</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5.2151162790697678E-3</v>
      </c>
      <c r="F43" s="128">
        <f t="shared" si="2"/>
        <v>0.89700000000000002</v>
      </c>
      <c r="G43" s="122">
        <f t="shared" si="3"/>
        <v>5.7393962097584501E-3</v>
      </c>
      <c r="H43" s="128">
        <f t="shared" si="4"/>
        <v>1976.4070000000004</v>
      </c>
      <c r="I43" s="122">
        <f t="shared" si="5"/>
        <v>-0.36015511501091463</v>
      </c>
      <c r="J43" s="128">
        <f t="shared" si="6"/>
        <v>90.865242413526502</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0.10695930232558139</v>
      </c>
      <c r="F44" s="128">
        <f t="shared" si="2"/>
        <v>18.396999999999998</v>
      </c>
      <c r="G44" s="122">
        <f t="shared" si="3"/>
        <v>0.18653765557936797</v>
      </c>
      <c r="H44" s="128">
        <f t="shared" si="4"/>
        <v>64235.733999999997</v>
      </c>
      <c r="I44" s="122">
        <f t="shared" si="5"/>
        <v>-0.43484476887148077</v>
      </c>
      <c r="J44" s="128">
        <f t="shared" si="6"/>
        <v>57.339255172568841</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0.18858139534883717</v>
      </c>
      <c r="F45" s="128">
        <f t="shared" si="2"/>
        <v>32.435999999999993</v>
      </c>
      <c r="G45" s="122">
        <f t="shared" si="3"/>
        <v>0.2151952735234843</v>
      </c>
      <c r="H45" s="128">
        <f t="shared" si="4"/>
        <v>74104.214000000007</v>
      </c>
      <c r="I45" s="122">
        <f t="shared" si="5"/>
        <v>-0.1848591528377217</v>
      </c>
      <c r="J45" s="128">
        <f t="shared" si="6"/>
        <v>87.632684612962578</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0.30967441860465111</v>
      </c>
      <c r="F46" s="128">
        <f t="shared" si="2"/>
        <v>53.263999999999996</v>
      </c>
      <c r="G46" s="122">
        <f t="shared" si="3"/>
        <v>0.27938740787204014</v>
      </c>
      <c r="H46" s="128">
        <f t="shared" si="4"/>
        <v>96209.28899999999</v>
      </c>
      <c r="I46" s="122">
        <f t="shared" si="5"/>
        <v>0.39407732782735477</v>
      </c>
      <c r="J46" s="128">
        <f t="shared" si="6"/>
        <v>110.84050672265175</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0.32601162790697669</v>
      </c>
      <c r="F47" s="128">
        <f t="shared" si="2"/>
        <v>56.073999999999991</v>
      </c>
      <c r="G47" s="122">
        <f t="shared" si="3"/>
        <v>0.30211903600322926</v>
      </c>
      <c r="H47" s="128">
        <f t="shared" si="4"/>
        <v>104037.10700000002</v>
      </c>
      <c r="I47" s="122">
        <f t="shared" si="5"/>
        <v>0.27017606192326876</v>
      </c>
      <c r="J47" s="128">
        <f t="shared" si="6"/>
        <v>107.90833713089567</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0.40263372093023259</v>
      </c>
      <c r="F48" s="128">
        <f t="shared" si="2"/>
        <v>69.253</v>
      </c>
      <c r="G48" s="122">
        <f t="shared" si="3"/>
        <v>0.42035953281178312</v>
      </c>
      <c r="H48" s="128">
        <f t="shared" si="4"/>
        <v>144754.16800000001</v>
      </c>
      <c r="I48" s="122">
        <f t="shared" si="5"/>
        <v>-3.9562261213337752E-2</v>
      </c>
      <c r="J48" s="128">
        <f t="shared" si="6"/>
        <v>95.783178327613356</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3.2790697674418605E-2</v>
      </c>
      <c r="F49" s="128">
        <f t="shared" si="2"/>
        <v>5.6400000000000006</v>
      </c>
      <c r="G49" s="122">
        <f t="shared" si="3"/>
        <v>3.8788836036915075E-2</v>
      </c>
      <c r="H49" s="128">
        <f t="shared" si="4"/>
        <v>13357.246000000001</v>
      </c>
      <c r="I49" s="122">
        <f t="shared" si="5"/>
        <v>-0.18556981340718545</v>
      </c>
      <c r="J49" s="128">
        <f t="shared" si="6"/>
        <v>84.536431160790485</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9.8139534883720948E-3</v>
      </c>
      <c r="F50" s="128">
        <f t="shared" si="2"/>
        <v>1.6880000000000002</v>
      </c>
      <c r="G50" s="122">
        <f t="shared" si="3"/>
        <v>1.4211495013909942E-2</v>
      </c>
      <c r="H50" s="128">
        <f t="shared" si="4"/>
        <v>4893.8419999999996</v>
      </c>
      <c r="I50" s="122">
        <f t="shared" si="5"/>
        <v>-0.19858578811598834</v>
      </c>
      <c r="J50" s="128">
        <f t="shared" si="6"/>
        <v>69.056446762049887</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0.19705232558139535</v>
      </c>
      <c r="F51" s="128">
        <f t="shared" si="2"/>
        <v>33.893000000000001</v>
      </c>
      <c r="G51" s="122">
        <f t="shared" si="3"/>
        <v>0.20031148107492786</v>
      </c>
      <c r="H51" s="128">
        <f t="shared" si="4"/>
        <v>68978.861000000004</v>
      </c>
      <c r="I51" s="122">
        <f t="shared" si="5"/>
        <v>3.449464472016417E-3</v>
      </c>
      <c r="J51" s="128">
        <f t="shared" si="6"/>
        <v>98.372956219961551</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0.14242441860465116</v>
      </c>
      <c r="F52" s="128">
        <f t="shared" si="2"/>
        <v>24.497</v>
      </c>
      <c r="G52" s="122">
        <f t="shared" si="3"/>
        <v>0.16209498254723281</v>
      </c>
      <c r="H52" s="128">
        <f t="shared" si="4"/>
        <v>55818.703999999998</v>
      </c>
      <c r="I52" s="122">
        <f t="shared" si="5"/>
        <v>-0.15684134070844</v>
      </c>
      <c r="J52" s="128">
        <f t="shared" si="6"/>
        <v>87.86479159720453</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6.0406976744186047E-2</v>
      </c>
      <c r="F53" s="128">
        <f t="shared" si="2"/>
        <v>10.39</v>
      </c>
      <c r="G53" s="122">
        <f t="shared" si="3"/>
        <v>6.8823645740769782E-2</v>
      </c>
      <c r="H53" s="128">
        <f t="shared" si="4"/>
        <v>23699.972999999998</v>
      </c>
      <c r="I53" s="122">
        <f t="shared" si="5"/>
        <v>-9.5689212563522946E-2</v>
      </c>
      <c r="J53" s="128">
        <f t="shared" si="6"/>
        <v>87.770672555932521</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2.5436046511627907E-2</v>
      </c>
      <c r="F54" s="128">
        <f t="shared" si="2"/>
        <v>4.375</v>
      </c>
      <c r="G54" s="122">
        <f t="shared" si="3"/>
        <v>3.3393201261477885E-2</v>
      </c>
      <c r="H54" s="128">
        <f t="shared" si="4"/>
        <v>11499.216000000002</v>
      </c>
      <c r="I54" s="122">
        <f t="shared" si="5"/>
        <v>-0.24402288497555966</v>
      </c>
      <c r="J54" s="128">
        <f t="shared" si="6"/>
        <v>76.171332938273011</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0.16777906976744186</v>
      </c>
      <c r="F55" s="128">
        <f t="shared" si="2"/>
        <v>28.858000000000001</v>
      </c>
      <c r="G55" s="122">
        <f t="shared" si="3"/>
        <v>0.17084342457558702</v>
      </c>
      <c r="H55" s="128">
        <f t="shared" si="4"/>
        <v>58831.299999999996</v>
      </c>
      <c r="I55" s="122">
        <f t="shared" si="5"/>
        <v>-5.3060648288253562E-2</v>
      </c>
      <c r="J55" s="128">
        <f t="shared" si="6"/>
        <v>98.206337284705171</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0.16411046511627911</v>
      </c>
      <c r="F56" s="128">
        <f t="shared" si="2"/>
        <v>28.227000000000007</v>
      </c>
      <c r="G56" s="122">
        <f t="shared" si="3"/>
        <v>0.21211815900893838</v>
      </c>
      <c r="H56" s="128">
        <f t="shared" si="4"/>
        <v>73044.585000000006</v>
      </c>
      <c r="I56" s="122">
        <f t="shared" si="5"/>
        <v>-0.3491155730809577</v>
      </c>
      <c r="J56" s="128">
        <f t="shared" si="6"/>
        <v>77.367475695168423</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0.21587790697674419</v>
      </c>
      <c r="F57" s="128">
        <f t="shared" si="2"/>
        <v>37.131</v>
      </c>
      <c r="G57" s="122">
        <f t="shared" si="3"/>
        <v>0.25784976100453599</v>
      </c>
      <c r="H57" s="128">
        <f t="shared" si="4"/>
        <v>88792.627999999997</v>
      </c>
      <c r="I57" s="122">
        <f t="shared" si="5"/>
        <v>-0.28338551796648509</v>
      </c>
      <c r="J57" s="128">
        <f t="shared" si="6"/>
        <v>83.722360701721399</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0.24681395348837212</v>
      </c>
      <c r="F58" s="128">
        <f t="shared" si="2"/>
        <v>42.452000000000005</v>
      </c>
      <c r="G58" s="122">
        <f t="shared" si="3"/>
        <v>0.29780462774205912</v>
      </c>
      <c r="H58" s="128">
        <f t="shared" si="4"/>
        <v>102551.406</v>
      </c>
      <c r="I58" s="122">
        <f t="shared" si="5"/>
        <v>-0.32577183637981849</v>
      </c>
      <c r="J58" s="128">
        <f t="shared" si="6"/>
        <v>82.877809978879128</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9.1441860465116279E-2</v>
      </c>
      <c r="F59" s="128">
        <f t="shared" si="2"/>
        <v>15.728</v>
      </c>
      <c r="G59" s="122">
        <f t="shared" si="3"/>
        <v>0.11472561404120134</v>
      </c>
      <c r="H59" s="128">
        <f t="shared" si="4"/>
        <v>39506.683000000012</v>
      </c>
      <c r="I59" s="122">
        <f t="shared" si="5"/>
        <v>-0.28017750426875326</v>
      </c>
      <c r="J59" s="128">
        <f t="shared" si="6"/>
        <v>79.704834207535228</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7.5436046511627913E-2</v>
      </c>
      <c r="F60" s="128">
        <f t="shared" si="2"/>
        <v>12.975000000000001</v>
      </c>
      <c r="G60" s="122">
        <f t="shared" si="3"/>
        <v>9.9069352243885744E-2</v>
      </c>
      <c r="H60" s="128">
        <f t="shared" si="4"/>
        <v>34115.324000000008</v>
      </c>
      <c r="I60" s="122">
        <f t="shared" si="5"/>
        <v>-0.25915367888670549</v>
      </c>
      <c r="J60" s="128">
        <f t="shared" si="6"/>
        <v>76.144685316930179</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5.8226744186046515E-2</v>
      </c>
      <c r="F61" s="128">
        <f t="shared" si="2"/>
        <v>10.015000000000001</v>
      </c>
      <c r="G61" s="122">
        <f t="shared" si="3"/>
        <v>8.4653052927476644E-2</v>
      </c>
      <c r="H61" s="128">
        <f t="shared" si="4"/>
        <v>29150.956000000002</v>
      </c>
      <c r="I61" s="122">
        <f t="shared" si="5"/>
        <v>-0.43148604300858484</v>
      </c>
      <c r="J61" s="128">
        <f t="shared" si="6"/>
        <v>68.782804839809046</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3.7581395348837206E-2</v>
      </c>
      <c r="F62" s="128">
        <f t="shared" si="2"/>
        <v>6.4639999999999995</v>
      </c>
      <c r="G62" s="122">
        <f t="shared" si="3"/>
        <v>5.8125680251366316E-2</v>
      </c>
      <c r="H62" s="128">
        <f t="shared" si="4"/>
        <v>20016.043000000001</v>
      </c>
      <c r="I62" s="122">
        <f t="shared" si="5"/>
        <v>-0.41379465245150893</v>
      </c>
      <c r="J62" s="128">
        <f t="shared" si="6"/>
        <v>64.655407362658451</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7.2534883720930227E-2</v>
      </c>
      <c r="F63" s="128">
        <f t="shared" si="2"/>
        <v>12.475999999999999</v>
      </c>
      <c r="G63" s="122">
        <f t="shared" si="3"/>
        <v>0.10038879886629613</v>
      </c>
      <c r="H63" s="128">
        <f t="shared" si="4"/>
        <v>34569.686000000002</v>
      </c>
      <c r="I63" s="122">
        <f t="shared" si="5"/>
        <v>-0.32279545817078781</v>
      </c>
      <c r="J63" s="128">
        <f t="shared" si="6"/>
        <v>72.253961139167103</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0.13650000000000001</v>
      </c>
      <c r="F64" s="128">
        <f t="shared" si="2"/>
        <v>23.478000000000002</v>
      </c>
      <c r="G64" s="122">
        <f t="shared" si="3"/>
        <v>0.16148858455444623</v>
      </c>
      <c r="H64" s="128">
        <f t="shared" si="4"/>
        <v>55609.885999999991</v>
      </c>
      <c r="I64" s="122">
        <f t="shared" si="5"/>
        <v>-0.42769229283544868</v>
      </c>
      <c r="J64" s="128">
        <f t="shared" si="6"/>
        <v>84.52609847105245</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0.19601162790697674</v>
      </c>
      <c r="F65" s="128">
        <f t="shared" si="2"/>
        <v>33.713999999999999</v>
      </c>
      <c r="G65" s="122">
        <f t="shared" si="3"/>
        <v>0.23452032187432845</v>
      </c>
      <c r="H65" s="128">
        <f t="shared" si="4"/>
        <v>80758.948999999993</v>
      </c>
      <c r="I65" s="122">
        <f t="shared" si="5"/>
        <v>-0.35241747773996634</v>
      </c>
      <c r="J65" s="128">
        <f t="shared" si="6"/>
        <v>83.579805084871396</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6.315697674418605E-2</v>
      </c>
      <c r="F66" s="128">
        <f t="shared" si="2"/>
        <v>10.863</v>
      </c>
      <c r="G66" s="122">
        <f t="shared" si="3"/>
        <v>8.5511563547238614E-2</v>
      </c>
      <c r="H66" s="128">
        <f t="shared" si="4"/>
        <v>29446.590999999997</v>
      </c>
      <c r="I66" s="122">
        <f t="shared" si="5"/>
        <v>-0.45081598756195551</v>
      </c>
      <c r="J66" s="128">
        <f t="shared" si="6"/>
        <v>73.857820070494483</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5.9081395348837211E-2</v>
      </c>
      <c r="F67" s="128">
        <f t="shared" si="2"/>
        <v>10.162000000000001</v>
      </c>
      <c r="G67" s="122">
        <f t="shared" si="3"/>
        <v>8.3262000592406737E-2</v>
      </c>
      <c r="H67" s="128">
        <f t="shared" si="4"/>
        <v>28671.936000000002</v>
      </c>
      <c r="I67" s="122">
        <f t="shared" si="5"/>
        <v>-0.35803279075753647</v>
      </c>
      <c r="J67" s="128">
        <f t="shared" si="6"/>
        <v>70.958414316824943</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9.9372093023255809E-2</v>
      </c>
      <c r="F68" s="128">
        <f t="shared" si="2"/>
        <v>17.091999999999999</v>
      </c>
      <c r="G68" s="122">
        <f t="shared" si="3"/>
        <v>0.12921515399671274</v>
      </c>
      <c r="H68" s="128">
        <f t="shared" si="4"/>
        <v>44496.272000000004</v>
      </c>
      <c r="I68" s="122">
        <f t="shared" si="5"/>
        <v>-0.27589426082036189</v>
      </c>
      <c r="J68" s="128">
        <f t="shared" si="6"/>
        <v>76.904364503395513</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0.10734883720930234</v>
      </c>
      <c r="F69" s="128">
        <f t="shared" si="2"/>
        <v>18.464000000000002</v>
      </c>
      <c r="G69" s="122">
        <f t="shared" si="3"/>
        <v>0.13210650543910699</v>
      </c>
      <c r="H69" s="128">
        <f t="shared" si="4"/>
        <v>45491.932000000001</v>
      </c>
      <c r="I69" s="122">
        <f t="shared" si="5"/>
        <v>-0.24354354430693501</v>
      </c>
      <c r="J69" s="128">
        <f t="shared" si="6"/>
        <v>81.259311835164382</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4.7366279069767432E-2</v>
      </c>
      <c r="F70" s="128">
        <f t="shared" si="2"/>
        <v>8.1469999999999985</v>
      </c>
      <c r="G70" s="122">
        <f t="shared" si="3"/>
        <v>5.6606615789381975E-2</v>
      </c>
      <c r="H70" s="128">
        <f t="shared" si="4"/>
        <v>19492.940999999999</v>
      </c>
      <c r="I70" s="122">
        <f t="shared" si="5"/>
        <v>-0.18291157695761495</v>
      </c>
      <c r="J70" s="128">
        <f t="shared" si="6"/>
        <v>83.67622478263786</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4.0534883720930233E-2</v>
      </c>
      <c r="F71" s="128">
        <f t="shared" si="2"/>
        <v>6.9719999999999995</v>
      </c>
      <c r="G71" s="122">
        <f t="shared" si="3"/>
        <v>4.5053894493521277E-2</v>
      </c>
      <c r="H71" s="128">
        <f t="shared" si="4"/>
        <v>15514.669</v>
      </c>
      <c r="I71" s="122">
        <f t="shared" si="5"/>
        <v>-0.16758837799718734</v>
      </c>
      <c r="J71" s="128">
        <f t="shared" si="6"/>
        <v>89.969766601995133</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2.7534883720930232E-2</v>
      </c>
      <c r="F72" s="128">
        <f t="shared" si="2"/>
        <v>4.7359999999999998</v>
      </c>
      <c r="G72" s="122">
        <f t="shared" si="3"/>
        <v>3.2582242898379021E-2</v>
      </c>
      <c r="H72" s="128">
        <f t="shared" si="4"/>
        <v>11219.956000000002</v>
      </c>
      <c r="I72" s="122">
        <f t="shared" si="5"/>
        <v>-0.20128567772246003</v>
      </c>
      <c r="J72" s="128">
        <f t="shared" si="6"/>
        <v>84.508865171771532</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2.8436046511627903E-2</v>
      </c>
      <c r="F73" s="128">
        <f t="shared" ref="F73:F136" si="8">SUMPRODUCT($K$2:$AI$2,$K73:$AI73)</f>
        <v>4.8909999999999991</v>
      </c>
      <c r="G73" s="122">
        <f t="shared" ref="G73:G136" si="9">SUMPRODUCT($K$3:$AI$3,$K73:$AI73)/$J$3</f>
        <v>3.1478400385645179E-2</v>
      </c>
      <c r="H73" s="128">
        <f t="shared" ref="H73:H136" si="10">SUMPRODUCT($K$3:$AI$3,$K73:$AI73)</f>
        <v>10839.839000000002</v>
      </c>
      <c r="I73" s="122">
        <f t="shared" ref="I73:I136" si="11">CORREL($K$4:$AI$4,$K73:$AI73)</f>
        <v>-0.16277399735527182</v>
      </c>
      <c r="J73" s="128">
        <f t="shared" si="6"/>
        <v>90.335106496057364</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1.161046511627907E-2</v>
      </c>
      <c r="F74" s="128">
        <f t="shared" si="8"/>
        <v>1.9970000000000001</v>
      </c>
      <c r="G74" s="122">
        <f t="shared" si="9"/>
        <v>1.5219260188524732E-2</v>
      </c>
      <c r="H74" s="128">
        <f t="shared" si="10"/>
        <v>5240.8739999999998</v>
      </c>
      <c r="I74" s="122">
        <f t="shared" si="11"/>
        <v>-0.36768537954710712</v>
      </c>
      <c r="J74" s="128">
        <f t="shared" ref="J74:J137" si="12">$E74/$G74*100</f>
        <v>76.287973084482246</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4.1110465116279069E-2</v>
      </c>
      <c r="F75" s="128">
        <f t="shared" si="8"/>
        <v>7.0709999999999997</v>
      </c>
      <c r="G75" s="122">
        <f t="shared" si="9"/>
        <v>5.433733498277956E-2</v>
      </c>
      <c r="H75" s="128">
        <f t="shared" si="10"/>
        <v>18711.496000000003</v>
      </c>
      <c r="I75" s="122">
        <f t="shared" si="11"/>
        <v>-0.32457135664557696</v>
      </c>
      <c r="J75" s="128">
        <f t="shared" si="12"/>
        <v>75.65786052869116</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6.808139534883721E-3</v>
      </c>
      <c r="F76" s="128">
        <f t="shared" si="8"/>
        <v>1.171</v>
      </c>
      <c r="G76" s="122">
        <f t="shared" si="9"/>
        <v>9.8013840247649243E-3</v>
      </c>
      <c r="H76" s="128">
        <f t="shared" si="10"/>
        <v>3375.1849999999999</v>
      </c>
      <c r="I76" s="122">
        <f t="shared" si="11"/>
        <v>-0.44167718159037028</v>
      </c>
      <c r="J76" s="128">
        <f t="shared" si="12"/>
        <v>69.461001810374498</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3.9517441860465116E-2</v>
      </c>
      <c r="F77" s="128">
        <f t="shared" si="8"/>
        <v>6.7969999999999997</v>
      </c>
      <c r="G77" s="122">
        <f t="shared" si="9"/>
        <v>5.1606203427828012E-2</v>
      </c>
      <c r="H77" s="128">
        <f t="shared" si="10"/>
        <v>17771.008999999998</v>
      </c>
      <c r="I77" s="122">
        <f t="shared" si="11"/>
        <v>-0.22827808268423275</v>
      </c>
      <c r="J77" s="128">
        <f t="shared" si="12"/>
        <v>76.574983694994742</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2.647093023255814E-2</v>
      </c>
      <c r="F78" s="128">
        <f t="shared" si="8"/>
        <v>4.5529999999999999</v>
      </c>
      <c r="G78" s="122">
        <f t="shared" si="9"/>
        <v>3.6574315102306319E-2</v>
      </c>
      <c r="H78" s="128">
        <f t="shared" si="10"/>
        <v>12594.657999999999</v>
      </c>
      <c r="I78" s="122">
        <f t="shared" si="11"/>
        <v>-0.29861155075896634</v>
      </c>
      <c r="J78" s="128">
        <f t="shared" si="12"/>
        <v>72.375737340571348</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6.5744186046511624E-2</v>
      </c>
      <c r="F79" s="128">
        <f t="shared" si="8"/>
        <v>11.308</v>
      </c>
      <c r="G79" s="122">
        <f t="shared" si="9"/>
        <v>8.3982207470132825E-2</v>
      </c>
      <c r="H79" s="128">
        <f t="shared" si="10"/>
        <v>28919.945</v>
      </c>
      <c r="I79" s="122">
        <f t="shared" si="11"/>
        <v>-0.43696511593517673</v>
      </c>
      <c r="J79" s="128">
        <f t="shared" si="12"/>
        <v>78.283469828883327</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4.8558139534883721E-2</v>
      </c>
      <c r="F80" s="128">
        <f t="shared" si="8"/>
        <v>8.3520000000000003</v>
      </c>
      <c r="G80" s="122">
        <f t="shared" si="9"/>
        <v>7.7028603952863012E-2</v>
      </c>
      <c r="H80" s="128">
        <f t="shared" si="10"/>
        <v>26525.416000000001</v>
      </c>
      <c r="I80" s="122">
        <f t="shared" si="11"/>
        <v>-0.39886855722978909</v>
      </c>
      <c r="J80" s="128">
        <f t="shared" si="12"/>
        <v>63.039101117032395</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0.27890116279069771</v>
      </c>
      <c r="F81" s="128">
        <f t="shared" si="8"/>
        <v>47.971000000000004</v>
      </c>
      <c r="G81" s="122">
        <f t="shared" si="9"/>
        <v>0.36675228686425176</v>
      </c>
      <c r="H81" s="128">
        <f t="shared" si="10"/>
        <v>126294.084</v>
      </c>
      <c r="I81" s="122">
        <f t="shared" si="11"/>
        <v>-0.47286793687288425</v>
      </c>
      <c r="J81" s="128">
        <f t="shared" si="12"/>
        <v>76.046195969305316</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0.1444767441860465</v>
      </c>
      <c r="F82" s="128">
        <f t="shared" si="8"/>
        <v>24.849999999999998</v>
      </c>
      <c r="G82" s="122">
        <f t="shared" si="9"/>
        <v>0.229505386835793</v>
      </c>
      <c r="H82" s="128">
        <f t="shared" si="10"/>
        <v>79032.016000000003</v>
      </c>
      <c r="I82" s="122">
        <f t="shared" si="11"/>
        <v>-0.49670909020208953</v>
      </c>
      <c r="J82" s="128">
        <f t="shared" si="12"/>
        <v>62.951352113324042</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8.1715116279069758E-2</v>
      </c>
      <c r="F83" s="128">
        <f t="shared" si="8"/>
        <v>14.054999999999998</v>
      </c>
      <c r="G83" s="122">
        <f t="shared" si="9"/>
        <v>0.13318458697053651</v>
      </c>
      <c r="H83" s="128">
        <f t="shared" si="10"/>
        <v>45863.178000000014</v>
      </c>
      <c r="I83" s="122">
        <f t="shared" si="11"/>
        <v>-0.41183208405024208</v>
      </c>
      <c r="J83" s="128">
        <f t="shared" si="12"/>
        <v>61.354784467024714</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1.8238372093023258E-2</v>
      </c>
      <c r="F84" s="128">
        <f t="shared" si="8"/>
        <v>3.1370000000000005</v>
      </c>
      <c r="G84" s="122">
        <f t="shared" si="9"/>
        <v>3.0152416961418051E-2</v>
      </c>
      <c r="H84" s="128">
        <f t="shared" si="10"/>
        <v>10383.225999999997</v>
      </c>
      <c r="I84" s="122">
        <f t="shared" si="11"/>
        <v>-0.33210150818822787</v>
      </c>
      <c r="J84" s="128">
        <f t="shared" si="12"/>
        <v>60.487264143237418</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0.10103488372093024</v>
      </c>
      <c r="F85" s="128">
        <f t="shared" si="8"/>
        <v>17.378</v>
      </c>
      <c r="G85" s="122">
        <f t="shared" si="9"/>
        <v>0.13266256337880927</v>
      </c>
      <c r="H85" s="128">
        <f t="shared" si="10"/>
        <v>45683.415000000001</v>
      </c>
      <c r="I85" s="122">
        <f t="shared" si="11"/>
        <v>-0.42615101214033818</v>
      </c>
      <c r="J85" s="128">
        <f t="shared" si="12"/>
        <v>76.15930308268787</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0.22390116279069766</v>
      </c>
      <c r="F86" s="128">
        <f t="shared" si="8"/>
        <v>38.510999999999996</v>
      </c>
      <c r="G86" s="122">
        <f t="shared" si="9"/>
        <v>0.29718134325324225</v>
      </c>
      <c r="H86" s="128">
        <f t="shared" si="10"/>
        <v>102336.773</v>
      </c>
      <c r="I86" s="122">
        <f t="shared" si="11"/>
        <v>-0.40404928706770493</v>
      </c>
      <c r="J86" s="128">
        <f t="shared" si="12"/>
        <v>75.341594576447193</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0.31223255813953493</v>
      </c>
      <c r="F87" s="128">
        <f t="shared" si="8"/>
        <v>53.704000000000008</v>
      </c>
      <c r="G87" s="122">
        <f t="shared" si="9"/>
        <v>0.38215443230591417</v>
      </c>
      <c r="H87" s="128">
        <f t="shared" si="10"/>
        <v>131597.93599999999</v>
      </c>
      <c r="I87" s="122">
        <f t="shared" si="11"/>
        <v>-0.39678254068997959</v>
      </c>
      <c r="J87" s="128">
        <f t="shared" si="12"/>
        <v>81.703241345528383</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0.33007558139534876</v>
      </c>
      <c r="F88" s="128">
        <f t="shared" si="8"/>
        <v>56.772999999999989</v>
      </c>
      <c r="G88" s="122">
        <f t="shared" si="9"/>
        <v>0.40501082303881425</v>
      </c>
      <c r="H88" s="128">
        <f t="shared" si="10"/>
        <v>139468.717</v>
      </c>
      <c r="I88" s="122">
        <f t="shared" si="11"/>
        <v>-0.49111552876714315</v>
      </c>
      <c r="J88" s="128">
        <f t="shared" si="12"/>
        <v>81.497965639233286</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4.1046511627906975E-3</v>
      </c>
      <c r="F89" s="128">
        <f t="shared" si="8"/>
        <v>0.70599999999999996</v>
      </c>
      <c r="G89" s="122">
        <f t="shared" si="9"/>
        <v>4.0021344066349558E-3</v>
      </c>
      <c r="H89" s="128">
        <f t="shared" si="10"/>
        <v>1378.1670000000001</v>
      </c>
      <c r="I89" s="122">
        <f t="shared" si="11"/>
        <v>0.15470822327345948</v>
      </c>
      <c r="J89" s="128">
        <f t="shared" si="12"/>
        <v>102.5615520554678</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2.4668604651162794E-2</v>
      </c>
      <c r="F90" s="128">
        <f t="shared" si="8"/>
        <v>4.2430000000000003</v>
      </c>
      <c r="G90" s="122">
        <f t="shared" si="9"/>
        <v>2.3858075026571182E-2</v>
      </c>
      <c r="H90" s="128">
        <f t="shared" si="10"/>
        <v>8215.7189999999991</v>
      </c>
      <c r="I90" s="122">
        <f t="shared" si="11"/>
        <v>0.21435766800249301</v>
      </c>
      <c r="J90" s="128">
        <f t="shared" si="12"/>
        <v>103.39729682167949</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2.5005813953488373E-2</v>
      </c>
      <c r="F91" s="128">
        <f t="shared" si="8"/>
        <v>4.3010000000000002</v>
      </c>
      <c r="G91" s="122">
        <f t="shared" si="9"/>
        <v>2.5000415265508572E-2</v>
      </c>
      <c r="H91" s="128">
        <f t="shared" si="10"/>
        <v>8609.0930000000008</v>
      </c>
      <c r="I91" s="122">
        <f t="shared" si="11"/>
        <v>8.674879140977157E-3</v>
      </c>
      <c r="J91" s="128">
        <f t="shared" si="12"/>
        <v>100.02159439322294</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1.2645348837209301E-2</v>
      </c>
      <c r="F92" s="128">
        <f t="shared" si="8"/>
        <v>2.1749999999999998</v>
      </c>
      <c r="G92" s="122">
        <f t="shared" si="9"/>
        <v>1.3118565562583128E-2</v>
      </c>
      <c r="H92" s="128">
        <f t="shared" si="10"/>
        <v>4517.4830000000011</v>
      </c>
      <c r="I92" s="122">
        <f t="shared" si="11"/>
        <v>-8.8164469894876529E-2</v>
      </c>
      <c r="J92" s="128">
        <f t="shared" si="12"/>
        <v>96.392770816928802</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0.93408139534883705</v>
      </c>
      <c r="F93" s="128">
        <f t="shared" si="8"/>
        <v>160.66199999999998</v>
      </c>
      <c r="G93" s="122">
        <f t="shared" si="9"/>
        <v>0.93446235313249582</v>
      </c>
      <c r="H93" s="128">
        <f t="shared" si="10"/>
        <v>321789.587</v>
      </c>
      <c r="I93" s="122">
        <f t="shared" si="11"/>
        <v>-6.3943068415822965E-2</v>
      </c>
      <c r="J93" s="128">
        <f t="shared" si="12"/>
        <v>99.959232409697222</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0.95124418604651162</v>
      </c>
      <c r="F94" s="128">
        <f t="shared" si="8"/>
        <v>163.614</v>
      </c>
      <c r="G94" s="122">
        <f t="shared" si="9"/>
        <v>0.95247506664575809</v>
      </c>
      <c r="H94" s="128">
        <f t="shared" si="10"/>
        <v>327992.40899999999</v>
      </c>
      <c r="I94" s="122">
        <f t="shared" si="11"/>
        <v>-0.11395838488046418</v>
      </c>
      <c r="J94" s="128">
        <f t="shared" si="12"/>
        <v>99.870770307554494</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1.6505813953488376E-2</v>
      </c>
      <c r="F95" s="128">
        <f t="shared" si="8"/>
        <v>2.8390000000000004</v>
      </c>
      <c r="G95" s="122">
        <f t="shared" si="9"/>
        <v>1.553200157975131E-2</v>
      </c>
      <c r="H95" s="128">
        <f t="shared" si="10"/>
        <v>5348.5690000000013</v>
      </c>
      <c r="I95" s="122">
        <f t="shared" si="11"/>
        <v>0.19159034218337551</v>
      </c>
      <c r="J95" s="128">
        <f t="shared" si="12"/>
        <v>106.26971590710241</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1.441279069767442E-2</v>
      </c>
      <c r="F96" s="128">
        <f t="shared" si="8"/>
        <v>2.4790000000000001</v>
      </c>
      <c r="G96" s="122">
        <f t="shared" si="9"/>
        <v>1.4419287485698023E-2</v>
      </c>
      <c r="H96" s="128">
        <f t="shared" si="10"/>
        <v>4965.3969999999999</v>
      </c>
      <c r="I96" s="122">
        <f t="shared" si="11"/>
        <v>2.0471065244524133E-3</v>
      </c>
      <c r="J96" s="128">
        <f t="shared" si="12"/>
        <v>99.954943765216925</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1.244186046511628E-2</v>
      </c>
      <c r="F97" s="128">
        <f t="shared" si="8"/>
        <v>2.14</v>
      </c>
      <c r="G97" s="122">
        <f t="shared" si="9"/>
        <v>1.208347127117709E-2</v>
      </c>
      <c r="H97" s="128">
        <f t="shared" si="10"/>
        <v>4161.04</v>
      </c>
      <c r="I97" s="122">
        <f t="shared" si="11"/>
        <v>7.9329387031234294E-2</v>
      </c>
      <c r="J97" s="128">
        <f t="shared" si="12"/>
        <v>102.96594567816007</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3.8953488372093026E-3</v>
      </c>
      <c r="F98" s="128">
        <f t="shared" si="8"/>
        <v>0.67</v>
      </c>
      <c r="G98" s="122">
        <f t="shared" si="9"/>
        <v>4.0144645978894061E-3</v>
      </c>
      <c r="H98" s="128">
        <f t="shared" si="10"/>
        <v>1382.413</v>
      </c>
      <c r="I98" s="122">
        <f t="shared" si="11"/>
        <v>-3.472933568126229E-2</v>
      </c>
      <c r="J98" s="128">
        <f t="shared" si="12"/>
        <v>97.032835692641854</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1.6744186046511629E-3</v>
      </c>
      <c r="F99" s="128">
        <f t="shared" si="8"/>
        <v>0.28800000000000003</v>
      </c>
      <c r="G99" s="122">
        <f t="shared" si="9"/>
        <v>1.8106911992751729E-3</v>
      </c>
      <c r="H99" s="128">
        <f t="shared" si="10"/>
        <v>623.52599999999995</v>
      </c>
      <c r="I99" s="122">
        <f t="shared" si="11"/>
        <v>-0.35011376646335518</v>
      </c>
      <c r="J99" s="128">
        <f t="shared" si="12"/>
        <v>92.474001382534993</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0.96403488372093038</v>
      </c>
      <c r="F100" s="128">
        <f t="shared" si="8"/>
        <v>165.81400000000002</v>
      </c>
      <c r="G100" s="122">
        <f t="shared" si="9"/>
        <v>0.96633059200018601</v>
      </c>
      <c r="H100" s="128">
        <f t="shared" si="10"/>
        <v>332763.67000000004</v>
      </c>
      <c r="I100" s="122">
        <f t="shared" si="11"/>
        <v>-0.32217558845269667</v>
      </c>
      <c r="J100" s="128">
        <f t="shared" si="12"/>
        <v>99.762430342342384</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2.6476744186046508E-2</v>
      </c>
      <c r="F101" s="128">
        <f t="shared" si="8"/>
        <v>4.5539999999999994</v>
      </c>
      <c r="G101" s="122">
        <f t="shared" si="9"/>
        <v>2.451231857543603E-2</v>
      </c>
      <c r="H101" s="128">
        <f t="shared" si="10"/>
        <v>8441.0130000000008</v>
      </c>
      <c r="I101" s="122">
        <f t="shared" si="11"/>
        <v>0.32059055152453125</v>
      </c>
      <c r="J101" s="128">
        <f t="shared" si="12"/>
        <v>108.01403426838228</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6.41860465116279E-3</v>
      </c>
      <c r="F102" s="128">
        <f t="shared" si="8"/>
        <v>1.1039999999999999</v>
      </c>
      <c r="G102" s="122">
        <f t="shared" si="9"/>
        <v>5.9528136416171556E-3</v>
      </c>
      <c r="H102" s="128">
        <f t="shared" si="10"/>
        <v>2049.8990000000003</v>
      </c>
      <c r="I102" s="122">
        <f t="shared" si="11"/>
        <v>0.29666526556751754</v>
      </c>
      <c r="J102" s="128">
        <f t="shared" si="12"/>
        <v>107.82472016743827</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1.9069767441860467E-3</v>
      </c>
      <c r="F103" s="128">
        <f t="shared" si="8"/>
        <v>0.32800000000000001</v>
      </c>
      <c r="G103" s="122">
        <f t="shared" si="9"/>
        <v>1.8306123278680911E-3</v>
      </c>
      <c r="H103" s="128">
        <f t="shared" si="10"/>
        <v>630.38600000000008</v>
      </c>
      <c r="I103" s="122">
        <f t="shared" si="11"/>
        <v>0.10343845303627769</v>
      </c>
      <c r="J103" s="128">
        <f t="shared" si="12"/>
        <v>104.1715231103512</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0.17199999999999999</v>
      </c>
      <c r="G104" s="122">
        <f t="shared" si="9"/>
        <v>1.0003078191881704E-3</v>
      </c>
      <c r="H104" s="128">
        <f t="shared" si="10"/>
        <v>344.464</v>
      </c>
      <c r="I104" s="122">
        <f t="shared" si="11"/>
        <v>-7.8949068681406054E-2</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0.1532325581395349</v>
      </c>
      <c r="F107" s="128">
        <f t="shared" si="8"/>
        <v>26.356000000000005</v>
      </c>
      <c r="G107" s="122">
        <f t="shared" si="9"/>
        <v>0.17124168742994203</v>
      </c>
      <c r="H107" s="128">
        <f t="shared" si="10"/>
        <v>58968.444999999978</v>
      </c>
      <c r="I107" s="122">
        <f t="shared" si="11"/>
        <v>-0.38028353391293523</v>
      </c>
      <c r="J107" s="128">
        <f t="shared" si="12"/>
        <v>89.483209631547822</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0.12955813953488376</v>
      </c>
      <c r="F108" s="128">
        <f t="shared" si="8"/>
        <v>22.284000000000006</v>
      </c>
      <c r="G108" s="122">
        <f t="shared" si="9"/>
        <v>0.14742097468332377</v>
      </c>
      <c r="H108" s="128">
        <f t="shared" si="10"/>
        <v>50765.592000000004</v>
      </c>
      <c r="I108" s="122">
        <f t="shared" si="11"/>
        <v>-0.43138277833840344</v>
      </c>
      <c r="J108" s="128">
        <f t="shared" si="12"/>
        <v>87.883111486129224</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0.13047674418604654</v>
      </c>
      <c r="F109" s="128">
        <f t="shared" si="8"/>
        <v>22.442000000000004</v>
      </c>
      <c r="G109" s="122">
        <f t="shared" si="9"/>
        <v>0.14819008125264987</v>
      </c>
      <c r="H109" s="128">
        <f t="shared" si="10"/>
        <v>51030.44</v>
      </c>
      <c r="I109" s="122">
        <f t="shared" si="11"/>
        <v>-0.34602272992815536</v>
      </c>
      <c r="J109" s="128">
        <f t="shared" si="12"/>
        <v>88.046880791971631</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9.1813953488372096E-2</v>
      </c>
      <c r="F110" s="128">
        <f t="shared" si="8"/>
        <v>15.792000000000002</v>
      </c>
      <c r="G110" s="122">
        <f t="shared" si="9"/>
        <v>9.978320236498063E-2</v>
      </c>
      <c r="H110" s="128">
        <f t="shared" si="10"/>
        <v>34361.144</v>
      </c>
      <c r="I110" s="122">
        <f t="shared" si="11"/>
        <v>-0.29976031335523917</v>
      </c>
      <c r="J110" s="128">
        <f t="shared" si="12"/>
        <v>92.013436442479446</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0.2037848837209302</v>
      </c>
      <c r="F111" s="128">
        <f t="shared" si="8"/>
        <v>35.050999999999995</v>
      </c>
      <c r="G111" s="122">
        <f t="shared" si="9"/>
        <v>0.21484821319673128</v>
      </c>
      <c r="H111" s="128">
        <f t="shared" si="10"/>
        <v>73984.700999999986</v>
      </c>
      <c r="I111" s="122">
        <f t="shared" si="11"/>
        <v>-0.38133425189634768</v>
      </c>
      <c r="J111" s="128">
        <f t="shared" si="12"/>
        <v>94.850629981422912</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0.12225000000000001</v>
      </c>
      <c r="F112" s="128">
        <f t="shared" si="8"/>
        <v>21.027000000000001</v>
      </c>
      <c r="G112" s="122">
        <f t="shared" si="9"/>
        <v>0.1405233303712996</v>
      </c>
      <c r="H112" s="128">
        <f t="shared" si="10"/>
        <v>48390.332999999991</v>
      </c>
      <c r="I112" s="122">
        <f t="shared" si="11"/>
        <v>-0.47464591932182931</v>
      </c>
      <c r="J112" s="128">
        <f t="shared" si="12"/>
        <v>86.996230218130577</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0.15628488372093022</v>
      </c>
      <c r="F113" s="128">
        <f t="shared" si="8"/>
        <v>26.880999999999997</v>
      </c>
      <c r="G113" s="122">
        <f t="shared" si="9"/>
        <v>0.1724004321084453</v>
      </c>
      <c r="H113" s="128">
        <f t="shared" si="10"/>
        <v>59367.468000000008</v>
      </c>
      <c r="I113" s="122">
        <f t="shared" si="11"/>
        <v>-0.34641078909505596</v>
      </c>
      <c r="J113" s="128">
        <f t="shared" si="12"/>
        <v>90.652257543427794</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9.284302325581395E-2</v>
      </c>
      <c r="F114" s="128">
        <f t="shared" si="8"/>
        <v>15.968999999999999</v>
      </c>
      <c r="G114" s="122">
        <f t="shared" si="9"/>
        <v>0.10936453632556818</v>
      </c>
      <c r="H114" s="128">
        <f t="shared" si="10"/>
        <v>37660.553000000007</v>
      </c>
      <c r="I114" s="122">
        <f t="shared" si="11"/>
        <v>-0.37930191571461658</v>
      </c>
      <c r="J114" s="128">
        <f t="shared" si="12"/>
        <v>84.893171383663883</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0.18353488372093021</v>
      </c>
      <c r="F115" s="128">
        <f t="shared" si="8"/>
        <v>31.567999999999998</v>
      </c>
      <c r="G115" s="122">
        <f t="shared" si="9"/>
        <v>0.2003905818944238</v>
      </c>
      <c r="H115" s="128">
        <f t="shared" si="10"/>
        <v>69006.099999999991</v>
      </c>
      <c r="I115" s="122">
        <f t="shared" si="11"/>
        <v>-0.42187429846733548</v>
      </c>
      <c r="J115" s="128">
        <f t="shared" si="12"/>
        <v>91.588577659615737</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0.14727906976744184</v>
      </c>
      <c r="F116" s="128">
        <f t="shared" si="8"/>
        <v>25.331999999999997</v>
      </c>
      <c r="G116" s="122">
        <f t="shared" si="9"/>
        <v>0.16949908235034469</v>
      </c>
      <c r="H116" s="128">
        <f t="shared" si="10"/>
        <v>58368.364999999998</v>
      </c>
      <c r="I116" s="122">
        <f t="shared" si="11"/>
        <v>-0.52112159331917007</v>
      </c>
      <c r="J116" s="128">
        <f t="shared" si="12"/>
        <v>86.890777062158136</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7.6755813953488378E-2</v>
      </c>
      <c r="F117" s="128">
        <f t="shared" si="8"/>
        <v>13.202</v>
      </c>
      <c r="G117" s="122">
        <f t="shared" si="9"/>
        <v>9.5531618257743381E-2</v>
      </c>
      <c r="H117" s="128">
        <f t="shared" si="10"/>
        <v>32897.076999999997</v>
      </c>
      <c r="I117" s="122">
        <f t="shared" si="11"/>
        <v>-0.44524744616335121</v>
      </c>
      <c r="J117" s="128">
        <f t="shared" si="12"/>
        <v>80.345979010218301</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0.13587209302325581</v>
      </c>
      <c r="F118" s="128">
        <f t="shared" si="8"/>
        <v>23.37</v>
      </c>
      <c r="G118" s="122">
        <f t="shared" si="9"/>
        <v>0.14893117337189785</v>
      </c>
      <c r="H118" s="128">
        <f t="shared" si="10"/>
        <v>51285.640999999996</v>
      </c>
      <c r="I118" s="122">
        <f t="shared" si="11"/>
        <v>-0.36479157420299846</v>
      </c>
      <c r="J118" s="128">
        <f t="shared" si="12"/>
        <v>91.231466151124692</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6.2186046511627908E-2</v>
      </c>
      <c r="F119" s="128">
        <f t="shared" si="8"/>
        <v>10.696</v>
      </c>
      <c r="G119" s="122">
        <f t="shared" si="9"/>
        <v>8.0028391964176826E-2</v>
      </c>
      <c r="H119" s="128">
        <f t="shared" si="10"/>
        <v>27558.417000000001</v>
      </c>
      <c r="I119" s="122">
        <f t="shared" si="11"/>
        <v>-0.55573066402063698</v>
      </c>
      <c r="J119" s="128">
        <f t="shared" si="12"/>
        <v>77.704980676688223</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0.31861046511627905</v>
      </c>
      <c r="F120" s="128">
        <f t="shared" si="8"/>
        <v>54.800999999999995</v>
      </c>
      <c r="G120" s="122">
        <f t="shared" si="9"/>
        <v>0.36476834282926485</v>
      </c>
      <c r="H120" s="128">
        <f t="shared" si="10"/>
        <v>125610.89699999998</v>
      </c>
      <c r="I120" s="122">
        <f t="shared" si="11"/>
        <v>-0.63830152857789724</v>
      </c>
      <c r="J120" s="128">
        <f t="shared" si="12"/>
        <v>87.34597488505446</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0.12907558139534883</v>
      </c>
      <c r="F121" s="128">
        <f t="shared" si="8"/>
        <v>22.200999999999997</v>
      </c>
      <c r="G121" s="122">
        <f t="shared" si="9"/>
        <v>0.14830481069119927</v>
      </c>
      <c r="H121" s="128">
        <f t="shared" si="10"/>
        <v>51069.948000000004</v>
      </c>
      <c r="I121" s="122">
        <f t="shared" si="11"/>
        <v>-0.47828599154884549</v>
      </c>
      <c r="J121" s="128">
        <f t="shared" si="12"/>
        <v>87.033981429038334</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0.23221511627906979</v>
      </c>
      <c r="F122" s="128">
        <f t="shared" si="8"/>
        <v>39.941000000000003</v>
      </c>
      <c r="G122" s="122">
        <f t="shared" si="9"/>
        <v>0.2643738957712613</v>
      </c>
      <c r="H122" s="128">
        <f t="shared" si="10"/>
        <v>91039.266000000003</v>
      </c>
      <c r="I122" s="122">
        <f t="shared" si="11"/>
        <v>-0.59738404407618151</v>
      </c>
      <c r="J122" s="128">
        <f t="shared" si="12"/>
        <v>87.835871844164387</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0.70636627906976746</v>
      </c>
      <c r="F123" s="128">
        <f t="shared" si="8"/>
        <v>121.495</v>
      </c>
      <c r="G123" s="122">
        <f t="shared" si="9"/>
        <v>0.63960772219608653</v>
      </c>
      <c r="H123" s="128">
        <f t="shared" si="10"/>
        <v>220254.03599999996</v>
      </c>
      <c r="I123" s="122">
        <f t="shared" si="11"/>
        <v>0.60268535330596851</v>
      </c>
      <c r="J123" s="128">
        <f t="shared" si="12"/>
        <v>110.43742196302229</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0.44765697674418614</v>
      </c>
      <c r="F124" s="128">
        <f t="shared" si="8"/>
        <v>76.997000000000014</v>
      </c>
      <c r="G124" s="122">
        <f t="shared" si="9"/>
        <v>0.39689604713699123</v>
      </c>
      <c r="H124" s="128">
        <f t="shared" si="10"/>
        <v>136674.32900000003</v>
      </c>
      <c r="I124" s="122">
        <f t="shared" si="11"/>
        <v>0.61979718286333585</v>
      </c>
      <c r="J124" s="128">
        <f t="shared" si="12"/>
        <v>112.78947723802209</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0.68037790697674416</v>
      </c>
      <c r="F125" s="128">
        <f t="shared" si="8"/>
        <v>117.02499999999999</v>
      </c>
      <c r="G125" s="122">
        <f t="shared" si="9"/>
        <v>0.64514814814814814</v>
      </c>
      <c r="H125" s="128">
        <f t="shared" si="10"/>
        <v>222161.92599999998</v>
      </c>
      <c r="I125" s="122">
        <f t="shared" si="11"/>
        <v>0.48022594435296478</v>
      </c>
      <c r="J125" s="128">
        <f t="shared" si="12"/>
        <v>105.46072385539982</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0.53637790697674415</v>
      </c>
      <c r="F126" s="128">
        <f t="shared" si="8"/>
        <v>92.256999999999991</v>
      </c>
      <c r="G126" s="122">
        <f t="shared" si="9"/>
        <v>0.48599894005656907</v>
      </c>
      <c r="H126" s="128">
        <f t="shared" si="10"/>
        <v>167357.62300000002</v>
      </c>
      <c r="I126" s="122">
        <f t="shared" si="11"/>
        <v>0.5999165946824907</v>
      </c>
      <c r="J126" s="128">
        <f t="shared" si="12"/>
        <v>110.3660651840745</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8.2726744186046516E-2</v>
      </c>
      <c r="F127" s="128">
        <f t="shared" si="8"/>
        <v>14.229000000000001</v>
      </c>
      <c r="G127" s="122">
        <f t="shared" si="9"/>
        <v>6.5118896613408139E-2</v>
      </c>
      <c r="H127" s="128">
        <f t="shared" si="10"/>
        <v>22424.213</v>
      </c>
      <c r="I127" s="122">
        <f t="shared" si="11"/>
        <v>0.10903880177923289</v>
      </c>
      <c r="J127" s="128">
        <f t="shared" si="12"/>
        <v>127.03953612293375</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5.6331395348837222E-2</v>
      </c>
      <c r="F128" s="128">
        <f t="shared" si="8"/>
        <v>9.6890000000000018</v>
      </c>
      <c r="G128" s="122">
        <f t="shared" si="9"/>
        <v>4.3823480215357265E-2</v>
      </c>
      <c r="H128" s="128">
        <f t="shared" si="10"/>
        <v>15090.965999999997</v>
      </c>
      <c r="I128" s="122">
        <f t="shared" si="11"/>
        <v>0.61370005165423114</v>
      </c>
      <c r="J128" s="128">
        <f t="shared" si="12"/>
        <v>128.54158335215183</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8.5034883720930238E-2</v>
      </c>
      <c r="F129" s="128">
        <f t="shared" si="8"/>
        <v>14.626000000000001</v>
      </c>
      <c r="G129" s="122">
        <f t="shared" si="9"/>
        <v>6.3866467455380743E-2</v>
      </c>
      <c r="H129" s="128">
        <f t="shared" si="10"/>
        <v>21992.929</v>
      </c>
      <c r="I129" s="122">
        <f t="shared" si="11"/>
        <v>0.81131970657335972</v>
      </c>
      <c r="J129" s="128">
        <f t="shared" si="12"/>
        <v>133.14480526160065</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7.0720930232558141E-2</v>
      </c>
      <c r="F130" s="128">
        <f t="shared" si="8"/>
        <v>12.164</v>
      </c>
      <c r="G130" s="122">
        <f t="shared" si="9"/>
        <v>0.10414213986606963</v>
      </c>
      <c r="H130" s="128">
        <f t="shared" si="10"/>
        <v>35862.179000000004</v>
      </c>
      <c r="I130" s="122">
        <f t="shared" si="11"/>
        <v>-0.41262119328289271</v>
      </c>
      <c r="J130" s="128">
        <f t="shared" si="12"/>
        <v>67.908082476034863</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0.11692441860465116</v>
      </c>
      <c r="F131" s="128">
        <f t="shared" si="8"/>
        <v>20.111000000000001</v>
      </c>
      <c r="G131" s="122">
        <f t="shared" si="9"/>
        <v>0.10852411443904308</v>
      </c>
      <c r="H131" s="128">
        <f t="shared" si="10"/>
        <v>37371.146999999997</v>
      </c>
      <c r="I131" s="122">
        <f t="shared" si="11"/>
        <v>0.21451816077044311</v>
      </c>
      <c r="J131" s="128">
        <f t="shared" si="12"/>
        <v>107.74049547331386</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0.91690697674418586</v>
      </c>
      <c r="F132" s="128">
        <f t="shared" si="8"/>
        <v>157.70799999999997</v>
      </c>
      <c r="G132" s="122">
        <f t="shared" si="9"/>
        <v>0.93486268650648452</v>
      </c>
      <c r="H132" s="128">
        <f t="shared" si="10"/>
        <v>321927.44500000001</v>
      </c>
      <c r="I132" s="122">
        <f t="shared" si="11"/>
        <v>-0.11197701440722344</v>
      </c>
      <c r="J132" s="128">
        <f t="shared" si="12"/>
        <v>98.079321164330793</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0.94366860465116287</v>
      </c>
      <c r="F133" s="128">
        <f t="shared" si="8"/>
        <v>162.31100000000001</v>
      </c>
      <c r="G133" s="122">
        <f t="shared" si="9"/>
        <v>0.95618627707211667</v>
      </c>
      <c r="H133" s="128">
        <f t="shared" si="10"/>
        <v>329270.39399999997</v>
      </c>
      <c r="I133" s="122">
        <f t="shared" si="11"/>
        <v>-0.61180897494770592</v>
      </c>
      <c r="J133" s="128">
        <f t="shared" si="12"/>
        <v>98.69087512327792</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0.91374418604651153</v>
      </c>
      <c r="F134" s="128">
        <f t="shared" si="8"/>
        <v>157.16399999999999</v>
      </c>
      <c r="G134" s="122">
        <f t="shared" si="9"/>
        <v>0.93580660533514548</v>
      </c>
      <c r="H134" s="128">
        <f t="shared" si="10"/>
        <v>322252.49100000004</v>
      </c>
      <c r="I134" s="122">
        <f t="shared" si="11"/>
        <v>-0.80660351369778793</v>
      </c>
      <c r="J134" s="128">
        <f t="shared" si="12"/>
        <v>97.642416802483183</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0.92952325581395356</v>
      </c>
      <c r="F135" s="128">
        <f t="shared" si="8"/>
        <v>159.87800000000001</v>
      </c>
      <c r="G135" s="122">
        <f t="shared" si="9"/>
        <v>0.89577962178895221</v>
      </c>
      <c r="H135" s="128">
        <f t="shared" si="10"/>
        <v>308468.87900000002</v>
      </c>
      <c r="I135" s="122">
        <f t="shared" si="11"/>
        <v>0.41040918351508959</v>
      </c>
      <c r="J135" s="128">
        <f t="shared" si="12"/>
        <v>103.76695709572097</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0.88307558139534892</v>
      </c>
      <c r="F136" s="128">
        <f t="shared" si="8"/>
        <v>151.88900000000001</v>
      </c>
      <c r="G136" s="122">
        <f t="shared" si="9"/>
        <v>0.89147557774176867</v>
      </c>
      <c r="H136" s="128">
        <f t="shared" si="10"/>
        <v>306986.74699999997</v>
      </c>
      <c r="I136" s="122">
        <f t="shared" si="11"/>
        <v>-0.20949755742853238</v>
      </c>
      <c r="J136" s="128">
        <f t="shared" si="12"/>
        <v>99.057742404149977</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0.12010465116279069</v>
      </c>
      <c r="F137" s="128">
        <f t="shared" ref="F137:F200" si="14">SUMPRODUCT($K$2:$AI$2,$K137:$AI137)</f>
        <v>20.657999999999998</v>
      </c>
      <c r="G137" s="122">
        <f t="shared" ref="G137:G200" si="15">SUMPRODUCT($K$3:$AI$3,$K137:$AI137)/$J$3</f>
        <v>0.18608291661584747</v>
      </c>
      <c r="H137" s="128">
        <f t="shared" ref="H137:H200" si="16">SUMPRODUCT($K$3:$AI$3,$K137:$AI137)</f>
        <v>64079.141000000003</v>
      </c>
      <c r="I137" s="122">
        <f t="shared" ref="I137:I200" si="17">CORREL($K$4:$AI$4,$K137:$AI137)</f>
        <v>-0.56436824423995102</v>
      </c>
      <c r="J137" s="128">
        <f t="shared" si="12"/>
        <v>64.543620310260209</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0.10965697674418605</v>
      </c>
      <c r="F138" s="128">
        <f t="shared" si="14"/>
        <v>18.861000000000001</v>
      </c>
      <c r="G138" s="122">
        <f t="shared" si="15"/>
        <v>0.10810204786878774</v>
      </c>
      <c r="H138" s="128">
        <f t="shared" si="16"/>
        <v>37225.805000000008</v>
      </c>
      <c r="I138" s="122">
        <f t="shared" si="17"/>
        <v>-5.9049947470502812E-3</v>
      </c>
      <c r="J138" s="128">
        <f t="shared" ref="J138:J201" si="18">$E138/$G138*100</f>
        <v>101.43838984187022</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9.7273255813953505E-2</v>
      </c>
      <c r="F139" s="128">
        <f t="shared" si="14"/>
        <v>16.731000000000002</v>
      </c>
      <c r="G139" s="122">
        <f t="shared" si="15"/>
        <v>0.1136869275579484</v>
      </c>
      <c r="H139" s="128">
        <f t="shared" si="16"/>
        <v>39149.002999999997</v>
      </c>
      <c r="I139" s="122">
        <f t="shared" si="17"/>
        <v>-0.29875509610975165</v>
      </c>
      <c r="J139" s="128">
        <f t="shared" si="18"/>
        <v>85.562393059106526</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2.5081395348837209E-2</v>
      </c>
      <c r="F140" s="128">
        <f t="shared" si="14"/>
        <v>4.3140000000000001</v>
      </c>
      <c r="G140" s="122">
        <f t="shared" si="15"/>
        <v>6.2180007434123781E-2</v>
      </c>
      <c r="H140" s="128">
        <f t="shared" si="16"/>
        <v>21412.182999999997</v>
      </c>
      <c r="I140" s="122">
        <f t="shared" si="17"/>
        <v>-0.48714964034429981</v>
      </c>
      <c r="J140" s="128">
        <f t="shared" si="18"/>
        <v>40.336751930127278</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0.87989534883720932</v>
      </c>
      <c r="F141" s="128">
        <f t="shared" si="14"/>
        <v>151.34200000000001</v>
      </c>
      <c r="G141" s="122">
        <f t="shared" si="15"/>
        <v>0.81393719617374949</v>
      </c>
      <c r="H141" s="128">
        <f t="shared" si="16"/>
        <v>280285.78500000003</v>
      </c>
      <c r="I141" s="122">
        <f t="shared" si="17"/>
        <v>0.56459817658575429</v>
      </c>
      <c r="J141" s="128">
        <f t="shared" si="18"/>
        <v>108.10359238692169</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0.89034302325581405</v>
      </c>
      <c r="F142" s="128">
        <f t="shared" si="14"/>
        <v>153.13900000000001</v>
      </c>
      <c r="G142" s="122">
        <f t="shared" si="15"/>
        <v>0.8918982599504004</v>
      </c>
      <c r="H142" s="128">
        <f t="shared" si="16"/>
        <v>307132.30099999998</v>
      </c>
      <c r="I142" s="122">
        <f t="shared" si="17"/>
        <v>5.0532262199085446E-3</v>
      </c>
      <c r="J142" s="128">
        <f t="shared" si="18"/>
        <v>99.825626221686676</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0.90305232558139548</v>
      </c>
      <c r="F143" s="128">
        <f t="shared" si="14"/>
        <v>155.32500000000002</v>
      </c>
      <c r="G143" s="122">
        <f t="shared" si="15"/>
        <v>0.88632339309671904</v>
      </c>
      <c r="H143" s="128">
        <f t="shared" si="16"/>
        <v>305212.55099999998</v>
      </c>
      <c r="I143" s="122">
        <f t="shared" si="17"/>
        <v>0.30057181121637333</v>
      </c>
      <c r="J143" s="128">
        <f t="shared" si="18"/>
        <v>101.88745243722241</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0.97502906976744197</v>
      </c>
      <c r="F144" s="128">
        <f t="shared" si="14"/>
        <v>167.70500000000001</v>
      </c>
      <c r="G144" s="122">
        <f t="shared" si="15"/>
        <v>0.93792488050226797</v>
      </c>
      <c r="H144" s="128">
        <f t="shared" si="16"/>
        <v>322981.93599999999</v>
      </c>
      <c r="I144" s="122">
        <f t="shared" si="17"/>
        <v>0.48345119850708201</v>
      </c>
      <c r="J144" s="128">
        <f t="shared" si="18"/>
        <v>103.95598731161758</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4.6680232558139537E-2</v>
      </c>
      <c r="F145" s="128">
        <f t="shared" si="14"/>
        <v>8.0289999999999999</v>
      </c>
      <c r="G145" s="122">
        <f t="shared" si="15"/>
        <v>6.4293035155274458E-2</v>
      </c>
      <c r="H145" s="128">
        <f t="shared" si="16"/>
        <v>22139.821</v>
      </c>
      <c r="I145" s="122">
        <f t="shared" si="17"/>
        <v>-0.43431746553844341</v>
      </c>
      <c r="J145" s="128">
        <f t="shared" si="18"/>
        <v>72.605426770414326</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8.6604651162790702E-2</v>
      </c>
      <c r="F146" s="128">
        <f t="shared" si="14"/>
        <v>14.896000000000001</v>
      </c>
      <c r="G146" s="122">
        <f t="shared" si="15"/>
        <v>0.1048782226636233</v>
      </c>
      <c r="H146" s="128">
        <f t="shared" si="16"/>
        <v>36115.654999999992</v>
      </c>
      <c r="I146" s="122">
        <f t="shared" si="17"/>
        <v>-0.36370919240140975</v>
      </c>
      <c r="J146" s="128">
        <f t="shared" si="18"/>
        <v>82.57639094491374</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7.6348837209302342E-2</v>
      </c>
      <c r="F147" s="128">
        <f t="shared" si="14"/>
        <v>13.132000000000003</v>
      </c>
      <c r="G147" s="122">
        <f t="shared" si="15"/>
        <v>9.7278898704255434E-2</v>
      </c>
      <c r="H147" s="128">
        <f t="shared" si="16"/>
        <v>33498.766999999993</v>
      </c>
      <c r="I147" s="122">
        <f t="shared" si="17"/>
        <v>-0.40207851258625887</v>
      </c>
      <c r="J147" s="128">
        <f t="shared" si="18"/>
        <v>78.484479395080243</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3.8598837209302329E-2</v>
      </c>
      <c r="F148" s="128">
        <f t="shared" si="14"/>
        <v>6.6390000000000002</v>
      </c>
      <c r="G148" s="122">
        <f t="shared" si="15"/>
        <v>4.264172169660644E-2</v>
      </c>
      <c r="H148" s="128">
        <f t="shared" si="16"/>
        <v>14684.018</v>
      </c>
      <c r="I148" s="122">
        <f t="shared" si="17"/>
        <v>-0.29770360047894939</v>
      </c>
      <c r="J148" s="128">
        <f t="shared" si="18"/>
        <v>90.518946406364591</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6.7703488372093029E-2</v>
      </c>
      <c r="F149" s="128">
        <f t="shared" si="14"/>
        <v>11.645000000000001</v>
      </c>
      <c r="G149" s="122">
        <f t="shared" si="15"/>
        <v>8.4415721429442619E-2</v>
      </c>
      <c r="H149" s="128">
        <f t="shared" si="16"/>
        <v>29069.229000000003</v>
      </c>
      <c r="I149" s="122">
        <f t="shared" si="17"/>
        <v>-0.57493739887973372</v>
      </c>
      <c r="J149" s="128">
        <f t="shared" si="18"/>
        <v>80.202463742114418</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0.3349941860465116</v>
      </c>
      <c r="F150" s="128">
        <f t="shared" si="14"/>
        <v>57.619</v>
      </c>
      <c r="G150" s="122">
        <f t="shared" si="15"/>
        <v>0.38498194901817295</v>
      </c>
      <c r="H150" s="128">
        <f t="shared" si="16"/>
        <v>132571.614</v>
      </c>
      <c r="I150" s="122">
        <f t="shared" si="17"/>
        <v>-0.55422701296784405</v>
      </c>
      <c r="J150" s="128">
        <f t="shared" si="18"/>
        <v>87.015556677619259</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0.3591744186046511</v>
      </c>
      <c r="F151" s="128">
        <f t="shared" si="14"/>
        <v>61.777999999999992</v>
      </c>
      <c r="G151" s="122">
        <f t="shared" si="15"/>
        <v>0.40192443910116799</v>
      </c>
      <c r="H151" s="128">
        <f t="shared" si="16"/>
        <v>138405.89600000001</v>
      </c>
      <c r="I151" s="122">
        <f t="shared" si="17"/>
        <v>-0.54640477955514211</v>
      </c>
      <c r="J151" s="128">
        <f t="shared" si="18"/>
        <v>89.363667312164523</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0.3618372093023256</v>
      </c>
      <c r="F152" s="128">
        <f t="shared" si="14"/>
        <v>62.236000000000004</v>
      </c>
      <c r="G152" s="122">
        <f t="shared" si="15"/>
        <v>0.44306829230045469</v>
      </c>
      <c r="H152" s="128">
        <f t="shared" si="16"/>
        <v>152574.11099999998</v>
      </c>
      <c r="I152" s="122">
        <f t="shared" si="17"/>
        <v>-0.63131879294065008</v>
      </c>
      <c r="J152" s="128">
        <f t="shared" si="18"/>
        <v>81.666238724425696</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0.36022093023255808</v>
      </c>
      <c r="F153" s="128">
        <f t="shared" si="14"/>
        <v>61.957999999999991</v>
      </c>
      <c r="G153" s="122">
        <f t="shared" si="15"/>
        <v>0.37604821145435852</v>
      </c>
      <c r="H153" s="128">
        <f t="shared" si="16"/>
        <v>129495.20999999999</v>
      </c>
      <c r="I153" s="122">
        <f t="shared" si="17"/>
        <v>-0.58162209475958326</v>
      </c>
      <c r="J153" s="128">
        <f t="shared" si="18"/>
        <v>95.79115636248109</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0.41463372093023254</v>
      </c>
      <c r="F154" s="128">
        <f t="shared" si="14"/>
        <v>71.316999999999993</v>
      </c>
      <c r="G154" s="122">
        <f t="shared" si="15"/>
        <v>0.46382709854279563</v>
      </c>
      <c r="H154" s="128">
        <f t="shared" si="16"/>
        <v>159722.57200000001</v>
      </c>
      <c r="I154" s="122">
        <f t="shared" si="17"/>
        <v>-0.55051868572246387</v>
      </c>
      <c r="J154" s="128">
        <f t="shared" si="18"/>
        <v>89.394026833034587</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0.61876162790697675</v>
      </c>
      <c r="F155" s="128">
        <f t="shared" si="14"/>
        <v>106.42700000000001</v>
      </c>
      <c r="G155" s="122">
        <f t="shared" si="15"/>
        <v>0.5511633677742348</v>
      </c>
      <c r="H155" s="128">
        <f t="shared" si="16"/>
        <v>189797.51499999996</v>
      </c>
      <c r="I155" s="122">
        <f t="shared" si="17"/>
        <v>0.53810032190616786</v>
      </c>
      <c r="J155" s="128">
        <f t="shared" si="18"/>
        <v>112.26465038954316</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0.55414534883720945</v>
      </c>
      <c r="F156" s="128">
        <f t="shared" si="14"/>
        <v>95.313000000000017</v>
      </c>
      <c r="G156" s="122">
        <f t="shared" si="15"/>
        <v>0.49322110710365374</v>
      </c>
      <c r="H156" s="128">
        <f t="shared" si="16"/>
        <v>169844.63399999999</v>
      </c>
      <c r="I156" s="122">
        <f t="shared" si="17"/>
        <v>0.49120927956483096</v>
      </c>
      <c r="J156" s="128">
        <f t="shared" si="18"/>
        <v>112.35231843408357</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0.56181395348837215</v>
      </c>
      <c r="F157" s="128">
        <f t="shared" si="14"/>
        <v>96.632000000000005</v>
      </c>
      <c r="G157" s="122">
        <f t="shared" si="15"/>
        <v>0.45963988639729592</v>
      </c>
      <c r="H157" s="128">
        <f t="shared" si="16"/>
        <v>158280.67200000002</v>
      </c>
      <c r="I157" s="122">
        <f t="shared" si="17"/>
        <v>0.57845714414491101</v>
      </c>
      <c r="J157" s="128">
        <f t="shared" si="18"/>
        <v>122.22915593594954</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0.60120348837209303</v>
      </c>
      <c r="F158" s="128">
        <f t="shared" si="14"/>
        <v>103.407</v>
      </c>
      <c r="G158" s="122">
        <f t="shared" si="15"/>
        <v>0.58125503400530854</v>
      </c>
      <c r="H158" s="128">
        <f t="shared" si="16"/>
        <v>200159.82100000003</v>
      </c>
      <c r="I158" s="122">
        <f t="shared" si="17"/>
        <v>0.54672848517531902</v>
      </c>
      <c r="J158" s="128">
        <f t="shared" si="18"/>
        <v>103.4319624260841</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0.51724999999999999</v>
      </c>
      <c r="F159" s="128">
        <f t="shared" si="14"/>
        <v>88.966999999999999</v>
      </c>
      <c r="G159" s="122">
        <f t="shared" si="15"/>
        <v>0.45169437620151126</v>
      </c>
      <c r="H159" s="128">
        <f t="shared" si="16"/>
        <v>155544.57200000001</v>
      </c>
      <c r="I159" s="122">
        <f t="shared" si="17"/>
        <v>0.56797074736632935</v>
      </c>
      <c r="J159" s="128">
        <f t="shared" si="18"/>
        <v>114.51326986839501</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4.3709302325581408E-2</v>
      </c>
      <c r="F160" s="128">
        <f t="shared" si="14"/>
        <v>7.5180000000000016</v>
      </c>
      <c r="G160" s="122">
        <f t="shared" si="15"/>
        <v>5.268175271084162E-2</v>
      </c>
      <c r="H160" s="128">
        <f t="shared" si="16"/>
        <v>18141.382999999998</v>
      </c>
      <c r="I160" s="122">
        <f t="shared" si="17"/>
        <v>-0.40386515407749046</v>
      </c>
      <c r="J160" s="128">
        <f t="shared" si="18"/>
        <v>82.968580346010896</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0.15470930232558139</v>
      </c>
      <c r="F161" s="128">
        <f t="shared" si="14"/>
        <v>26.61</v>
      </c>
      <c r="G161" s="122">
        <f t="shared" si="15"/>
        <v>0.15599186602315032</v>
      </c>
      <c r="H161" s="128">
        <f t="shared" si="16"/>
        <v>53717.046999999999</v>
      </c>
      <c r="I161" s="122">
        <f t="shared" si="17"/>
        <v>-2.5494828352499329E-2</v>
      </c>
      <c r="J161" s="128">
        <f t="shared" si="18"/>
        <v>99.177800913428015</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5.5453488372093025E-2</v>
      </c>
      <c r="F162" s="128">
        <f t="shared" si="14"/>
        <v>9.5380000000000003</v>
      </c>
      <c r="G162" s="122">
        <f t="shared" si="15"/>
        <v>7.2341385999454069E-2</v>
      </c>
      <c r="H162" s="128">
        <f t="shared" si="16"/>
        <v>24911.335000000006</v>
      </c>
      <c r="I162" s="122">
        <f t="shared" si="17"/>
        <v>-0.32932735625516779</v>
      </c>
      <c r="J162" s="128">
        <f t="shared" si="18"/>
        <v>76.655274993641271</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8.4982558139534883E-2</v>
      </c>
      <c r="F163" s="128">
        <f t="shared" si="14"/>
        <v>14.616999999999999</v>
      </c>
      <c r="G163" s="122">
        <f t="shared" si="15"/>
        <v>0.11770483043809059</v>
      </c>
      <c r="H163" s="128">
        <f t="shared" si="16"/>
        <v>40532.6</v>
      </c>
      <c r="I163" s="122">
        <f t="shared" si="17"/>
        <v>-0.51409734934267015</v>
      </c>
      <c r="J163" s="128">
        <f t="shared" si="18"/>
        <v>72.199720116187848</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0.18035465116279067</v>
      </c>
      <c r="F164" s="128">
        <f t="shared" si="14"/>
        <v>31.020999999999997</v>
      </c>
      <c r="G164" s="122">
        <f t="shared" si="15"/>
        <v>0.18513943338037742</v>
      </c>
      <c r="H164" s="128">
        <f t="shared" si="16"/>
        <v>63754.24500000001</v>
      </c>
      <c r="I164" s="122">
        <f t="shared" si="17"/>
        <v>-0.18676268358069026</v>
      </c>
      <c r="J164" s="128">
        <f t="shared" si="18"/>
        <v>97.415579096131182</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0.2405406976744186</v>
      </c>
      <c r="F165" s="128">
        <f t="shared" si="14"/>
        <v>41.372999999999998</v>
      </c>
      <c r="G165" s="122">
        <f t="shared" si="15"/>
        <v>0.20978183169840689</v>
      </c>
      <c r="H165" s="128">
        <f t="shared" si="16"/>
        <v>72240.051999999996</v>
      </c>
      <c r="I165" s="122">
        <f t="shared" si="17"/>
        <v>0.59176113045047596</v>
      </c>
      <c r="J165" s="128">
        <f t="shared" si="18"/>
        <v>114.66231166301964</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0.13417441860465115</v>
      </c>
      <c r="F166" s="128">
        <f t="shared" si="14"/>
        <v>23.077999999999999</v>
      </c>
      <c r="G166" s="122">
        <f t="shared" si="15"/>
        <v>0.11245917039824832</v>
      </c>
      <c r="H166" s="128">
        <f t="shared" si="16"/>
        <v>38726.214999999997</v>
      </c>
      <c r="I166" s="122">
        <f t="shared" si="17"/>
        <v>0.39143355993828821</v>
      </c>
      <c r="J166" s="128">
        <f t="shared" si="18"/>
        <v>119.3094508251335</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0.10689534883720932</v>
      </c>
      <c r="F167" s="128">
        <f t="shared" si="14"/>
        <v>18.386000000000003</v>
      </c>
      <c r="G167" s="122">
        <f t="shared" si="15"/>
        <v>9.4001954361449411E-2</v>
      </c>
      <c r="H167" s="128">
        <f t="shared" si="16"/>
        <v>32370.324999999997</v>
      </c>
      <c r="I167" s="122">
        <f t="shared" si="17"/>
        <v>0.2212758842333932</v>
      </c>
      <c r="J167" s="128">
        <f t="shared" si="18"/>
        <v>113.71609192951794</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0.84644767441860469</v>
      </c>
      <c r="F168" s="128">
        <f t="shared" si="14"/>
        <v>145.589</v>
      </c>
      <c r="G168" s="122">
        <f t="shared" si="15"/>
        <v>0.83938482335244124</v>
      </c>
      <c r="H168" s="128">
        <f t="shared" si="16"/>
        <v>289048.87899999996</v>
      </c>
      <c r="I168" s="122">
        <f t="shared" si="17"/>
        <v>-1.1288127833810599E-2</v>
      </c>
      <c r="J168" s="128">
        <f t="shared" si="18"/>
        <v>100.84143182836627</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4.6331395348837207E-2</v>
      </c>
      <c r="F169" s="128">
        <f t="shared" si="14"/>
        <v>7.9689999999999994</v>
      </c>
      <c r="G169" s="122">
        <f t="shared" si="15"/>
        <v>4.9000816011244112E-2</v>
      </c>
      <c r="H169" s="128">
        <f t="shared" si="16"/>
        <v>16873.823</v>
      </c>
      <c r="I169" s="122">
        <f t="shared" si="17"/>
        <v>-2.4967550990789397E-3</v>
      </c>
      <c r="J169" s="128">
        <f t="shared" si="18"/>
        <v>94.552293452022596</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8.0587209302325602E-2</v>
      </c>
      <c r="F170" s="128">
        <f t="shared" si="14"/>
        <v>13.861000000000002</v>
      </c>
      <c r="G170" s="122">
        <f t="shared" si="15"/>
        <v>8.3300428623699754E-2</v>
      </c>
      <c r="H170" s="128">
        <f t="shared" si="16"/>
        <v>28685.168999999998</v>
      </c>
      <c r="I170" s="122">
        <f t="shared" si="17"/>
        <v>-1.9837111150742812E-3</v>
      </c>
      <c r="J170" s="128">
        <f t="shared" si="18"/>
        <v>96.742850707730682</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2.6901162790697677E-2</v>
      </c>
      <c r="F171" s="128">
        <f t="shared" si="14"/>
        <v>4.6270000000000007</v>
      </c>
      <c r="G171" s="122">
        <f t="shared" si="15"/>
        <v>2.8529173127965664E-2</v>
      </c>
      <c r="H171" s="128">
        <f t="shared" si="16"/>
        <v>9824.2489999999998</v>
      </c>
      <c r="I171" s="122">
        <f t="shared" si="17"/>
        <v>5.8572509471778444E-2</v>
      </c>
      <c r="J171" s="128">
        <f t="shared" si="18"/>
        <v>94.293524281388542</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0.95298837209302323</v>
      </c>
      <c r="F172" s="128">
        <f t="shared" si="14"/>
        <v>163.91399999999999</v>
      </c>
      <c r="G172" s="122">
        <f t="shared" si="15"/>
        <v>0.93777282943913021</v>
      </c>
      <c r="H172" s="128">
        <f t="shared" si="16"/>
        <v>322929.576</v>
      </c>
      <c r="I172" s="122">
        <f t="shared" si="17"/>
        <v>0.20107308897142512</v>
      </c>
      <c r="J172" s="128">
        <f t="shared" si="18"/>
        <v>101.62251903406001</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1.0819767441860466E-2</v>
      </c>
      <c r="F173" s="128">
        <f t="shared" si="14"/>
        <v>1.8610000000000002</v>
      </c>
      <c r="G173" s="122">
        <f t="shared" si="15"/>
        <v>1.179429547157319E-2</v>
      </c>
      <c r="H173" s="128">
        <f t="shared" si="16"/>
        <v>4061.4600000000005</v>
      </c>
      <c r="I173" s="122">
        <f t="shared" si="17"/>
        <v>-0.2032230148269453</v>
      </c>
      <c r="J173" s="128">
        <f t="shared" si="18"/>
        <v>91.737293405430208</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2.5668604651162795E-2</v>
      </c>
      <c r="F174" s="128">
        <f t="shared" si="14"/>
        <v>4.4150000000000009</v>
      </c>
      <c r="G174" s="122">
        <f t="shared" si="15"/>
        <v>3.2582733666707324E-2</v>
      </c>
      <c r="H174" s="128">
        <f t="shared" si="16"/>
        <v>11220.125</v>
      </c>
      <c r="I174" s="122">
        <f t="shared" si="17"/>
        <v>-0.17911247921460194</v>
      </c>
      <c r="J174" s="128">
        <f t="shared" si="18"/>
        <v>78.779776165284403</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6.7674418604651157E-3</v>
      </c>
      <c r="F175" s="128">
        <f t="shared" si="14"/>
        <v>1.1639999999999999</v>
      </c>
      <c r="G175" s="122">
        <f t="shared" si="15"/>
        <v>1.2716873137839107E-2</v>
      </c>
      <c r="H175" s="128">
        <f t="shared" si="16"/>
        <v>4379.1569999999992</v>
      </c>
      <c r="I175" s="122">
        <f t="shared" si="17"/>
        <v>-0.23420358800195665</v>
      </c>
      <c r="J175" s="128">
        <f t="shared" si="18"/>
        <v>53.216241029633025</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3.9534883720930237E-3</v>
      </c>
      <c r="F176" s="128">
        <f t="shared" si="14"/>
        <v>0.68</v>
      </c>
      <c r="G176" s="122">
        <f t="shared" si="15"/>
        <v>4.8937936682173777E-3</v>
      </c>
      <c r="H176" s="128">
        <f t="shared" si="16"/>
        <v>1685.2169999999999</v>
      </c>
      <c r="I176" s="122">
        <f t="shared" si="17"/>
        <v>-0.14682169963815181</v>
      </c>
      <c r="J176" s="128">
        <f t="shared" si="18"/>
        <v>80.785759272379138</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0.93310465116279073</v>
      </c>
      <c r="F177" s="128">
        <f t="shared" si="14"/>
        <v>160.494</v>
      </c>
      <c r="G177" s="122">
        <f t="shared" si="15"/>
        <v>0.91786566886786447</v>
      </c>
      <c r="H177" s="128">
        <f t="shared" si="16"/>
        <v>316074.38600000006</v>
      </c>
      <c r="I177" s="122">
        <f t="shared" si="17"/>
        <v>0.26845860444377828</v>
      </c>
      <c r="J177" s="128">
        <f t="shared" si="18"/>
        <v>101.66026280443876</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1.2116279069767442E-2</v>
      </c>
      <c r="F178" s="128">
        <f t="shared" si="14"/>
        <v>2.0840000000000001</v>
      </c>
      <c r="G178" s="122">
        <f t="shared" si="15"/>
        <v>1.6008598609586536E-2</v>
      </c>
      <c r="H178" s="128">
        <f t="shared" si="16"/>
        <v>5512.6890000000003</v>
      </c>
      <c r="I178" s="122">
        <f t="shared" si="17"/>
        <v>-0.51920244328434106</v>
      </c>
      <c r="J178" s="128">
        <f t="shared" si="18"/>
        <v>75.686069500872918</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2.7558139534883722E-3</v>
      </c>
      <c r="F179" s="128">
        <f t="shared" si="14"/>
        <v>0.47400000000000003</v>
      </c>
      <c r="G179" s="122">
        <f t="shared" si="15"/>
        <v>2.2442254862671987E-3</v>
      </c>
      <c r="H179" s="128">
        <f t="shared" si="16"/>
        <v>772.81700000000001</v>
      </c>
      <c r="I179" s="122">
        <f t="shared" si="17"/>
        <v>0.10851094626940647</v>
      </c>
      <c r="J179" s="128">
        <f t="shared" si="18"/>
        <v>122.79576942476018</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4.0755813953488379E-3</v>
      </c>
      <c r="F180" s="128">
        <f t="shared" si="14"/>
        <v>0.70100000000000007</v>
      </c>
      <c r="G180" s="122">
        <f t="shared" si="15"/>
        <v>4.2483665255344727E-3</v>
      </c>
      <c r="H180" s="128">
        <f t="shared" si="16"/>
        <v>1462.9590000000001</v>
      </c>
      <c r="I180" s="122">
        <f t="shared" si="17"/>
        <v>-5.3801324206498725E-2</v>
      </c>
      <c r="J180" s="128">
        <f t="shared" si="18"/>
        <v>95.932904349304067</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1.5151162790697677E-2</v>
      </c>
      <c r="F181" s="128">
        <f t="shared" si="14"/>
        <v>2.6060000000000003</v>
      </c>
      <c r="G181" s="122">
        <f t="shared" si="15"/>
        <v>1.8297391087182528E-2</v>
      </c>
      <c r="H181" s="128">
        <f t="shared" si="16"/>
        <v>6300.853000000001</v>
      </c>
      <c r="I181" s="122">
        <f t="shared" si="17"/>
        <v>-0.18770973613592515</v>
      </c>
      <c r="J181" s="128">
        <f t="shared" si="18"/>
        <v>82.805044273831967</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7.4360465116279076E-3</v>
      </c>
      <c r="F182" s="128">
        <f t="shared" si="14"/>
        <v>1.2790000000000001</v>
      </c>
      <c r="G182" s="122">
        <f t="shared" si="15"/>
        <v>8.2434094750230853E-3</v>
      </c>
      <c r="H182" s="128">
        <f t="shared" si="16"/>
        <v>2838.6839999999997</v>
      </c>
      <c r="I182" s="122">
        <f t="shared" si="17"/>
        <v>-0.22596777183836803</v>
      </c>
      <c r="J182" s="128">
        <f t="shared" si="18"/>
        <v>90.205958276834025</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2.5377906976744188E-2</v>
      </c>
      <c r="F183" s="128">
        <f t="shared" si="14"/>
        <v>4.3650000000000002</v>
      </c>
      <c r="G183" s="122">
        <f t="shared" si="15"/>
        <v>3.3192413128197977E-2</v>
      </c>
      <c r="H183" s="128">
        <f t="shared" si="16"/>
        <v>11430.072999999999</v>
      </c>
      <c r="I183" s="122">
        <f t="shared" si="17"/>
        <v>-0.26622543743944005</v>
      </c>
      <c r="J183" s="128">
        <f t="shared" si="18"/>
        <v>76.45695080598064</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0.48604651162790696</v>
      </c>
      <c r="F184" s="128">
        <f t="shared" si="14"/>
        <v>83.6</v>
      </c>
      <c r="G184" s="122">
        <f t="shared" si="15"/>
        <v>0.4366581145203538</v>
      </c>
      <c r="H184" s="128">
        <f t="shared" si="16"/>
        <v>150366.715</v>
      </c>
      <c r="I184" s="122">
        <f t="shared" si="17"/>
        <v>0.48465436266465783</v>
      </c>
      <c r="J184" s="128">
        <f t="shared" si="18"/>
        <v>111.31054146601713</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5.5406976744186041E-3</v>
      </c>
      <c r="F185" s="128">
        <f t="shared" si="14"/>
        <v>0.95299999999999996</v>
      </c>
      <c r="G185" s="122">
        <f t="shared" si="15"/>
        <v>4.0487864373704103E-3</v>
      </c>
      <c r="H185" s="128">
        <f t="shared" si="16"/>
        <v>1394.2319999999997</v>
      </c>
      <c r="I185" s="122">
        <f t="shared" si="17"/>
        <v>0.1020221826366369</v>
      </c>
      <c r="J185" s="128">
        <f t="shared" si="18"/>
        <v>136.84835592408163</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3.1976744186046516E-3</v>
      </c>
      <c r="F186" s="128">
        <f t="shared" si="14"/>
        <v>0.55000000000000004</v>
      </c>
      <c r="G186" s="122">
        <f t="shared" si="15"/>
        <v>3.3570905859599594E-3</v>
      </c>
      <c r="H186" s="128">
        <f t="shared" si="16"/>
        <v>1156.0409999999997</v>
      </c>
      <c r="I186" s="122">
        <f t="shared" si="17"/>
        <v>-0.14468312248752663</v>
      </c>
      <c r="J186" s="128">
        <f t="shared" si="18"/>
        <v>95.251359375823256</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8.6976744186046517E-3</v>
      </c>
      <c r="F187" s="128">
        <f t="shared" si="14"/>
        <v>1.4960000000000002</v>
      </c>
      <c r="G187" s="122">
        <f t="shared" si="15"/>
        <v>1.6552404764808716E-2</v>
      </c>
      <c r="H187" s="128">
        <f t="shared" si="16"/>
        <v>5699.9530000000004</v>
      </c>
      <c r="I187" s="122">
        <f t="shared" si="17"/>
        <v>-0.18922574495269517</v>
      </c>
      <c r="J187" s="128">
        <f t="shared" si="18"/>
        <v>52.546288845572256</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1.0046511627906976E-2</v>
      </c>
      <c r="F188" s="128">
        <f t="shared" si="14"/>
        <v>1.7279999999999998</v>
      </c>
      <c r="G188" s="122">
        <f t="shared" si="15"/>
        <v>9.6218818787424717E-3</v>
      </c>
      <c r="H188" s="128">
        <f t="shared" si="16"/>
        <v>3313.3719999999998</v>
      </c>
      <c r="I188" s="122">
        <f t="shared" si="17"/>
        <v>-7.0857071552928273E-3</v>
      </c>
      <c r="J188" s="128">
        <f t="shared" si="18"/>
        <v>104.41316734621981</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3.4302325581395355E-3</v>
      </c>
      <c r="F189" s="128">
        <f t="shared" si="14"/>
        <v>0.59000000000000008</v>
      </c>
      <c r="G189" s="122">
        <f t="shared" si="15"/>
        <v>3.2523275196162131E-3</v>
      </c>
      <c r="H189" s="128">
        <f t="shared" si="16"/>
        <v>1119.9649999999999</v>
      </c>
      <c r="I189" s="122">
        <f t="shared" si="17"/>
        <v>6.6714100283406186E-2</v>
      </c>
      <c r="J189" s="128">
        <f t="shared" si="18"/>
        <v>105.4700837308143</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7.9883720930232546E-3</v>
      </c>
      <c r="F190" s="128">
        <f t="shared" si="14"/>
        <v>1.3739999999999999</v>
      </c>
      <c r="G190" s="122">
        <f t="shared" si="15"/>
        <v>9.6768943947868214E-3</v>
      </c>
      <c r="H190" s="128">
        <f t="shared" si="16"/>
        <v>3332.3160000000003</v>
      </c>
      <c r="I190" s="122">
        <f t="shared" si="17"/>
        <v>-0.45023608595358544</v>
      </c>
      <c r="J190" s="128">
        <f t="shared" si="18"/>
        <v>82.550989678328875</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0.47547093023255815</v>
      </c>
      <c r="F191" s="128">
        <f t="shared" si="14"/>
        <v>81.781000000000006</v>
      </c>
      <c r="G191" s="122">
        <f t="shared" si="15"/>
        <v>0.51704123905935095</v>
      </c>
      <c r="H191" s="128">
        <f t="shared" si="16"/>
        <v>178047.28699999998</v>
      </c>
      <c r="I191" s="122">
        <f t="shared" si="17"/>
        <v>-0.30614595067371364</v>
      </c>
      <c r="J191" s="128">
        <f t="shared" si="18"/>
        <v>91.959962632299636</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0.5294709302325582</v>
      </c>
      <c r="F192" s="128">
        <f t="shared" si="14"/>
        <v>91.069000000000003</v>
      </c>
      <c r="G192" s="122">
        <f t="shared" si="15"/>
        <v>0.29350770999947728</v>
      </c>
      <c r="H192" s="128">
        <f t="shared" si="16"/>
        <v>101071.728</v>
      </c>
      <c r="I192" s="122">
        <f t="shared" si="17"/>
        <v>0.64040888177845923</v>
      </c>
      <c r="J192" s="128">
        <f t="shared" si="18"/>
        <v>180.39421527751389</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8.0040697674418612E-2</v>
      </c>
      <c r="F193" s="128">
        <f t="shared" si="14"/>
        <v>13.767000000000001</v>
      </c>
      <c r="G193" s="122">
        <f t="shared" si="15"/>
        <v>0.13181830827220509</v>
      </c>
      <c r="H193" s="128">
        <f t="shared" si="16"/>
        <v>45392.688999999998</v>
      </c>
      <c r="I193" s="122">
        <f t="shared" si="17"/>
        <v>-0.27839473909141993</v>
      </c>
      <c r="J193" s="128">
        <f t="shared" si="18"/>
        <v>60.720471020713148</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0.28229651162790698</v>
      </c>
      <c r="F194" s="128">
        <f t="shared" si="14"/>
        <v>48.555</v>
      </c>
      <c r="G194" s="122">
        <f t="shared" si="15"/>
        <v>0.35478123929166738</v>
      </c>
      <c r="H194" s="128">
        <f t="shared" si="16"/>
        <v>122171.758</v>
      </c>
      <c r="I194" s="122">
        <f t="shared" si="17"/>
        <v>-7.7740477708439421E-2</v>
      </c>
      <c r="J194" s="128">
        <f t="shared" si="18"/>
        <v>79.56917682330706</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0.1082093023255814</v>
      </c>
      <c r="F195" s="128">
        <f t="shared" si="14"/>
        <v>18.612000000000002</v>
      </c>
      <c r="G195" s="122">
        <f t="shared" si="15"/>
        <v>0.22008117133912963</v>
      </c>
      <c r="H195" s="128">
        <f t="shared" si="16"/>
        <v>75786.712</v>
      </c>
      <c r="I195" s="122">
        <f t="shared" si="17"/>
        <v>-0.34648278613354977</v>
      </c>
      <c r="J195" s="128">
        <f t="shared" si="18"/>
        <v>49.167905490124127</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0.48238953488372094</v>
      </c>
      <c r="F196" s="128">
        <f t="shared" si="14"/>
        <v>82.971000000000004</v>
      </c>
      <c r="G196" s="122">
        <f t="shared" si="15"/>
        <v>0.38643580517949344</v>
      </c>
      <c r="H196" s="128">
        <f t="shared" si="16"/>
        <v>133072.261</v>
      </c>
      <c r="I196" s="122">
        <f t="shared" si="17"/>
        <v>0.46109851615843994</v>
      </c>
      <c r="J196" s="128">
        <f t="shared" si="18"/>
        <v>124.83044490653718</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0.30010465116279073</v>
      </c>
      <c r="F197" s="128">
        <f t="shared" si="14"/>
        <v>51.618000000000002</v>
      </c>
      <c r="G197" s="122">
        <f t="shared" si="15"/>
        <v>0.27757508465027669</v>
      </c>
      <c r="H197" s="128">
        <f t="shared" si="16"/>
        <v>95585.200999999986</v>
      </c>
      <c r="I197" s="122">
        <f t="shared" si="17"/>
        <v>0.29445298897467037</v>
      </c>
      <c r="J197" s="128">
        <f t="shared" si="18"/>
        <v>108.11656656464666</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7.3953488372093023E-3</v>
      </c>
      <c r="F198" s="128">
        <f t="shared" si="14"/>
        <v>1.272</v>
      </c>
      <c r="G198" s="122">
        <f t="shared" si="15"/>
        <v>7.6805708013172351E-3</v>
      </c>
      <c r="H198" s="128">
        <f t="shared" si="16"/>
        <v>2644.8660000000004</v>
      </c>
      <c r="I198" s="122">
        <f t="shared" si="17"/>
        <v>-0.20319727730841902</v>
      </c>
      <c r="J198" s="128">
        <f t="shared" si="18"/>
        <v>96.28644834497176</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0.13277906976744186</v>
      </c>
      <c r="F199" s="128">
        <f t="shared" si="14"/>
        <v>22.838000000000001</v>
      </c>
      <c r="G199" s="122">
        <f t="shared" si="15"/>
        <v>0.16752396633735822</v>
      </c>
      <c r="H199" s="128">
        <f t="shared" si="16"/>
        <v>57688.218000000001</v>
      </c>
      <c r="I199" s="122">
        <f t="shared" si="17"/>
        <v>-0.22962202813402938</v>
      </c>
      <c r="J199" s="128">
        <f t="shared" si="18"/>
        <v>79.259745736948815</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7.7470930232558147E-2</v>
      </c>
      <c r="F200" s="128">
        <f t="shared" si="14"/>
        <v>13.325000000000001</v>
      </c>
      <c r="G200" s="122">
        <f t="shared" si="15"/>
        <v>0.16080312639752808</v>
      </c>
      <c r="H200" s="128">
        <f t="shared" si="16"/>
        <v>55373.842999999972</v>
      </c>
      <c r="I200" s="122">
        <f t="shared" si="17"/>
        <v>-0.28079893774311954</v>
      </c>
      <c r="J200" s="128">
        <f t="shared" si="18"/>
        <v>48.177502495218313</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4.344767441860465E-2</v>
      </c>
      <c r="F201" s="128">
        <f t="shared" ref="F201:F264" si="20">SUMPRODUCT($K$2:$AI$2,$K201:$AI201)</f>
        <v>7.4729999999999999</v>
      </c>
      <c r="G201" s="122">
        <f t="shared" ref="G201:G264" si="21">SUMPRODUCT($K$3:$AI$3,$K201:$AI201)/$J$3</f>
        <v>6.5015161546994701E-2</v>
      </c>
      <c r="H201" s="128">
        <f t="shared" ref="H201:H264" si="22">SUMPRODUCT($K$3:$AI$3,$K201:$AI201)</f>
        <v>22388.491000000002</v>
      </c>
      <c r="I201" s="122">
        <f t="shared" ref="I201:I264" si="23">CORREL($K$4:$AI$4,$K201:$AI201)</f>
        <v>-0.2304255812667067</v>
      </c>
      <c r="J201" s="128">
        <f t="shared" si="18"/>
        <v>66.826988328252497</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0.15328488372093024</v>
      </c>
      <c r="F202" s="128">
        <f t="shared" si="20"/>
        <v>26.365000000000002</v>
      </c>
      <c r="G202" s="122">
        <f t="shared" si="21"/>
        <v>0.23300681558145886</v>
      </c>
      <c r="H202" s="128">
        <f t="shared" si="22"/>
        <v>80237.761000000013</v>
      </c>
      <c r="I202" s="122">
        <f t="shared" si="23"/>
        <v>-0.51040528749914782</v>
      </c>
      <c r="J202" s="128">
        <f t="shared" ref="J202:J265" si="24">$E202/$G202*100</f>
        <v>65.785579421105851</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0.36247093023255816</v>
      </c>
      <c r="F203" s="128">
        <f t="shared" si="20"/>
        <v>62.345000000000006</v>
      </c>
      <c r="G203" s="122">
        <f t="shared" si="21"/>
        <v>0.44726367907816866</v>
      </c>
      <c r="H203" s="128">
        <f t="shared" si="22"/>
        <v>154018.826</v>
      </c>
      <c r="I203" s="122">
        <f t="shared" si="23"/>
        <v>-0.20040459645562222</v>
      </c>
      <c r="J203" s="128">
        <f t="shared" si="24"/>
        <v>81.04188808257976</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0.31576744186046513</v>
      </c>
      <c r="F204" s="128">
        <f t="shared" si="20"/>
        <v>54.312000000000005</v>
      </c>
      <c r="G204" s="122">
        <f t="shared" si="21"/>
        <v>0.19577649422984222</v>
      </c>
      <c r="H204" s="128">
        <f t="shared" si="22"/>
        <v>67417.202000000005</v>
      </c>
      <c r="I204" s="122">
        <f t="shared" si="23"/>
        <v>0.61488853873224092</v>
      </c>
      <c r="J204" s="128">
        <f t="shared" si="24"/>
        <v>161.28976213546514</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0.12379651162790699</v>
      </c>
      <c r="F205" s="128">
        <f t="shared" si="20"/>
        <v>21.293000000000003</v>
      </c>
      <c r="G205" s="122">
        <f t="shared" si="21"/>
        <v>5.854904198537568E-2</v>
      </c>
      <c r="H205" s="128">
        <f t="shared" si="22"/>
        <v>20161.830999999998</v>
      </c>
      <c r="I205" s="122">
        <f t="shared" si="23"/>
        <v>0.78071750505349635</v>
      </c>
      <c r="J205" s="128">
        <f t="shared" si="24"/>
        <v>211.44071265731174</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1.7796511627906974E-2</v>
      </c>
      <c r="F206" s="128">
        <f t="shared" si="20"/>
        <v>3.0609999999999995</v>
      </c>
      <c r="G206" s="122">
        <f t="shared" si="21"/>
        <v>0.1032161123017325</v>
      </c>
      <c r="H206" s="128">
        <f t="shared" si="22"/>
        <v>35543.294000000002</v>
      </c>
      <c r="I206" s="122">
        <f t="shared" si="23"/>
        <v>-0.29014056378852426</v>
      </c>
      <c r="J206" s="128">
        <f t="shared" si="24"/>
        <v>17.241989870614667</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4.1627906976744185E-2</v>
      </c>
      <c r="F207" s="128">
        <f t="shared" si="20"/>
        <v>7.16</v>
      </c>
      <c r="G207" s="122">
        <f t="shared" si="21"/>
        <v>0.13243182676168405</v>
      </c>
      <c r="H207" s="128">
        <f t="shared" si="22"/>
        <v>45603.958999999995</v>
      </c>
      <c r="I207" s="122">
        <f t="shared" si="23"/>
        <v>-0.40242096229109875</v>
      </c>
      <c r="J207" s="128">
        <f t="shared" si="24"/>
        <v>31.433461271855094</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0.13791860465116279</v>
      </c>
      <c r="F208" s="128">
        <f t="shared" si="20"/>
        <v>23.722000000000001</v>
      </c>
      <c r="G208" s="122">
        <f t="shared" si="21"/>
        <v>0.2541451425551316</v>
      </c>
      <c r="H208" s="128">
        <f t="shared" si="22"/>
        <v>87516.913000000015</v>
      </c>
      <c r="I208" s="122">
        <f t="shared" si="23"/>
        <v>-0.39604056953297823</v>
      </c>
      <c r="J208" s="128">
        <f t="shared" si="24"/>
        <v>54.267653225457245</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0.3561337209302326</v>
      </c>
      <c r="F209" s="128">
        <f t="shared" si="20"/>
        <v>61.255000000000003</v>
      </c>
      <c r="G209" s="122">
        <f t="shared" si="21"/>
        <v>0.33113147364080403</v>
      </c>
      <c r="H209" s="128">
        <f t="shared" si="22"/>
        <v>114027.772</v>
      </c>
      <c r="I209" s="122">
        <f t="shared" si="23"/>
        <v>0.14276494610310508</v>
      </c>
      <c r="J209" s="128">
        <f t="shared" si="24"/>
        <v>107.55054994154673</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0.21090697674418607</v>
      </c>
      <c r="F210" s="128">
        <f t="shared" si="20"/>
        <v>36.276000000000003</v>
      </c>
      <c r="G210" s="122">
        <f t="shared" si="21"/>
        <v>0.10414279035190122</v>
      </c>
      <c r="H210" s="128">
        <f t="shared" si="22"/>
        <v>35862.402999999998</v>
      </c>
      <c r="I210" s="122">
        <f t="shared" si="23"/>
        <v>0.61127703840758429</v>
      </c>
      <c r="J210" s="128">
        <f t="shared" si="24"/>
        <v>202.51711715379037</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0.10648255813953489</v>
      </c>
      <c r="F211" s="128">
        <f t="shared" si="20"/>
        <v>18.315000000000001</v>
      </c>
      <c r="G211" s="122">
        <f t="shared" si="21"/>
        <v>3.8617874421387047E-2</v>
      </c>
      <c r="H211" s="128">
        <f t="shared" si="22"/>
        <v>13298.374</v>
      </c>
      <c r="I211" s="122">
        <f t="shared" si="23"/>
        <v>0.67714619705426904</v>
      </c>
      <c r="J211" s="128">
        <f t="shared" si="24"/>
        <v>275.73386607876984</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0.12951744186046513</v>
      </c>
      <c r="F212" s="128">
        <f t="shared" si="20"/>
        <v>22.277000000000001</v>
      </c>
      <c r="G212" s="122">
        <f t="shared" si="21"/>
        <v>3.6489534147602198E-2</v>
      </c>
      <c r="H212" s="128">
        <f t="shared" si="22"/>
        <v>12565.462999999998</v>
      </c>
      <c r="I212" s="122">
        <f t="shared" si="23"/>
        <v>0.31147264205397801</v>
      </c>
      <c r="J212" s="128">
        <f t="shared" si="24"/>
        <v>354.94408160038398</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0.14537790697674419</v>
      </c>
      <c r="F213" s="128">
        <f t="shared" si="20"/>
        <v>25.004999999999999</v>
      </c>
      <c r="G213" s="122">
        <f t="shared" si="21"/>
        <v>0.15845168400327569</v>
      </c>
      <c r="H213" s="128">
        <f t="shared" si="22"/>
        <v>54564.10500000001</v>
      </c>
      <c r="I213" s="122">
        <f t="shared" si="23"/>
        <v>-0.23064413067314948</v>
      </c>
      <c r="J213" s="128">
        <f t="shared" si="24"/>
        <v>91.749045074042115</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0.12326744186046511</v>
      </c>
      <c r="F214" s="128">
        <f t="shared" si="20"/>
        <v>21.201999999999998</v>
      </c>
      <c r="G214" s="122">
        <f t="shared" si="21"/>
        <v>0.16054127681076091</v>
      </c>
      <c r="H214" s="128">
        <f t="shared" si="22"/>
        <v>55283.673000000003</v>
      </c>
      <c r="I214" s="122">
        <f t="shared" si="23"/>
        <v>-0.29192891260512466</v>
      </c>
      <c r="J214" s="128">
        <f t="shared" si="24"/>
        <v>76.782397841377218</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1.9726744186046509E-2</v>
      </c>
      <c r="F215" s="128">
        <f t="shared" si="20"/>
        <v>3.3929999999999998</v>
      </c>
      <c r="G215" s="122">
        <f t="shared" si="21"/>
        <v>3.043571225294606E-2</v>
      </c>
      <c r="H215" s="128">
        <f t="shared" si="22"/>
        <v>10480.780999999999</v>
      </c>
      <c r="I215" s="122">
        <f t="shared" si="23"/>
        <v>-0.40993472789022795</v>
      </c>
      <c r="J215" s="128">
        <f t="shared" si="24"/>
        <v>64.814465395456736</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0.36925581395348839</v>
      </c>
      <c r="F216" s="128">
        <f t="shared" si="20"/>
        <v>63.512</v>
      </c>
      <c r="G216" s="122">
        <f t="shared" si="21"/>
        <v>0.30298150180916372</v>
      </c>
      <c r="H216" s="128">
        <f t="shared" si="22"/>
        <v>104334.10400000001</v>
      </c>
      <c r="I216" s="122">
        <f t="shared" si="23"/>
        <v>0.5182310195758536</v>
      </c>
      <c r="J216" s="128">
        <f t="shared" si="24"/>
        <v>121.87404569209255</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0.19054069767441859</v>
      </c>
      <c r="F217" s="128">
        <f t="shared" si="20"/>
        <v>32.772999999999996</v>
      </c>
      <c r="G217" s="122">
        <f t="shared" si="21"/>
        <v>0.18888569744277756</v>
      </c>
      <c r="H217" s="128">
        <f t="shared" si="22"/>
        <v>65044.300999999992</v>
      </c>
      <c r="I217" s="122">
        <f t="shared" si="23"/>
        <v>0.11680790782178575</v>
      </c>
      <c r="J217" s="128">
        <f t="shared" si="24"/>
        <v>100.87619139725621</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0.2976511627906977</v>
      </c>
      <c r="F218" s="128">
        <f t="shared" si="20"/>
        <v>51.196000000000005</v>
      </c>
      <c r="G218" s="122">
        <f t="shared" si="21"/>
        <v>0.31733822940079798</v>
      </c>
      <c r="H218" s="128">
        <f t="shared" si="22"/>
        <v>109277.958</v>
      </c>
      <c r="I218" s="122">
        <f t="shared" si="23"/>
        <v>-0.14601385590993457</v>
      </c>
      <c r="J218" s="128">
        <f t="shared" si="24"/>
        <v>93.796188172073172</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0.91925581395348832</v>
      </c>
      <c r="F219" s="128">
        <f t="shared" si="20"/>
        <v>158.11199999999999</v>
      </c>
      <c r="G219" s="122">
        <f t="shared" si="21"/>
        <v>0.90004425626818607</v>
      </c>
      <c r="H219" s="128">
        <f t="shared" si="22"/>
        <v>309937.44</v>
      </c>
      <c r="I219" s="122">
        <f t="shared" si="23"/>
        <v>0.39342557380950094</v>
      </c>
      <c r="J219" s="128">
        <f t="shared" si="24"/>
        <v>102.13451255885553</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5.7191860465116276E-2</v>
      </c>
      <c r="F220" s="128">
        <f t="shared" si="20"/>
        <v>9.8369999999999997</v>
      </c>
      <c r="G220" s="122">
        <f t="shared" si="21"/>
        <v>7.416665214689365E-2</v>
      </c>
      <c r="H220" s="128">
        <f t="shared" si="22"/>
        <v>25539.880000000005</v>
      </c>
      <c r="I220" s="122">
        <f t="shared" si="23"/>
        <v>-0.4088211935912589</v>
      </c>
      <c r="J220" s="128">
        <f t="shared" si="24"/>
        <v>77.112635948354139</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2.3226744186046512E-2</v>
      </c>
      <c r="F221" s="128">
        <f t="shared" si="20"/>
        <v>3.9950000000000001</v>
      </c>
      <c r="G221" s="122">
        <f t="shared" si="21"/>
        <v>2.5704426788400448E-2</v>
      </c>
      <c r="H221" s="128">
        <f t="shared" si="22"/>
        <v>8851.5250000000015</v>
      </c>
      <c r="I221" s="122">
        <f t="shared" si="23"/>
        <v>-0.18219638685121101</v>
      </c>
      <c r="J221" s="128">
        <f t="shared" si="24"/>
        <v>90.360871990065021</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0.79388953488372094</v>
      </c>
      <c r="F222" s="128">
        <f t="shared" si="20"/>
        <v>136.54900000000001</v>
      </c>
      <c r="G222" s="122">
        <f t="shared" si="21"/>
        <v>0.78385046376155032</v>
      </c>
      <c r="H222" s="128">
        <f t="shared" si="22"/>
        <v>269925.17799999996</v>
      </c>
      <c r="I222" s="122">
        <f t="shared" si="23"/>
        <v>0.10107011991450084</v>
      </c>
      <c r="J222" s="128">
        <f t="shared" si="24"/>
        <v>101.28073804715187</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0.11344767441860466</v>
      </c>
      <c r="F223" s="128">
        <f t="shared" si="20"/>
        <v>19.513000000000002</v>
      </c>
      <c r="G223" s="122">
        <f t="shared" si="21"/>
        <v>0.1229460358115682</v>
      </c>
      <c r="H223" s="128">
        <f t="shared" si="22"/>
        <v>42337.451000000001</v>
      </c>
      <c r="I223" s="122">
        <f t="shared" si="23"/>
        <v>-0.17513350694465879</v>
      </c>
      <c r="J223" s="128">
        <f t="shared" si="24"/>
        <v>92.274365472408491</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9.2738372093023255E-2</v>
      </c>
      <c r="F224" s="128">
        <f t="shared" si="20"/>
        <v>15.951000000000001</v>
      </c>
      <c r="G224" s="122">
        <f t="shared" si="21"/>
        <v>9.3375937251348892E-2</v>
      </c>
      <c r="H224" s="128">
        <f t="shared" si="22"/>
        <v>32154.751</v>
      </c>
      <c r="I224" s="122">
        <f t="shared" si="23"/>
        <v>-2.3170589474615155E-2</v>
      </c>
      <c r="J224" s="128">
        <f t="shared" si="24"/>
        <v>99.31720614850758</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0.75372674418604657</v>
      </c>
      <c r="F225" s="128">
        <f t="shared" si="20"/>
        <v>129.64100000000002</v>
      </c>
      <c r="G225" s="122">
        <f t="shared" si="21"/>
        <v>0.72502948385110844</v>
      </c>
      <c r="H225" s="128">
        <f t="shared" si="22"/>
        <v>249669.70300000001</v>
      </c>
      <c r="I225" s="122">
        <f t="shared" si="23"/>
        <v>0.23883604435765612</v>
      </c>
      <c r="J225" s="128">
        <f t="shared" si="24"/>
        <v>103.95808183999746</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0.1143139534883721</v>
      </c>
      <c r="F226" s="128">
        <f t="shared" si="20"/>
        <v>19.662000000000003</v>
      </c>
      <c r="G226" s="122">
        <f t="shared" si="21"/>
        <v>0.12684393857555221</v>
      </c>
      <c r="H226" s="128">
        <f t="shared" si="22"/>
        <v>43679.725000000006</v>
      </c>
      <c r="I226" s="122">
        <f t="shared" si="23"/>
        <v>-0.27394689284198193</v>
      </c>
      <c r="J226" s="128">
        <f t="shared" si="24"/>
        <v>90.121731296039144</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0.10047093023255814</v>
      </c>
      <c r="F227" s="128">
        <f t="shared" si="20"/>
        <v>17.280999999999999</v>
      </c>
      <c r="G227" s="122">
        <f t="shared" si="21"/>
        <v>0.10787175846067174</v>
      </c>
      <c r="H227" s="128">
        <f t="shared" si="22"/>
        <v>37146.502999999997</v>
      </c>
      <c r="I227" s="122">
        <f t="shared" si="23"/>
        <v>-0.1375958970147709</v>
      </c>
      <c r="J227" s="128">
        <f t="shared" si="24"/>
        <v>93.13923464888002</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3.1575581395348835E-2</v>
      </c>
      <c r="F228" s="128">
        <f t="shared" si="20"/>
        <v>5.431</v>
      </c>
      <c r="G228" s="122">
        <f t="shared" si="21"/>
        <v>4.0459208149658213E-2</v>
      </c>
      <c r="H228" s="128">
        <f t="shared" si="22"/>
        <v>13932.452000000003</v>
      </c>
      <c r="I228" s="122">
        <f t="shared" si="23"/>
        <v>-0.26541410657272962</v>
      </c>
      <c r="J228" s="128">
        <f t="shared" si="24"/>
        <v>78.043003902970781</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0.14680813953488372</v>
      </c>
      <c r="F229" s="128">
        <f t="shared" si="20"/>
        <v>25.251000000000001</v>
      </c>
      <c r="G229" s="122">
        <f t="shared" si="21"/>
        <v>0.18364006353852674</v>
      </c>
      <c r="H229" s="128">
        <f t="shared" si="22"/>
        <v>63237.924999999996</v>
      </c>
      <c r="I229" s="122">
        <f t="shared" si="23"/>
        <v>-0.27130133157390651</v>
      </c>
      <c r="J229" s="128">
        <f t="shared" si="24"/>
        <v>79.943415780883853</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0.42302906976744181</v>
      </c>
      <c r="F230" s="128">
        <f t="shared" si="20"/>
        <v>72.760999999999996</v>
      </c>
      <c r="G230" s="122">
        <f t="shared" si="21"/>
        <v>0.38787418326276724</v>
      </c>
      <c r="H230" s="128">
        <f t="shared" si="22"/>
        <v>133567.57800000001</v>
      </c>
      <c r="I230" s="122">
        <f t="shared" si="23"/>
        <v>0.43040944399945069</v>
      </c>
      <c r="J230" s="128">
        <f t="shared" si="24"/>
        <v>109.06347677201778</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0.35011046511627902</v>
      </c>
      <c r="F231" s="128">
        <f t="shared" si="20"/>
        <v>60.218999999999994</v>
      </c>
      <c r="G231" s="122">
        <f t="shared" si="21"/>
        <v>0.3470210449590253</v>
      </c>
      <c r="H231" s="128">
        <f t="shared" si="22"/>
        <v>119499.47300000003</v>
      </c>
      <c r="I231" s="122">
        <f t="shared" si="23"/>
        <v>4.4678036074918853E-2</v>
      </c>
      <c r="J231" s="128">
        <f t="shared" si="24"/>
        <v>100.89026881860104</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8.0709302325581392E-2</v>
      </c>
      <c r="F232" s="128">
        <f t="shared" si="20"/>
        <v>13.882</v>
      </c>
      <c r="G232" s="122">
        <f t="shared" si="21"/>
        <v>8.1627077053531491E-2</v>
      </c>
      <c r="H232" s="128">
        <f t="shared" si="22"/>
        <v>28108.936999999998</v>
      </c>
      <c r="I232" s="122">
        <f t="shared" si="23"/>
        <v>-0.10005795351573858</v>
      </c>
      <c r="J232" s="128">
        <f t="shared" si="24"/>
        <v>98.875649158246574</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0.18409883720930231</v>
      </c>
      <c r="F233" s="128">
        <f t="shared" si="20"/>
        <v>31.664999999999999</v>
      </c>
      <c r="G233" s="122">
        <f t="shared" si="21"/>
        <v>0.13349452894952346</v>
      </c>
      <c r="H233" s="128">
        <f t="shared" si="22"/>
        <v>45969.909</v>
      </c>
      <c r="I233" s="122">
        <f t="shared" si="23"/>
        <v>0.43162822681274693</v>
      </c>
      <c r="J233" s="128">
        <f t="shared" si="24"/>
        <v>137.90740239168395</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0.33285465116279067</v>
      </c>
      <c r="F234" s="128">
        <f t="shared" si="20"/>
        <v>57.250999999999998</v>
      </c>
      <c r="G234" s="122">
        <f t="shared" si="21"/>
        <v>0.29174248020954935</v>
      </c>
      <c r="H234" s="128">
        <f t="shared" si="22"/>
        <v>100463.857</v>
      </c>
      <c r="I234" s="122">
        <f t="shared" si="23"/>
        <v>0.39562755512380549</v>
      </c>
      <c r="J234" s="128">
        <f t="shared" si="24"/>
        <v>114.091938521847</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0.12702906976744185</v>
      </c>
      <c r="F235" s="128">
        <f t="shared" si="20"/>
        <v>21.849</v>
      </c>
      <c r="G235" s="122">
        <f t="shared" si="21"/>
        <v>0.1326178831332509</v>
      </c>
      <c r="H235" s="128">
        <f t="shared" si="22"/>
        <v>45668.02900000001</v>
      </c>
      <c r="I235" s="122">
        <f t="shared" si="23"/>
        <v>-0.53804637535307187</v>
      </c>
      <c r="J235" s="128">
        <f t="shared" si="24"/>
        <v>95.785776975346863</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0.11569767441860467</v>
      </c>
      <c r="F236" s="128">
        <f t="shared" si="20"/>
        <v>19.900000000000002</v>
      </c>
      <c r="G236" s="122">
        <f t="shared" si="21"/>
        <v>0.10271696606438648</v>
      </c>
      <c r="H236" s="128">
        <f t="shared" si="22"/>
        <v>35371.409</v>
      </c>
      <c r="I236" s="122">
        <f t="shared" si="23"/>
        <v>0.45346665972274852</v>
      </c>
      <c r="J236" s="128">
        <f t="shared" si="24"/>
        <v>112.63735568871986</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4.9924418604651161E-2</v>
      </c>
      <c r="F237" s="128">
        <f t="shared" si="20"/>
        <v>8.5869999999999997</v>
      </c>
      <c r="G237" s="122">
        <f t="shared" si="21"/>
        <v>6.6082640740159945E-2</v>
      </c>
      <c r="H237" s="128">
        <f t="shared" si="22"/>
        <v>22756.085999999999</v>
      </c>
      <c r="I237" s="122">
        <f t="shared" si="23"/>
        <v>-0.4705879967288002</v>
      </c>
      <c r="J237" s="128">
        <f t="shared" si="24"/>
        <v>75.548461813074823</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0.12004651162790697</v>
      </c>
      <c r="F238" s="128">
        <f t="shared" si="20"/>
        <v>20.648</v>
      </c>
      <c r="G238" s="122">
        <f t="shared" si="21"/>
        <v>0.17460777446726952</v>
      </c>
      <c r="H238" s="128">
        <f t="shared" si="22"/>
        <v>60127.583999999995</v>
      </c>
      <c r="I238" s="122">
        <f t="shared" si="23"/>
        <v>-0.45254478527246556</v>
      </c>
      <c r="J238" s="128">
        <f t="shared" si="24"/>
        <v>68.752099953264036</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7.0715116279069776E-2</v>
      </c>
      <c r="F239" s="128">
        <f t="shared" si="20"/>
        <v>12.163</v>
      </c>
      <c r="G239" s="122">
        <f t="shared" si="21"/>
        <v>9.8905998989423802E-2</v>
      </c>
      <c r="H239" s="128">
        <f t="shared" si="22"/>
        <v>34059.072</v>
      </c>
      <c r="I239" s="122">
        <f t="shared" si="23"/>
        <v>-0.34131297458796711</v>
      </c>
      <c r="J239" s="128">
        <f t="shared" si="24"/>
        <v>71.497297435549356</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0.10702906976744185</v>
      </c>
      <c r="F240" s="128">
        <f t="shared" si="20"/>
        <v>18.408999999999999</v>
      </c>
      <c r="G240" s="122">
        <f t="shared" si="21"/>
        <v>5.8213884968550178E-2</v>
      </c>
      <c r="H240" s="128">
        <f t="shared" si="22"/>
        <v>20046.417000000001</v>
      </c>
      <c r="I240" s="122">
        <f t="shared" si="23"/>
        <v>0.69553504149487033</v>
      </c>
      <c r="J240" s="128">
        <f t="shared" si="24"/>
        <v>183.85488243099371</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0.34243023255813954</v>
      </c>
      <c r="F241" s="128">
        <f t="shared" si="20"/>
        <v>58.897999999999996</v>
      </c>
      <c r="G241" s="122">
        <f t="shared" si="21"/>
        <v>0.25331704505195174</v>
      </c>
      <c r="H241" s="128">
        <f t="shared" si="22"/>
        <v>87231.750999999989</v>
      </c>
      <c r="I241" s="122">
        <f t="shared" si="23"/>
        <v>0.47514775898253286</v>
      </c>
      <c r="J241" s="128">
        <f t="shared" si="24"/>
        <v>135.17852005888983</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0.26345348837209298</v>
      </c>
      <c r="F242" s="128">
        <f t="shared" si="20"/>
        <v>45.313999999999993</v>
      </c>
      <c r="G242" s="122">
        <f t="shared" si="21"/>
        <v>0.27332509771807256</v>
      </c>
      <c r="H242" s="128">
        <f t="shared" si="22"/>
        <v>94121.684000000023</v>
      </c>
      <c r="I242" s="122">
        <f t="shared" si="23"/>
        <v>-3.6876523358035936E-2</v>
      </c>
      <c r="J242" s="128">
        <f t="shared" si="24"/>
        <v>96.388326784332889</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0.15703488372093022</v>
      </c>
      <c r="F243" s="128">
        <f t="shared" si="20"/>
        <v>27.009999999999998</v>
      </c>
      <c r="G243" s="122">
        <f t="shared" si="21"/>
        <v>0.2046240424209689</v>
      </c>
      <c r="H243" s="128">
        <f t="shared" si="22"/>
        <v>70463.926000000007</v>
      </c>
      <c r="I243" s="122">
        <f t="shared" si="23"/>
        <v>-0.43359773265989116</v>
      </c>
      <c r="J243" s="128">
        <f t="shared" si="24"/>
        <v>76.743124543432444</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7.1412790697674422E-2</v>
      </c>
      <c r="F244" s="128">
        <f t="shared" si="20"/>
        <v>12.282999999999999</v>
      </c>
      <c r="G244" s="122">
        <f t="shared" si="21"/>
        <v>0.122620119178297</v>
      </c>
      <c r="H244" s="128">
        <f t="shared" si="22"/>
        <v>42225.218999999997</v>
      </c>
      <c r="I244" s="122">
        <f t="shared" si="23"/>
        <v>-0.48642801369189598</v>
      </c>
      <c r="J244" s="128">
        <f t="shared" si="24"/>
        <v>58.239048515224447</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5.8122093023255814E-2</v>
      </c>
      <c r="F245" s="128">
        <f t="shared" si="20"/>
        <v>9.9969999999999999</v>
      </c>
      <c r="G245" s="122">
        <f t="shared" si="21"/>
        <v>8.7677292236567769E-2</v>
      </c>
      <c r="H245" s="128">
        <f t="shared" si="22"/>
        <v>30192.377000000004</v>
      </c>
      <c r="I245" s="122">
        <f t="shared" si="23"/>
        <v>-0.29283179489270789</v>
      </c>
      <c r="J245" s="128">
        <f t="shared" si="24"/>
        <v>66.290930685259795</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8.6808139534883727E-2</v>
      </c>
      <c r="F246" s="128">
        <f t="shared" si="20"/>
        <v>14.931000000000001</v>
      </c>
      <c r="G246" s="122">
        <f t="shared" si="21"/>
        <v>6.5192233083012446E-2</v>
      </c>
      <c r="H246" s="128">
        <f t="shared" si="22"/>
        <v>22449.467000000001</v>
      </c>
      <c r="I246" s="122">
        <f t="shared" si="23"/>
        <v>0.42512264201768302</v>
      </c>
      <c r="J246" s="128">
        <f t="shared" si="24"/>
        <v>133.15718058675284</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0.24386627906976743</v>
      </c>
      <c r="F247" s="128">
        <f t="shared" si="20"/>
        <v>41.945</v>
      </c>
      <c r="G247" s="122">
        <f t="shared" si="21"/>
        <v>0.21612501234180714</v>
      </c>
      <c r="H247" s="128">
        <f t="shared" si="22"/>
        <v>74424.377000000022</v>
      </c>
      <c r="I247" s="122">
        <f t="shared" si="23"/>
        <v>0.28267697819487003</v>
      </c>
      <c r="J247" s="128">
        <f t="shared" si="24"/>
        <v>112.83575021112631</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0.14627325581395351</v>
      </c>
      <c r="F248" s="128">
        <f t="shared" si="20"/>
        <v>25.159000000000002</v>
      </c>
      <c r="G248" s="122">
        <f t="shared" si="21"/>
        <v>0.14994920112208807</v>
      </c>
      <c r="H248" s="128">
        <f t="shared" si="22"/>
        <v>51636.207000000002</v>
      </c>
      <c r="I248" s="122">
        <f t="shared" si="23"/>
        <v>-7.0323644702029453E-2</v>
      </c>
      <c r="J248" s="128">
        <f t="shared" si="24"/>
        <v>97.548539584988106</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5.292441860465117E-2</v>
      </c>
      <c r="F249" s="128">
        <f t="shared" si="20"/>
        <v>9.1030000000000015</v>
      </c>
      <c r="G249" s="122">
        <f t="shared" si="21"/>
        <v>5.5160829717909851E-2</v>
      </c>
      <c r="H249" s="128">
        <f t="shared" si="22"/>
        <v>18995.073</v>
      </c>
      <c r="I249" s="122">
        <f t="shared" si="23"/>
        <v>-0.12873376821780655</v>
      </c>
      <c r="J249" s="128">
        <f t="shared" si="24"/>
        <v>95.945653601123126</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0.15966860465116281</v>
      </c>
      <c r="F250" s="128">
        <f t="shared" si="20"/>
        <v>27.463000000000001</v>
      </c>
      <c r="G250" s="122">
        <f t="shared" si="21"/>
        <v>0.14900477410137125</v>
      </c>
      <c r="H250" s="128">
        <f t="shared" si="22"/>
        <v>51310.985999999997</v>
      </c>
      <c r="I250" s="122">
        <f t="shared" si="23"/>
        <v>0.13669125571049479</v>
      </c>
      <c r="J250" s="128">
        <f t="shared" si="24"/>
        <v>107.15670394730891</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9.0494186046511618E-2</v>
      </c>
      <c r="F251" s="128">
        <f t="shared" si="20"/>
        <v>15.565</v>
      </c>
      <c r="G251" s="122">
        <f t="shared" si="21"/>
        <v>7.5218162493683904E-2</v>
      </c>
      <c r="H251" s="128">
        <f t="shared" si="22"/>
        <v>25901.976000000002</v>
      </c>
      <c r="I251" s="122">
        <f t="shared" si="23"/>
        <v>0.37516916806957673</v>
      </c>
      <c r="J251" s="128">
        <f t="shared" si="24"/>
        <v>120.30895603719441</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5.9883720930232559E-2</v>
      </c>
      <c r="F252" s="128">
        <f t="shared" si="20"/>
        <v>10.3</v>
      </c>
      <c r="G252" s="122">
        <f t="shared" si="21"/>
        <v>8.3948245721022913E-2</v>
      </c>
      <c r="H252" s="128">
        <f t="shared" si="22"/>
        <v>28908.250000000007</v>
      </c>
      <c r="I252" s="122">
        <f t="shared" si="23"/>
        <v>-0.48175693799080582</v>
      </c>
      <c r="J252" s="128">
        <f t="shared" si="24"/>
        <v>71.334094495837746</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9.4145348837209306E-2</v>
      </c>
      <c r="F253" s="128">
        <f t="shared" si="20"/>
        <v>16.193000000000001</v>
      </c>
      <c r="G253" s="122">
        <f t="shared" si="21"/>
        <v>0.13087668647163708</v>
      </c>
      <c r="H253" s="128">
        <f t="shared" si="22"/>
        <v>45068.434000000001</v>
      </c>
      <c r="I253" s="122">
        <f t="shared" si="23"/>
        <v>-0.46594469946352124</v>
      </c>
      <c r="J253" s="128">
        <f t="shared" si="24"/>
        <v>71.934392117737488</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4.9395348837209307E-2</v>
      </c>
      <c r="F254" s="128">
        <f t="shared" si="20"/>
        <v>8.4960000000000004</v>
      </c>
      <c r="G254" s="122">
        <f t="shared" si="21"/>
        <v>4.8195828178813904E-2</v>
      </c>
      <c r="H254" s="128">
        <f t="shared" si="22"/>
        <v>16596.618999999999</v>
      </c>
      <c r="I254" s="122">
        <f t="shared" si="23"/>
        <v>-7.4369108175683263E-2</v>
      </c>
      <c r="J254" s="128">
        <f t="shared" si="24"/>
        <v>102.48884748685094</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1.6395348837209302E-2</v>
      </c>
      <c r="F255" s="128">
        <f t="shared" si="20"/>
        <v>2.8200000000000003</v>
      </c>
      <c r="G255" s="122">
        <f t="shared" si="21"/>
        <v>2.5939565800707408E-2</v>
      </c>
      <c r="H255" s="128">
        <f t="shared" si="22"/>
        <v>8932.4970000000012</v>
      </c>
      <c r="I255" s="122">
        <f t="shared" si="23"/>
        <v>-0.46388415718121778</v>
      </c>
      <c r="J255" s="128">
        <f t="shared" si="24"/>
        <v>63.205949410156194</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0.32742441860465116</v>
      </c>
      <c r="F256" s="128">
        <f t="shared" si="20"/>
        <v>56.317</v>
      </c>
      <c r="G256" s="122">
        <f t="shared" si="21"/>
        <v>0.23229407477102318</v>
      </c>
      <c r="H256" s="128">
        <f t="shared" si="22"/>
        <v>79992.323000000004</v>
      </c>
      <c r="I256" s="122">
        <f t="shared" si="23"/>
        <v>0.36264936785414875</v>
      </c>
      <c r="J256" s="128">
        <f t="shared" si="24"/>
        <v>140.9525485862693</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0.10618023255813952</v>
      </c>
      <c r="F257" s="128">
        <f t="shared" si="20"/>
        <v>18.262999999999998</v>
      </c>
      <c r="G257" s="122">
        <f t="shared" si="21"/>
        <v>9.996658709831048E-2</v>
      </c>
      <c r="H257" s="128">
        <f t="shared" si="22"/>
        <v>34424.294000000002</v>
      </c>
      <c r="I257" s="122">
        <f t="shared" si="23"/>
        <v>0.32024505985416962</v>
      </c>
      <c r="J257" s="128">
        <f t="shared" si="24"/>
        <v>106.21572231301477</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8.7168604651162801E-2</v>
      </c>
      <c r="F258" s="128">
        <f t="shared" si="20"/>
        <v>14.993000000000002</v>
      </c>
      <c r="G258" s="122">
        <f t="shared" si="21"/>
        <v>8.8307145470702009E-2</v>
      </c>
      <c r="H258" s="128">
        <f t="shared" si="22"/>
        <v>30409.272000000004</v>
      </c>
      <c r="I258" s="122">
        <f t="shared" si="23"/>
        <v>2.074339724533376E-2</v>
      </c>
      <c r="J258" s="128">
        <f t="shared" si="24"/>
        <v>98.710703631659186</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0.32820348837209301</v>
      </c>
      <c r="F259" s="128">
        <f t="shared" si="20"/>
        <v>56.450999999999993</v>
      </c>
      <c r="G259" s="122">
        <f t="shared" si="21"/>
        <v>0.36958190023173554</v>
      </c>
      <c r="H259" s="128">
        <f t="shared" si="22"/>
        <v>127268.48399999998</v>
      </c>
      <c r="I259" s="122">
        <f t="shared" si="23"/>
        <v>-0.33365922325099023</v>
      </c>
      <c r="J259" s="128">
        <f t="shared" si="24"/>
        <v>88.803993963530843</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0.15147674418604654</v>
      </c>
      <c r="F260" s="128">
        <f t="shared" si="20"/>
        <v>26.054000000000002</v>
      </c>
      <c r="G260" s="122">
        <f t="shared" si="21"/>
        <v>0.20991243124887471</v>
      </c>
      <c r="H260" s="128">
        <f t="shared" si="22"/>
        <v>72285.024999999994</v>
      </c>
      <c r="I260" s="122">
        <f t="shared" si="23"/>
        <v>-0.31844425271098331</v>
      </c>
      <c r="J260" s="128">
        <f t="shared" si="24"/>
        <v>72.161874018053695</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0.93902325581395352</v>
      </c>
      <c r="F261" s="128">
        <f t="shared" si="20"/>
        <v>161.512</v>
      </c>
      <c r="G261" s="122">
        <f t="shared" si="21"/>
        <v>0.91283120763856218</v>
      </c>
      <c r="H261" s="128">
        <f t="shared" si="22"/>
        <v>314340.72899999999</v>
      </c>
      <c r="I261" s="122">
        <f t="shared" si="23"/>
        <v>0.49281472513511937</v>
      </c>
      <c r="J261" s="128">
        <f t="shared" si="24"/>
        <v>102.86931997462582</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0.90874999999999972</v>
      </c>
      <c r="F262" s="128">
        <f t="shared" si="20"/>
        <v>156.30499999999995</v>
      </c>
      <c r="G262" s="122">
        <f t="shared" si="21"/>
        <v>0.87550123418070724</v>
      </c>
      <c r="H262" s="128">
        <f t="shared" si="22"/>
        <v>301485.85399999999</v>
      </c>
      <c r="I262" s="122">
        <f t="shared" si="23"/>
        <v>0.49546089558413942</v>
      </c>
      <c r="J262" s="128">
        <f t="shared" si="24"/>
        <v>103.79768348932217</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0.95830232558139539</v>
      </c>
      <c r="F263" s="128">
        <f t="shared" si="20"/>
        <v>164.828</v>
      </c>
      <c r="G263" s="122">
        <f t="shared" si="21"/>
        <v>0.93762756201395048</v>
      </c>
      <c r="H263" s="128">
        <f t="shared" si="22"/>
        <v>322879.55199999997</v>
      </c>
      <c r="I263" s="122">
        <f t="shared" si="23"/>
        <v>0.495264666228517</v>
      </c>
      <c r="J263" s="128">
        <f t="shared" si="24"/>
        <v>102.20500808690363</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0.95352906976744189</v>
      </c>
      <c r="F264" s="128">
        <f t="shared" si="20"/>
        <v>164.00700000000001</v>
      </c>
      <c r="G264" s="122">
        <f t="shared" si="21"/>
        <v>0.9249960070624178</v>
      </c>
      <c r="H264" s="128">
        <f t="shared" si="22"/>
        <v>318529.77500000008</v>
      </c>
      <c r="I264" s="122">
        <f t="shared" si="23"/>
        <v>0.5238134311643351</v>
      </c>
      <c r="J264" s="128">
        <f t="shared" si="24"/>
        <v>103.08466874312667</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0.93227325581395359</v>
      </c>
      <c r="F265" s="128">
        <f t="shared" ref="F265:F328" si="26">SUMPRODUCT($K$2:$AI$2,$K265:$AI265)</f>
        <v>160.35100000000003</v>
      </c>
      <c r="G265" s="122">
        <f t="shared" ref="G265:G328" si="27">SUMPRODUCT($K$3:$AI$3,$K265:$AI265)/$J$3</f>
        <v>0.90354200279941232</v>
      </c>
      <c r="H265" s="128">
        <f t="shared" ref="H265:H328" si="28">SUMPRODUCT($K$3:$AI$3,$K265:$AI265)</f>
        <v>311141.91700000002</v>
      </c>
      <c r="I265" s="122">
        <f t="shared" ref="I265:I328" si="29">CORREL($K$4:$AI$4,$K265:$AI265)</f>
        <v>0.48732619637016594</v>
      </c>
      <c r="J265" s="128">
        <f t="shared" si="24"/>
        <v>103.17984697175386</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0.89521511627906958</v>
      </c>
      <c r="F266" s="128">
        <f t="shared" si="26"/>
        <v>153.97699999999998</v>
      </c>
      <c r="G266" s="122">
        <f t="shared" si="27"/>
        <v>0.86316153537887885</v>
      </c>
      <c r="H266" s="128">
        <f t="shared" si="28"/>
        <v>297236.57999999996</v>
      </c>
      <c r="I266" s="122">
        <f t="shared" si="29"/>
        <v>0.45677805147871908</v>
      </c>
      <c r="J266" s="128">
        <f t="shared" ref="J266:J329" si="30">$E266/$G266*100</f>
        <v>103.71350895358434</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0.89866279069767441</v>
      </c>
      <c r="F267" s="128">
        <f t="shared" si="26"/>
        <v>154.57</v>
      </c>
      <c r="G267" s="122">
        <f t="shared" si="27"/>
        <v>0.8701977970600363</v>
      </c>
      <c r="H267" s="128">
        <f t="shared" si="28"/>
        <v>299659.57299999997</v>
      </c>
      <c r="I267" s="122">
        <f t="shared" si="29"/>
        <v>0.45099818606912628</v>
      </c>
      <c r="J267" s="128">
        <f t="shared" si="30"/>
        <v>103.2710946561583</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0.83243023255813953</v>
      </c>
      <c r="F268" s="128">
        <f t="shared" si="26"/>
        <v>143.178</v>
      </c>
      <c r="G268" s="122">
        <f t="shared" si="27"/>
        <v>0.79146784741460918</v>
      </c>
      <c r="H268" s="128">
        <f t="shared" si="28"/>
        <v>272548.28499999997</v>
      </c>
      <c r="I268" s="122">
        <f t="shared" si="29"/>
        <v>0.45776174436651051</v>
      </c>
      <c r="J268" s="128">
        <f t="shared" si="30"/>
        <v>105.17549579270178</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0.74663953488372092</v>
      </c>
      <c r="F269" s="128">
        <f t="shared" si="26"/>
        <v>128.422</v>
      </c>
      <c r="G269" s="122">
        <f t="shared" si="27"/>
        <v>0.66628576946085183</v>
      </c>
      <c r="H269" s="128">
        <f t="shared" si="28"/>
        <v>229440.83500000002</v>
      </c>
      <c r="I269" s="122">
        <f t="shared" si="29"/>
        <v>0.50620865341008248</v>
      </c>
      <c r="J269" s="128">
        <f t="shared" si="30"/>
        <v>112.05995521829773</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0.66269186046511619</v>
      </c>
      <c r="F270" s="128">
        <f t="shared" si="26"/>
        <v>113.98299999999999</v>
      </c>
      <c r="G270" s="122">
        <f t="shared" si="27"/>
        <v>0.5808994592836525</v>
      </c>
      <c r="H270" s="128">
        <f t="shared" si="28"/>
        <v>200037.37599999999</v>
      </c>
      <c r="I270" s="122">
        <f t="shared" si="29"/>
        <v>0.51565869610508941</v>
      </c>
      <c r="J270" s="128">
        <f t="shared" si="30"/>
        <v>114.08030251608903</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0.56894186046511619</v>
      </c>
      <c r="F271" s="128">
        <f t="shared" si="26"/>
        <v>97.85799999999999</v>
      </c>
      <c r="G271" s="122">
        <f t="shared" si="27"/>
        <v>0.44194884683962615</v>
      </c>
      <c r="H271" s="128">
        <f t="shared" si="28"/>
        <v>152188.62099999998</v>
      </c>
      <c r="I271" s="122">
        <f t="shared" si="29"/>
        <v>0.51774172995507595</v>
      </c>
      <c r="J271" s="128">
        <f t="shared" si="30"/>
        <v>128.73477655471135</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0.50031395348837215</v>
      </c>
      <c r="F272" s="128">
        <f t="shared" si="26"/>
        <v>86.054000000000002</v>
      </c>
      <c r="G272" s="122">
        <f t="shared" si="27"/>
        <v>0.37146843401343954</v>
      </c>
      <c r="H272" s="128">
        <f t="shared" si="28"/>
        <v>127918.12700000001</v>
      </c>
      <c r="I272" s="122">
        <f t="shared" si="29"/>
        <v>0.47061138621758164</v>
      </c>
      <c r="J272" s="128">
        <f t="shared" si="30"/>
        <v>134.68545579575976</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0.28028488372093024</v>
      </c>
      <c r="F273" s="128">
        <f t="shared" si="26"/>
        <v>48.209000000000003</v>
      </c>
      <c r="G273" s="122">
        <f t="shared" si="27"/>
        <v>0.18240576957700996</v>
      </c>
      <c r="H273" s="128">
        <f t="shared" si="28"/>
        <v>62812.885999999999</v>
      </c>
      <c r="I273" s="122">
        <f t="shared" si="29"/>
        <v>0.46963392728267167</v>
      </c>
      <c r="J273" s="128">
        <f t="shared" si="30"/>
        <v>153.66009768819109</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7.0918604651162787E-2</v>
      </c>
      <c r="F274" s="128">
        <f t="shared" si="26"/>
        <v>12.198</v>
      </c>
      <c r="G274" s="122">
        <f t="shared" si="27"/>
        <v>6.6422028818845513E-2</v>
      </c>
      <c r="H274" s="128">
        <f t="shared" si="28"/>
        <v>22872.957000000002</v>
      </c>
      <c r="I274" s="122">
        <f t="shared" si="29"/>
        <v>-0.1009164675136523</v>
      </c>
      <c r="J274" s="128">
        <f t="shared" si="30"/>
        <v>106.76970564175463</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0.69188372093023265</v>
      </c>
      <c r="F275" s="128">
        <f t="shared" si="26"/>
        <v>119.00400000000002</v>
      </c>
      <c r="G275" s="122">
        <f t="shared" si="27"/>
        <v>0.6675979881402494</v>
      </c>
      <c r="H275" s="128">
        <f t="shared" si="28"/>
        <v>229892.70799999998</v>
      </c>
      <c r="I275" s="122">
        <f t="shared" si="29"/>
        <v>0.2642925786485964</v>
      </c>
      <c r="J275" s="128">
        <f t="shared" si="30"/>
        <v>103.63777800733595</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3.5755813953488376E-2</v>
      </c>
      <c r="F276" s="128">
        <f t="shared" si="26"/>
        <v>6.15</v>
      </c>
      <c r="G276" s="122">
        <f t="shared" si="27"/>
        <v>5.867328768316693E-2</v>
      </c>
      <c r="H276" s="128">
        <f t="shared" si="28"/>
        <v>20204.615999999998</v>
      </c>
      <c r="I276" s="122">
        <f t="shared" si="29"/>
        <v>-0.42832171420701043</v>
      </c>
      <c r="J276" s="128">
        <f t="shared" si="30"/>
        <v>60.9405325070041</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3.3802325581395357E-2</v>
      </c>
      <c r="F277" s="128">
        <f t="shared" si="26"/>
        <v>5.8140000000000018</v>
      </c>
      <c r="G277" s="122">
        <f t="shared" si="27"/>
        <v>3.3909559237770004E-2</v>
      </c>
      <c r="H277" s="128">
        <f t="shared" si="28"/>
        <v>11677.028000000002</v>
      </c>
      <c r="I277" s="122">
        <f t="shared" si="29"/>
        <v>-0.13990379431932634</v>
      </c>
      <c r="J277" s="128">
        <f t="shared" si="30"/>
        <v>99.68376570269541</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8.5953488372093031E-2</v>
      </c>
      <c r="F278" s="128">
        <f t="shared" si="26"/>
        <v>14.784000000000002</v>
      </c>
      <c r="G278" s="122">
        <f t="shared" si="27"/>
        <v>0.11966634432770548</v>
      </c>
      <c r="H278" s="128">
        <f t="shared" si="28"/>
        <v>41208.063000000002</v>
      </c>
      <c r="I278" s="122">
        <f t="shared" si="29"/>
        <v>-0.51438462645645611</v>
      </c>
      <c r="J278" s="128">
        <f t="shared" si="30"/>
        <v>71.827621086769383</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9.7325581395348842E-3</v>
      </c>
      <c r="F279" s="128">
        <f t="shared" si="26"/>
        <v>1.6740000000000002</v>
      </c>
      <c r="G279" s="122">
        <f t="shared" si="27"/>
        <v>9.8862956574262834E-3</v>
      </c>
      <c r="H279" s="128">
        <f t="shared" si="28"/>
        <v>3404.4250000000002</v>
      </c>
      <c r="I279" s="122">
        <f t="shared" si="29"/>
        <v>-9.1427539471747837E-2</v>
      </c>
      <c r="J279" s="128">
        <f t="shared" si="30"/>
        <v>98.444943149399791</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7.2029069767441861E-2</v>
      </c>
      <c r="F280" s="128">
        <f t="shared" si="26"/>
        <v>12.389000000000001</v>
      </c>
      <c r="G280" s="122">
        <f t="shared" si="27"/>
        <v>4.3710199850155951E-2</v>
      </c>
      <c r="H280" s="128">
        <f t="shared" si="28"/>
        <v>15051.957000000002</v>
      </c>
      <c r="I280" s="122">
        <f t="shared" si="29"/>
        <v>0.72824703292641912</v>
      </c>
      <c r="J280" s="128">
        <f t="shared" si="30"/>
        <v>164.78778411987716</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8.6505813953488386E-2</v>
      </c>
      <c r="F281" s="128">
        <f t="shared" si="26"/>
        <v>14.879000000000001</v>
      </c>
      <c r="G281" s="122">
        <f t="shared" si="27"/>
        <v>0.1774202196551263</v>
      </c>
      <c r="H281" s="128">
        <f t="shared" si="28"/>
        <v>61096.071999999986</v>
      </c>
      <c r="I281" s="122">
        <f t="shared" si="29"/>
        <v>-0.44398988631316427</v>
      </c>
      <c r="J281" s="128">
        <f t="shared" si="30"/>
        <v>48.757584745211382</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0.32615697674418609</v>
      </c>
      <c r="F282" s="128">
        <f t="shared" si="26"/>
        <v>56.099000000000011</v>
      </c>
      <c r="G282" s="122">
        <f t="shared" si="27"/>
        <v>0.39638975717131592</v>
      </c>
      <c r="H282" s="128">
        <f t="shared" si="28"/>
        <v>136499.984</v>
      </c>
      <c r="I282" s="122">
        <f t="shared" si="29"/>
        <v>-0.53317180909583861</v>
      </c>
      <c r="J282" s="128">
        <f t="shared" si="30"/>
        <v>82.281888177858264</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0.42466860465116274</v>
      </c>
      <c r="F283" s="128">
        <f t="shared" si="26"/>
        <v>73.042999999999992</v>
      </c>
      <c r="G283" s="122">
        <f t="shared" si="27"/>
        <v>0.3290089964513675</v>
      </c>
      <c r="H283" s="128">
        <f t="shared" si="28"/>
        <v>113296.88</v>
      </c>
      <c r="I283" s="122">
        <f t="shared" si="29"/>
        <v>0.559883664936206</v>
      </c>
      <c r="J283" s="128">
        <f t="shared" si="30"/>
        <v>129.07507370058653</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0.16266860465116281</v>
      </c>
      <c r="F284" s="128">
        <f t="shared" si="26"/>
        <v>27.979000000000003</v>
      </c>
      <c r="G284" s="122">
        <f t="shared" si="27"/>
        <v>9.7128694556246717E-2</v>
      </c>
      <c r="H284" s="128">
        <f t="shared" si="28"/>
        <v>33447.043000000005</v>
      </c>
      <c r="I284" s="122">
        <f t="shared" si="29"/>
        <v>0.74053865374904015</v>
      </c>
      <c r="J284" s="128">
        <f t="shared" si="30"/>
        <v>167.47739212840165</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0.17040697674418606</v>
      </c>
      <c r="F285" s="128">
        <f t="shared" si="26"/>
        <v>29.310000000000002</v>
      </c>
      <c r="G285" s="122">
        <f t="shared" si="27"/>
        <v>0.13656230725001309</v>
      </c>
      <c r="H285" s="128">
        <f t="shared" si="28"/>
        <v>47026.323000000004</v>
      </c>
      <c r="I285" s="122">
        <f t="shared" si="29"/>
        <v>0.57636806359717474</v>
      </c>
      <c r="J285" s="128">
        <f t="shared" si="30"/>
        <v>124.78331698966643</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1.8319767441860466E-2</v>
      </c>
      <c r="F286" s="128">
        <f t="shared" si="26"/>
        <v>3.1510000000000002</v>
      </c>
      <c r="G286" s="122">
        <f t="shared" si="27"/>
        <v>1.6041706596042492E-2</v>
      </c>
      <c r="H286" s="128">
        <f t="shared" si="28"/>
        <v>5524.0900000000011</v>
      </c>
      <c r="I286" s="122">
        <f t="shared" si="29"/>
        <v>0.44968521135836759</v>
      </c>
      <c r="J286" s="128">
        <f t="shared" si="30"/>
        <v>114.2008634316998</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0.98168023255813985</v>
      </c>
      <c r="F287" s="128">
        <f t="shared" si="26"/>
        <v>168.84900000000005</v>
      </c>
      <c r="G287" s="122">
        <f t="shared" si="27"/>
        <v>0.98395829340395746</v>
      </c>
      <c r="H287" s="128">
        <f t="shared" si="28"/>
        <v>338833.91</v>
      </c>
      <c r="I287" s="122">
        <f t="shared" si="29"/>
        <v>-0.44968521135836542</v>
      </c>
      <c r="J287" s="128">
        <f t="shared" si="30"/>
        <v>99.768479938520898</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0.17443604651162789</v>
      </c>
      <c r="F288" s="128">
        <f t="shared" si="26"/>
        <v>30.002999999999997</v>
      </c>
      <c r="G288" s="122">
        <f t="shared" si="27"/>
        <v>0.17915508569570043</v>
      </c>
      <c r="H288" s="128">
        <f t="shared" si="28"/>
        <v>61693.487000000008</v>
      </c>
      <c r="I288" s="122">
        <f t="shared" si="29"/>
        <v>-0.25661831266413526</v>
      </c>
      <c r="J288" s="128">
        <f t="shared" si="30"/>
        <v>97.365947404871349</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0.46500000000000002</v>
      </c>
      <c r="F289" s="128">
        <f t="shared" si="26"/>
        <v>79.98</v>
      </c>
      <c r="G289" s="122">
        <f t="shared" si="27"/>
        <v>0.50068766516241814</v>
      </c>
      <c r="H289" s="128">
        <f t="shared" si="28"/>
        <v>172415.80299999999</v>
      </c>
      <c r="I289" s="122">
        <f t="shared" si="29"/>
        <v>-0.3167295336917284</v>
      </c>
      <c r="J289" s="128">
        <f t="shared" si="30"/>
        <v>92.872269950800288</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8.0912790697674417E-2</v>
      </c>
      <c r="F290" s="128">
        <f t="shared" si="26"/>
        <v>13.917</v>
      </c>
      <c r="G290" s="122">
        <f t="shared" si="27"/>
        <v>7.1030747071361783E-2</v>
      </c>
      <c r="H290" s="128">
        <f t="shared" si="28"/>
        <v>24460.006000000001</v>
      </c>
      <c r="I290" s="122">
        <f t="shared" si="29"/>
        <v>0.54557118416729322</v>
      </c>
      <c r="J290" s="128">
        <f t="shared" si="30"/>
        <v>113.91234646087072</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8.223837209302326E-2</v>
      </c>
      <c r="F291" s="128">
        <f t="shared" si="26"/>
        <v>14.145000000000001</v>
      </c>
      <c r="G291" s="122">
        <f t="shared" si="27"/>
        <v>7.8300071437283306E-2</v>
      </c>
      <c r="H291" s="128">
        <f t="shared" si="28"/>
        <v>26963.256000000005</v>
      </c>
      <c r="I291" s="122">
        <f t="shared" si="29"/>
        <v>-6.2018920942480238E-2</v>
      </c>
      <c r="J291" s="128">
        <f t="shared" si="30"/>
        <v>105.02975359210809</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0.19741860465116282</v>
      </c>
      <c r="F292" s="128">
        <f t="shared" si="26"/>
        <v>33.956000000000003</v>
      </c>
      <c r="G292" s="122">
        <f t="shared" si="27"/>
        <v>0.17075013793784377</v>
      </c>
      <c r="H292" s="128">
        <f t="shared" si="28"/>
        <v>58799.176000000007</v>
      </c>
      <c r="I292" s="122">
        <f t="shared" si="29"/>
        <v>0.67771608553381568</v>
      </c>
      <c r="J292" s="128">
        <f t="shared" si="30"/>
        <v>115.61841591192557</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0.43023837209302318</v>
      </c>
      <c r="F293" s="128">
        <f t="shared" si="26"/>
        <v>74.000999999999991</v>
      </c>
      <c r="G293" s="122">
        <f t="shared" si="27"/>
        <v>0.37653485616712834</v>
      </c>
      <c r="H293" s="128">
        <f t="shared" si="28"/>
        <v>129662.78999999998</v>
      </c>
      <c r="I293" s="122">
        <f t="shared" si="29"/>
        <v>0.43127601022357676</v>
      </c>
      <c r="J293" s="128">
        <f t="shared" si="30"/>
        <v>114.26256163175981</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0.56976162790697682</v>
      </c>
      <c r="F294" s="128">
        <f t="shared" si="26"/>
        <v>97.999000000000009</v>
      </c>
      <c r="G294" s="122">
        <f t="shared" si="27"/>
        <v>0.62346514383287166</v>
      </c>
      <c r="H294" s="128">
        <f t="shared" si="28"/>
        <v>214695.21000000002</v>
      </c>
      <c r="I294" s="122">
        <f t="shared" si="29"/>
        <v>-0.43127601022357676</v>
      </c>
      <c r="J294" s="128">
        <f t="shared" si="30"/>
        <v>91.386284148021147</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0.10941860465116279</v>
      </c>
      <c r="F295" s="128">
        <f t="shared" si="26"/>
        <v>18.82</v>
      </c>
      <c r="G295" s="122">
        <f t="shared" si="27"/>
        <v>0.16121802891177203</v>
      </c>
      <c r="H295" s="128">
        <f t="shared" si="28"/>
        <v>55516.717999999993</v>
      </c>
      <c r="I295" s="122">
        <f t="shared" si="29"/>
        <v>-0.3416185081248424</v>
      </c>
      <c r="J295" s="128">
        <f t="shared" si="30"/>
        <v>67.869955605922385</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0.25882558139534889</v>
      </c>
      <c r="F296" s="128">
        <f t="shared" si="26"/>
        <v>44.518000000000008</v>
      </c>
      <c r="G296" s="122">
        <f t="shared" si="27"/>
        <v>0.31110931065925584</v>
      </c>
      <c r="H296" s="128">
        <f t="shared" si="28"/>
        <v>107132.98000000003</v>
      </c>
      <c r="I296" s="122">
        <f t="shared" si="29"/>
        <v>-0.4738676198624524</v>
      </c>
      <c r="J296" s="128">
        <f t="shared" si="30"/>
        <v>83.194418337041995</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0.20887790697674413</v>
      </c>
      <c r="F297" s="128">
        <f t="shared" si="26"/>
        <v>35.926999999999992</v>
      </c>
      <c r="G297" s="122">
        <f t="shared" si="27"/>
        <v>0.21309835113457506</v>
      </c>
      <c r="H297" s="128">
        <f t="shared" si="28"/>
        <v>73382.122000000003</v>
      </c>
      <c r="I297" s="122">
        <f t="shared" si="29"/>
        <v>1.1208985518393536E-2</v>
      </c>
      <c r="J297" s="128">
        <f t="shared" si="30"/>
        <v>98.019485305559371</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0.14909883720930234</v>
      </c>
      <c r="F298" s="128">
        <f t="shared" si="26"/>
        <v>25.645000000000003</v>
      </c>
      <c r="G298" s="122">
        <f t="shared" si="27"/>
        <v>0.14212792500827628</v>
      </c>
      <c r="H298" s="128">
        <f t="shared" si="28"/>
        <v>48942.888000000006</v>
      </c>
      <c r="I298" s="122">
        <f t="shared" si="29"/>
        <v>0.22227160643537638</v>
      </c>
      <c r="J298" s="128">
        <f t="shared" si="30"/>
        <v>104.90467457441606</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0.1005174418604651</v>
      </c>
      <c r="F299" s="128">
        <f t="shared" si="26"/>
        <v>17.288999999999998</v>
      </c>
      <c r="G299" s="122">
        <f t="shared" si="27"/>
        <v>7.5628836850022363E-2</v>
      </c>
      <c r="H299" s="128">
        <f t="shared" si="28"/>
        <v>26043.395</v>
      </c>
      <c r="I299" s="122">
        <f t="shared" si="29"/>
        <v>0.47259588664735452</v>
      </c>
      <c r="J299" s="128">
        <f t="shared" si="30"/>
        <v>132.90888244096456</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0.1730406976744186</v>
      </c>
      <c r="F300" s="128">
        <f t="shared" si="26"/>
        <v>29.762999999999998</v>
      </c>
      <c r="G300" s="122">
        <f t="shared" si="27"/>
        <v>9.6759790682952054E-2</v>
      </c>
      <c r="H300" s="128">
        <f t="shared" si="28"/>
        <v>33320.008000000002</v>
      </c>
      <c r="I300" s="122">
        <f t="shared" si="29"/>
        <v>0.52293901416541666</v>
      </c>
      <c r="J300" s="128">
        <f t="shared" si="30"/>
        <v>178.83533692359089</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554.3341362104652</v>
      </c>
      <c r="F301" s="128">
        <f t="shared" si="26"/>
        <v>95345.471428200006</v>
      </c>
      <c r="G301" s="122">
        <f t="shared" si="27"/>
        <v>432.19456157694361</v>
      </c>
      <c r="H301" s="128">
        <f t="shared" si="28"/>
        <v>148829654.83551314</v>
      </c>
      <c r="I301" s="122">
        <f t="shared" si="29"/>
        <v>0.50664274733466308</v>
      </c>
      <c r="J301" s="128">
        <f t="shared" si="30"/>
        <v>128.26032196885407</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1.0220930232558139E-2</v>
      </c>
      <c r="F302" s="128">
        <f t="shared" si="26"/>
        <v>1.758</v>
      </c>
      <c r="G302" s="122">
        <f t="shared" si="27"/>
        <v>1.9111642534803897E-2</v>
      </c>
      <c r="H302" s="128">
        <f t="shared" si="28"/>
        <v>6581.2470000000003</v>
      </c>
      <c r="I302" s="122">
        <f t="shared" si="29"/>
        <v>-0.33813771567217227</v>
      </c>
      <c r="J302" s="128">
        <f t="shared" si="30"/>
        <v>53.480124557295227</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3.3720930232558144E-3</v>
      </c>
      <c r="F303" s="128">
        <f t="shared" si="26"/>
        <v>0.58000000000000007</v>
      </c>
      <c r="G303" s="122">
        <f t="shared" si="27"/>
        <v>7.0991032588178593E-3</v>
      </c>
      <c r="H303" s="128">
        <f t="shared" si="28"/>
        <v>2444.6330000000003</v>
      </c>
      <c r="I303" s="122">
        <f t="shared" si="29"/>
        <v>-0.34674272613578505</v>
      </c>
      <c r="J303" s="128">
        <f t="shared" si="30"/>
        <v>47.50026729174995</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0.11343604651162791</v>
      </c>
      <c r="F304" s="128">
        <f t="shared" si="26"/>
        <v>19.510999999999999</v>
      </c>
      <c r="G304" s="122">
        <f t="shared" si="27"/>
        <v>0.14189717387137804</v>
      </c>
      <c r="H304" s="128">
        <f t="shared" si="28"/>
        <v>48863.426999999996</v>
      </c>
      <c r="I304" s="122">
        <f t="shared" si="29"/>
        <v>-0.30262607865625712</v>
      </c>
      <c r="J304" s="128">
        <f t="shared" si="30"/>
        <v>79.942428320983623</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1.0325581395348837E-2</v>
      </c>
      <c r="F305" s="128">
        <f t="shared" si="26"/>
        <v>1.776</v>
      </c>
      <c r="G305" s="122">
        <f t="shared" si="27"/>
        <v>2.2176058055860471E-2</v>
      </c>
      <c r="H305" s="128">
        <f t="shared" si="28"/>
        <v>7636.5029999999997</v>
      </c>
      <c r="I305" s="122">
        <f t="shared" si="29"/>
        <v>-0.41193851696208322</v>
      </c>
      <c r="J305" s="128">
        <f t="shared" si="30"/>
        <v>46.561843269616141</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0.14987790697674419</v>
      </c>
      <c r="F306" s="128">
        <f t="shared" si="26"/>
        <v>25.779</v>
      </c>
      <c r="G306" s="122">
        <f t="shared" si="27"/>
        <v>0.11512889783306908</v>
      </c>
      <c r="H306" s="128">
        <f t="shared" si="28"/>
        <v>39645.557000000001</v>
      </c>
      <c r="I306" s="122">
        <f t="shared" si="29"/>
        <v>0.49787350956588777</v>
      </c>
      <c r="J306" s="128">
        <f t="shared" si="30"/>
        <v>130.18269938973913</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0.5530581395348837</v>
      </c>
      <c r="F307" s="128">
        <f t="shared" si="26"/>
        <v>95.126000000000005</v>
      </c>
      <c r="G307" s="122">
        <f t="shared" si="27"/>
        <v>0.53354484286701631</v>
      </c>
      <c r="H307" s="128">
        <f t="shared" si="28"/>
        <v>183730.435</v>
      </c>
      <c r="I307" s="122">
        <f t="shared" si="29"/>
        <v>0.35143845698084591</v>
      </c>
      <c r="J307" s="128">
        <f t="shared" si="30"/>
        <v>103.65729271470644</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0.22948837209302325</v>
      </c>
      <c r="F308" s="128">
        <f t="shared" si="26"/>
        <v>39.472000000000001</v>
      </c>
      <c r="G308" s="122">
        <f t="shared" si="27"/>
        <v>0.28679535541500417</v>
      </c>
      <c r="H308" s="128">
        <f t="shared" si="28"/>
        <v>98760.275000000009</v>
      </c>
      <c r="I308" s="122">
        <f t="shared" si="29"/>
        <v>-0.46023880165093983</v>
      </c>
      <c r="J308" s="128">
        <f t="shared" si="30"/>
        <v>80.018161996014385</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6.8360465116279079E-2</v>
      </c>
      <c r="F309" s="128">
        <f t="shared" si="26"/>
        <v>11.758000000000003</v>
      </c>
      <c r="G309" s="122">
        <f t="shared" si="27"/>
        <v>6.4813583538062131E-2</v>
      </c>
      <c r="H309" s="128">
        <f t="shared" si="28"/>
        <v>22319.076000000001</v>
      </c>
      <c r="I309" s="122">
        <f t="shared" si="29"/>
        <v>0.29694195894657632</v>
      </c>
      <c r="J309" s="128">
        <f t="shared" si="30"/>
        <v>105.47243553681001</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0.15771511627906976</v>
      </c>
      <c r="F310" s="128">
        <f t="shared" si="26"/>
        <v>27.126999999999999</v>
      </c>
      <c r="G310" s="122">
        <f t="shared" si="27"/>
        <v>0.13274090917010783</v>
      </c>
      <c r="H310" s="128">
        <f t="shared" si="28"/>
        <v>45710.393999999993</v>
      </c>
      <c r="I310" s="122">
        <f t="shared" si="29"/>
        <v>0.45638101696604588</v>
      </c>
      <c r="J310" s="128">
        <f t="shared" si="30"/>
        <v>118.81425045609519</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0.62064534883720923</v>
      </c>
      <c r="F311" s="128">
        <f t="shared" si="26"/>
        <v>106.75099999999999</v>
      </c>
      <c r="G311" s="122">
        <f t="shared" si="27"/>
        <v>0.60567291307302284</v>
      </c>
      <c r="H311" s="128">
        <f t="shared" si="28"/>
        <v>208568.31299999999</v>
      </c>
      <c r="I311" s="122">
        <f t="shared" si="29"/>
        <v>0.11371235197182405</v>
      </c>
      <c r="J311" s="128">
        <f t="shared" si="30"/>
        <v>102.47203324451482</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0.63660465116279086</v>
      </c>
      <c r="F312" s="128">
        <f t="shared" si="26"/>
        <v>109.49600000000002</v>
      </c>
      <c r="G312" s="122">
        <f t="shared" si="27"/>
        <v>0.5408995028429715</v>
      </c>
      <c r="H312" s="128">
        <f t="shared" si="28"/>
        <v>186263.071</v>
      </c>
      <c r="I312" s="122">
        <f t="shared" si="29"/>
        <v>0.48378225386032725</v>
      </c>
      <c r="J312" s="128">
        <f t="shared" si="30"/>
        <v>117.69370240068486</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0.3015406976744186</v>
      </c>
      <c r="F313" s="128">
        <f t="shared" si="26"/>
        <v>51.865000000000002</v>
      </c>
      <c r="G313" s="122">
        <f t="shared" si="27"/>
        <v>0.22453121460805328</v>
      </c>
      <c r="H313" s="128">
        <f t="shared" si="28"/>
        <v>77319.12000000001</v>
      </c>
      <c r="I313" s="122">
        <f t="shared" si="29"/>
        <v>0.52808904233367515</v>
      </c>
      <c r="J313" s="128">
        <f t="shared" si="30"/>
        <v>134.29789626390914</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0.22407558139534881</v>
      </c>
      <c r="F314" s="128">
        <f t="shared" si="26"/>
        <v>38.540999999999997</v>
      </c>
      <c r="G314" s="122">
        <f t="shared" si="27"/>
        <v>0.14412144628555168</v>
      </c>
      <c r="H314" s="128">
        <f t="shared" si="28"/>
        <v>49629.373000000007</v>
      </c>
      <c r="I314" s="122">
        <f t="shared" si="29"/>
        <v>0.6121127822799064</v>
      </c>
      <c r="J314" s="128">
        <f t="shared" si="30"/>
        <v>155.4769169824884</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0.30872674418604651</v>
      </c>
      <c r="F315" s="128">
        <f t="shared" si="26"/>
        <v>53.100999999999999</v>
      </c>
      <c r="G315" s="122">
        <f t="shared" si="27"/>
        <v>0.2149070908763554</v>
      </c>
      <c r="H315" s="128">
        <f t="shared" si="28"/>
        <v>74004.975999999995</v>
      </c>
      <c r="I315" s="122">
        <f t="shared" si="29"/>
        <v>0.56305659891371596</v>
      </c>
      <c r="J315" s="128">
        <f t="shared" si="30"/>
        <v>143.65591331915115</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7.8581395348837194E-2</v>
      </c>
      <c r="F316" s="128">
        <f t="shared" si="26"/>
        <v>13.515999999999998</v>
      </c>
      <c r="G316" s="122">
        <f t="shared" si="27"/>
        <v>8.2085782819042968E-2</v>
      </c>
      <c r="H316" s="128">
        <f t="shared" si="28"/>
        <v>28266.896000000001</v>
      </c>
      <c r="I316" s="122">
        <f t="shared" si="29"/>
        <v>-0.13259258884887576</v>
      </c>
      <c r="J316" s="128">
        <f t="shared" si="30"/>
        <v>95.730822866206751</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0.50756395348837213</v>
      </c>
      <c r="F317" s="128">
        <f t="shared" si="26"/>
        <v>87.301000000000002</v>
      </c>
      <c r="G317" s="122">
        <f t="shared" si="27"/>
        <v>0.39262246847757276</v>
      </c>
      <c r="H317" s="128">
        <f t="shared" si="28"/>
        <v>135202.68799999999</v>
      </c>
      <c r="I317" s="122">
        <f t="shared" si="29"/>
        <v>0.56501083039016398</v>
      </c>
      <c r="J317" s="128">
        <f t="shared" si="30"/>
        <v>129.27532024758918</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0.89628488372093029</v>
      </c>
      <c r="F318" s="128">
        <f t="shared" si="26"/>
        <v>154.161</v>
      </c>
      <c r="G318" s="122">
        <f t="shared" si="27"/>
        <v>0.90157994296633159</v>
      </c>
      <c r="H318" s="128">
        <f t="shared" si="28"/>
        <v>310466.266</v>
      </c>
      <c r="I318" s="122">
        <f t="shared" si="29"/>
        <v>-0.23407963697649117</v>
      </c>
      <c r="J318" s="128">
        <f t="shared" si="30"/>
        <v>99.412691100028269</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0.65688953488372093</v>
      </c>
      <c r="F319" s="128">
        <f t="shared" si="26"/>
        <v>112.985</v>
      </c>
      <c r="G319" s="122">
        <f t="shared" si="27"/>
        <v>0.58386170787378255</v>
      </c>
      <c r="H319" s="128">
        <f t="shared" si="28"/>
        <v>201057.45</v>
      </c>
      <c r="I319" s="122">
        <f t="shared" si="29"/>
        <v>0.48767746999430961</v>
      </c>
      <c r="J319" s="128">
        <f t="shared" si="30"/>
        <v>112.50772674849321</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0.88415697674418614</v>
      </c>
      <c r="F320" s="128">
        <f t="shared" si="26"/>
        <v>152.07500000000002</v>
      </c>
      <c r="G320" s="122">
        <f t="shared" si="27"/>
        <v>0.85702576388525897</v>
      </c>
      <c r="H320" s="128">
        <f t="shared" si="28"/>
        <v>295123.67800000001</v>
      </c>
      <c r="I320" s="122">
        <f t="shared" si="29"/>
        <v>0.34760436668037942</v>
      </c>
      <c r="J320" s="128">
        <f t="shared" si="30"/>
        <v>103.16574063490576</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0.65081395348837212</v>
      </c>
      <c r="F321" s="128">
        <f t="shared" si="26"/>
        <v>111.94</v>
      </c>
      <c r="G321" s="122">
        <f t="shared" si="27"/>
        <v>0.62338786088895848</v>
      </c>
      <c r="H321" s="128">
        <f t="shared" si="28"/>
        <v>214668.59699999995</v>
      </c>
      <c r="I321" s="122">
        <f t="shared" si="29"/>
        <v>0.3550964849792641</v>
      </c>
      <c r="J321" s="128">
        <f t="shared" si="30"/>
        <v>104.39952304497938</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0.47384883720930238</v>
      </c>
      <c r="F322" s="128">
        <f t="shared" si="26"/>
        <v>81.50200000000001</v>
      </c>
      <c r="G322" s="122">
        <f t="shared" si="27"/>
        <v>0.43567669111796448</v>
      </c>
      <c r="H322" s="128">
        <f t="shared" si="28"/>
        <v>150028.75400000002</v>
      </c>
      <c r="I322" s="122">
        <f t="shared" si="29"/>
        <v>0.38074937905074591</v>
      </c>
      <c r="J322" s="128">
        <f t="shared" si="30"/>
        <v>108.76157638669781</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0.3045755813953489</v>
      </c>
      <c r="F323" s="128">
        <f t="shared" si="26"/>
        <v>52.387000000000008</v>
      </c>
      <c r="G323" s="122">
        <f t="shared" si="27"/>
        <v>0.27804053339838186</v>
      </c>
      <c r="H323" s="128">
        <f t="shared" si="28"/>
        <v>95745.481999999989</v>
      </c>
      <c r="I323" s="122">
        <f t="shared" si="29"/>
        <v>0.39483291681709448</v>
      </c>
      <c r="J323" s="128">
        <f t="shared" si="30"/>
        <v>109.54358980420567</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0.16635465116279066</v>
      </c>
      <c r="F324" s="128">
        <f t="shared" si="26"/>
        <v>28.612999999999996</v>
      </c>
      <c r="G324" s="122">
        <f t="shared" si="27"/>
        <v>0.10900753866615556</v>
      </c>
      <c r="H324" s="128">
        <f t="shared" si="28"/>
        <v>37537.617999999995</v>
      </c>
      <c r="I324" s="122">
        <f t="shared" si="29"/>
        <v>0.61212893094869225</v>
      </c>
      <c r="J324" s="128">
        <f t="shared" si="30"/>
        <v>152.60839130793079</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2.6645348837209298E-2</v>
      </c>
      <c r="F325" s="128">
        <f t="shared" si="26"/>
        <v>4.5829999999999993</v>
      </c>
      <c r="G325" s="122">
        <f t="shared" si="27"/>
        <v>1.4649751131090318E-2</v>
      </c>
      <c r="H325" s="128">
        <f t="shared" si="28"/>
        <v>5044.759</v>
      </c>
      <c r="I325" s="122">
        <f t="shared" si="29"/>
        <v>0.66663058627466432</v>
      </c>
      <c r="J325" s="128">
        <f t="shared" si="30"/>
        <v>181.88260400315892</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0.16168604651162791</v>
      </c>
      <c r="F326" s="128">
        <f t="shared" si="26"/>
        <v>27.81</v>
      </c>
      <c r="G326" s="122">
        <f t="shared" si="27"/>
        <v>0.10119617955732116</v>
      </c>
      <c r="H326" s="128">
        <f t="shared" si="28"/>
        <v>34847.714</v>
      </c>
      <c r="I326" s="122">
        <f t="shared" si="29"/>
        <v>0.67913711969285884</v>
      </c>
      <c r="J326" s="128">
        <f t="shared" si="30"/>
        <v>159.77485238960341</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3.925E-2</v>
      </c>
      <c r="F327" s="128">
        <f t="shared" si="26"/>
        <v>6.7510000000000003</v>
      </c>
      <c r="G327" s="122">
        <f t="shared" si="27"/>
        <v>2.7446343630756365E-2</v>
      </c>
      <c r="H327" s="128">
        <f t="shared" si="28"/>
        <v>9451.3680000000004</v>
      </c>
      <c r="I327" s="122">
        <f t="shared" si="29"/>
        <v>0.56943209257226401</v>
      </c>
      <c r="J327" s="128">
        <f t="shared" si="30"/>
        <v>143.0062981358889</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0.27291860465116274</v>
      </c>
      <c r="F328" s="128">
        <f t="shared" si="26"/>
        <v>46.941999999999993</v>
      </c>
      <c r="G328" s="122">
        <f t="shared" si="27"/>
        <v>0.19659233994854194</v>
      </c>
      <c r="H328" s="128">
        <f t="shared" si="28"/>
        <v>67698.145000000004</v>
      </c>
      <c r="I328" s="122">
        <f t="shared" si="29"/>
        <v>0.61067753055800966</v>
      </c>
      <c r="J328" s="128">
        <f t="shared" si="30"/>
        <v>138.82463819424459</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0.31772093023255815</v>
      </c>
      <c r="F329" s="128">
        <f t="shared" ref="F329:F392" si="32">SUMPRODUCT($K$2:$AI$2,$K329:$AI329)</f>
        <v>54.648000000000003</v>
      </c>
      <c r="G329" s="122">
        <f t="shared" ref="G329:G392" si="33">SUMPRODUCT($K$3:$AI$3,$K329:$AI329)/$J$3</f>
        <v>0.217653447865303</v>
      </c>
      <c r="H329" s="128">
        <f t="shared" ref="H329:H392" si="34">SUMPRODUCT($K$3:$AI$3,$K329:$AI329)</f>
        <v>74950.706000000006</v>
      </c>
      <c r="I329" s="122">
        <f t="shared" ref="I329:I392" si="35">CORREL($K$4:$AI$4,$K329:$AI329)</f>
        <v>0.58735297491995841</v>
      </c>
      <c r="J329" s="128">
        <f t="shared" si="30"/>
        <v>145.97560174152761</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0.11917441860465117</v>
      </c>
      <c r="F330" s="128">
        <f t="shared" si="32"/>
        <v>20.498000000000001</v>
      </c>
      <c r="G330" s="122">
        <f t="shared" si="33"/>
        <v>6.8126809889707804E-2</v>
      </c>
      <c r="H330" s="128">
        <f t="shared" si="34"/>
        <v>23460.011999999999</v>
      </c>
      <c r="I330" s="122">
        <f t="shared" si="35"/>
        <v>0.65422969605103543</v>
      </c>
      <c r="J330" s="128">
        <f t="shared" ref="J330:J393" si="36">$E330/$G330*100</f>
        <v>174.9302789864748</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0.11847674418604651</v>
      </c>
      <c r="F331" s="128">
        <f t="shared" si="32"/>
        <v>20.378</v>
      </c>
      <c r="G331" s="122">
        <f t="shared" si="33"/>
        <v>0.13085599289111913</v>
      </c>
      <c r="H331" s="128">
        <f t="shared" si="34"/>
        <v>45061.308000000005</v>
      </c>
      <c r="I331" s="122">
        <f t="shared" si="35"/>
        <v>-0.36629548766217429</v>
      </c>
      <c r="J331" s="128">
        <f t="shared" si="36"/>
        <v>90.539792307889954</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0.10101162790697676</v>
      </c>
      <c r="F332" s="128">
        <f t="shared" si="32"/>
        <v>17.374000000000002</v>
      </c>
      <c r="G332" s="122">
        <f t="shared" si="33"/>
        <v>0.10553826250588051</v>
      </c>
      <c r="H332" s="128">
        <f t="shared" si="34"/>
        <v>36342.945</v>
      </c>
      <c r="I332" s="122">
        <f t="shared" si="35"/>
        <v>-0.1057932354157739</v>
      </c>
      <c r="J332" s="128">
        <f t="shared" si="36"/>
        <v>95.710906649944576</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0.13454651162790698</v>
      </c>
      <c r="F333" s="128">
        <f t="shared" si="32"/>
        <v>23.142000000000003</v>
      </c>
      <c r="G333" s="122">
        <f t="shared" si="33"/>
        <v>0.12831599091643003</v>
      </c>
      <c r="H333" s="128">
        <f t="shared" si="34"/>
        <v>44186.638000000014</v>
      </c>
      <c r="I333" s="122">
        <f t="shared" si="35"/>
        <v>0.27118317772555628</v>
      </c>
      <c r="J333" s="128">
        <f t="shared" si="36"/>
        <v>104.85560736972744</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0.30289534883720926</v>
      </c>
      <c r="F334" s="128">
        <f t="shared" si="32"/>
        <v>52.097999999999992</v>
      </c>
      <c r="G334" s="122">
        <f t="shared" si="33"/>
        <v>0.21902618495867671</v>
      </c>
      <c r="H334" s="128">
        <f t="shared" si="34"/>
        <v>75423.418999999994</v>
      </c>
      <c r="I334" s="122">
        <f t="shared" si="35"/>
        <v>0.57280984115717459</v>
      </c>
      <c r="J334" s="128">
        <f t="shared" si="36"/>
        <v>138.2918434589709</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0.12733720930232556</v>
      </c>
      <c r="F335" s="128">
        <f t="shared" si="32"/>
        <v>21.901999999999997</v>
      </c>
      <c r="G335" s="122">
        <f t="shared" si="33"/>
        <v>0.12466769176264235</v>
      </c>
      <c r="H335" s="128">
        <f t="shared" si="34"/>
        <v>42930.316999999995</v>
      </c>
      <c r="I335" s="122">
        <f t="shared" si="35"/>
        <v>0.22406347164857721</v>
      </c>
      <c r="J335" s="128">
        <f t="shared" si="36"/>
        <v>102.14130662238117</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6.3918604651162794E-2</v>
      </c>
      <c r="F336" s="128">
        <f t="shared" si="32"/>
        <v>10.994000000000002</v>
      </c>
      <c r="G336" s="122">
        <f t="shared" si="33"/>
        <v>6.7067595351349471E-2</v>
      </c>
      <c r="H336" s="128">
        <f t="shared" si="34"/>
        <v>23095.262999999999</v>
      </c>
      <c r="I336" s="122">
        <f t="shared" si="35"/>
        <v>-2.4806399718244752E-2</v>
      </c>
      <c r="J336" s="128">
        <f t="shared" si="36"/>
        <v>95.304750850705261</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2.5639534883720932E-2</v>
      </c>
      <c r="F337" s="128">
        <f t="shared" si="32"/>
        <v>4.41</v>
      </c>
      <c r="G337" s="122">
        <f t="shared" si="33"/>
        <v>2.5353646495797976E-2</v>
      </c>
      <c r="H337" s="128">
        <f t="shared" si="34"/>
        <v>8730.7309999999998</v>
      </c>
      <c r="I337" s="122">
        <f t="shared" si="35"/>
        <v>7.49821163317346E-2</v>
      </c>
      <c r="J337" s="128">
        <f t="shared" si="36"/>
        <v>101.12760264276122</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1.3726744186046511E-2</v>
      </c>
      <c r="F338" s="128">
        <f t="shared" si="32"/>
        <v>2.3609999999999998</v>
      </c>
      <c r="G338" s="122">
        <f t="shared" si="33"/>
        <v>1.2053708640426531E-2</v>
      </c>
      <c r="H338" s="128">
        <f t="shared" si="34"/>
        <v>4150.7909999999993</v>
      </c>
      <c r="I338" s="122">
        <f t="shared" si="35"/>
        <v>0.38381111083932545</v>
      </c>
      <c r="J338" s="128">
        <f t="shared" si="36"/>
        <v>113.87984059950513</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5.855813953488373E-2</v>
      </c>
      <c r="F339" s="128">
        <f t="shared" si="32"/>
        <v>10.072000000000001</v>
      </c>
      <c r="G339" s="122">
        <f t="shared" si="33"/>
        <v>4.3618182240575211E-2</v>
      </c>
      <c r="H339" s="128">
        <f t="shared" si="34"/>
        <v>15020.269999999999</v>
      </c>
      <c r="I339" s="122">
        <f t="shared" si="35"/>
        <v>0.30135819304287448</v>
      </c>
      <c r="J339" s="128">
        <f t="shared" si="36"/>
        <v>134.25167333179425</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6.243023255813953E-2</v>
      </c>
      <c r="F340" s="128">
        <f t="shared" si="32"/>
        <v>10.738</v>
      </c>
      <c r="G340" s="122">
        <f t="shared" si="33"/>
        <v>4.4057106267314836E-2</v>
      </c>
      <c r="H340" s="128">
        <f t="shared" si="34"/>
        <v>15171.417000000001</v>
      </c>
      <c r="I340" s="122">
        <f t="shared" si="35"/>
        <v>0.41624434376934621</v>
      </c>
      <c r="J340" s="128">
        <f t="shared" si="36"/>
        <v>141.70298017156742</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0.3515290697674418</v>
      </c>
      <c r="F341" s="128">
        <f t="shared" si="32"/>
        <v>60.462999999999994</v>
      </c>
      <c r="G341" s="122">
        <f t="shared" si="33"/>
        <v>0.34246932262354873</v>
      </c>
      <c r="H341" s="128">
        <f t="shared" si="34"/>
        <v>117932.05099999999</v>
      </c>
      <c r="I341" s="122">
        <f t="shared" si="35"/>
        <v>0.2938382919118967</v>
      </c>
      <c r="J341" s="128">
        <f t="shared" si="36"/>
        <v>102.64541859530343</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0.23816279069767446</v>
      </c>
      <c r="F342" s="128">
        <f t="shared" si="32"/>
        <v>40.964000000000006</v>
      </c>
      <c r="G342" s="122">
        <f t="shared" si="33"/>
        <v>0.23989538793929568</v>
      </c>
      <c r="H342" s="128">
        <f t="shared" si="34"/>
        <v>82609.895999999979</v>
      </c>
      <c r="I342" s="122">
        <f t="shared" si="35"/>
        <v>0.10776180054787413</v>
      </c>
      <c r="J342" s="128">
        <f t="shared" si="36"/>
        <v>99.277769674313348</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0.32011046511627905</v>
      </c>
      <c r="F343" s="128">
        <f t="shared" si="32"/>
        <v>55.058999999999997</v>
      </c>
      <c r="G343" s="122">
        <f t="shared" si="33"/>
        <v>0.34096067464673391</v>
      </c>
      <c r="H343" s="128">
        <f t="shared" si="34"/>
        <v>117412.53599999999</v>
      </c>
      <c r="I343" s="122">
        <f t="shared" si="35"/>
        <v>-0.16933865848514251</v>
      </c>
      <c r="J343" s="128">
        <f t="shared" si="36"/>
        <v>93.884863833033663</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7.3127906976744192E-2</v>
      </c>
      <c r="F344" s="128">
        <f t="shared" si="32"/>
        <v>12.578000000000001</v>
      </c>
      <c r="G344" s="122">
        <f t="shared" si="33"/>
        <v>6.2321586836954566E-2</v>
      </c>
      <c r="H344" s="128">
        <f t="shared" si="34"/>
        <v>21460.937000000002</v>
      </c>
      <c r="I344" s="122">
        <f t="shared" si="35"/>
        <v>0.37157152468478688</v>
      </c>
      <c r="J344" s="128">
        <f t="shared" si="36"/>
        <v>117.33961005848754</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0.21909302325581395</v>
      </c>
      <c r="F345" s="128">
        <f t="shared" si="32"/>
        <v>37.683999999999997</v>
      </c>
      <c r="G345" s="122">
        <f t="shared" si="33"/>
        <v>0.18779066552831647</v>
      </c>
      <c r="H345" s="128">
        <f t="shared" si="34"/>
        <v>64667.218000000001</v>
      </c>
      <c r="I345" s="122">
        <f t="shared" si="35"/>
        <v>0.34117110136666773</v>
      </c>
      <c r="J345" s="128">
        <f t="shared" si="36"/>
        <v>116.66875062156777</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5.9494186046511632E-2</v>
      </c>
      <c r="F346" s="128">
        <f t="shared" si="32"/>
        <v>10.233000000000001</v>
      </c>
      <c r="G346" s="122">
        <f t="shared" si="33"/>
        <v>5.5315659865604966E-2</v>
      </c>
      <c r="H346" s="128">
        <f t="shared" si="34"/>
        <v>19048.389999999996</v>
      </c>
      <c r="I346" s="122">
        <f t="shared" si="35"/>
        <v>-1.8737969500061413E-2</v>
      </c>
      <c r="J346" s="128">
        <f t="shared" si="36"/>
        <v>107.55396607589753</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4.8093023255813966E-2</v>
      </c>
      <c r="F347" s="128">
        <f t="shared" si="32"/>
        <v>8.272000000000002</v>
      </c>
      <c r="G347" s="122">
        <f t="shared" si="33"/>
        <v>4.6689715354369582E-2</v>
      </c>
      <c r="H347" s="128">
        <f t="shared" si="34"/>
        <v>16077.977000000001</v>
      </c>
      <c r="I347" s="122">
        <f t="shared" si="35"/>
        <v>-7.422208255803503E-2</v>
      </c>
      <c r="J347" s="128">
        <f t="shared" si="36"/>
        <v>103.00560389112128</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0.36883139534883724</v>
      </c>
      <c r="F348" s="128">
        <f t="shared" si="32"/>
        <v>63.439000000000007</v>
      </c>
      <c r="G348" s="122">
        <f t="shared" si="33"/>
        <v>0.38615227176368772</v>
      </c>
      <c r="H348" s="128">
        <f t="shared" si="34"/>
        <v>132974.62399999998</v>
      </c>
      <c r="I348" s="122">
        <f t="shared" si="35"/>
        <v>-0.5114424042688972</v>
      </c>
      <c r="J348" s="128">
        <f t="shared" si="36"/>
        <v>95.514495787959447</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0.40372093023255823</v>
      </c>
      <c r="F349" s="128">
        <f t="shared" si="32"/>
        <v>69.440000000000012</v>
      </c>
      <c r="G349" s="122">
        <f t="shared" si="33"/>
        <v>0.38837008287886443</v>
      </c>
      <c r="H349" s="128">
        <f t="shared" si="34"/>
        <v>133738.345</v>
      </c>
      <c r="I349" s="122">
        <f t="shared" si="35"/>
        <v>0.43883653720692872</v>
      </c>
      <c r="J349" s="128">
        <f t="shared" si="36"/>
        <v>103.9526338485969</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0.1215</v>
      </c>
      <c r="F350" s="128">
        <f t="shared" si="32"/>
        <v>20.898</v>
      </c>
      <c r="G350" s="122">
        <f t="shared" si="33"/>
        <v>0.11839623299008591</v>
      </c>
      <c r="H350" s="128">
        <f t="shared" si="34"/>
        <v>40770.69</v>
      </c>
      <c r="I350" s="122">
        <f t="shared" si="35"/>
        <v>-2.6214104442735121E-2</v>
      </c>
      <c r="J350" s="128">
        <f t="shared" si="36"/>
        <v>102.62150824526148</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4.9558139534883729E-2</v>
      </c>
      <c r="F351" s="128">
        <f t="shared" si="32"/>
        <v>8.5240000000000009</v>
      </c>
      <c r="G351" s="122">
        <f t="shared" si="33"/>
        <v>5.0652353074416748E-2</v>
      </c>
      <c r="H351" s="128">
        <f t="shared" si="34"/>
        <v>17442.543000000001</v>
      </c>
      <c r="I351" s="122">
        <f t="shared" si="35"/>
        <v>-0.29276643889936638</v>
      </c>
      <c r="J351" s="128">
        <f t="shared" si="36"/>
        <v>97.839757734600326</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5.7052325581395343E-2</v>
      </c>
      <c r="F352" s="128">
        <f t="shared" si="32"/>
        <v>9.8129999999999988</v>
      </c>
      <c r="G352" s="122">
        <f t="shared" si="33"/>
        <v>5.6458246940683819E-2</v>
      </c>
      <c r="H352" s="128">
        <f t="shared" si="34"/>
        <v>19441.848999999998</v>
      </c>
      <c r="I352" s="122">
        <f t="shared" si="35"/>
        <v>0.11621370988405674</v>
      </c>
      <c r="J352" s="128">
        <f t="shared" si="36"/>
        <v>101.05224422100048</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0.13130232558139535</v>
      </c>
      <c r="F353" s="128">
        <f t="shared" si="32"/>
        <v>22.584</v>
      </c>
      <c r="G353" s="122">
        <f t="shared" si="33"/>
        <v>0.14201135155855243</v>
      </c>
      <c r="H353" s="128">
        <f t="shared" si="34"/>
        <v>48902.744999999995</v>
      </c>
      <c r="I353" s="122">
        <f t="shared" si="35"/>
        <v>-0.42014369744410263</v>
      </c>
      <c r="J353" s="128">
        <f t="shared" si="36"/>
        <v>92.459035239347273</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0.39791279069767443</v>
      </c>
      <c r="F354" s="128">
        <f t="shared" si="32"/>
        <v>68.441000000000003</v>
      </c>
      <c r="G354" s="122">
        <f t="shared" si="33"/>
        <v>0.38671856614337402</v>
      </c>
      <c r="H354" s="128">
        <f t="shared" si="34"/>
        <v>133169.63199999998</v>
      </c>
      <c r="I354" s="122">
        <f t="shared" si="35"/>
        <v>0.25512158728337575</v>
      </c>
      <c r="J354" s="128">
        <f t="shared" si="36"/>
        <v>102.89466954378142</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0.22830232558139535</v>
      </c>
      <c r="F355" s="128">
        <f t="shared" si="32"/>
        <v>39.268000000000001</v>
      </c>
      <c r="G355" s="122">
        <f t="shared" si="33"/>
        <v>0.2103772846862858</v>
      </c>
      <c r="H355" s="128">
        <f t="shared" si="34"/>
        <v>72445.10100000001</v>
      </c>
      <c r="I355" s="122">
        <f t="shared" si="35"/>
        <v>0.51659000222844476</v>
      </c>
      <c r="J355" s="128">
        <f t="shared" si="36"/>
        <v>108.52042601549844</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7.1191860465116288E-2</v>
      </c>
      <c r="F356" s="128">
        <f t="shared" si="32"/>
        <v>12.245000000000001</v>
      </c>
      <c r="G356" s="122">
        <f t="shared" si="33"/>
        <v>8.2695087670389522E-2</v>
      </c>
      <c r="H356" s="128">
        <f t="shared" si="34"/>
        <v>28476.714999999993</v>
      </c>
      <c r="I356" s="122">
        <f t="shared" si="35"/>
        <v>-0.34046503627789876</v>
      </c>
      <c r="J356" s="128">
        <f t="shared" si="36"/>
        <v>86.089588233918548</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0.17119186046511628</v>
      </c>
      <c r="F357" s="128">
        <f t="shared" si="32"/>
        <v>29.445</v>
      </c>
      <c r="G357" s="122">
        <f t="shared" si="33"/>
        <v>0.17795913264683846</v>
      </c>
      <c r="H357" s="128">
        <f t="shared" si="34"/>
        <v>61281.650999999998</v>
      </c>
      <c r="I357" s="122">
        <f t="shared" si="35"/>
        <v>-4.7766018889389777E-2</v>
      </c>
      <c r="J357" s="128">
        <f t="shared" si="36"/>
        <v>96.197288624039373</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0.56159883720930248</v>
      </c>
      <c r="F358" s="128">
        <f t="shared" si="32"/>
        <v>96.595000000000027</v>
      </c>
      <c r="G358" s="122">
        <f t="shared" si="33"/>
        <v>0.60999255426039178</v>
      </c>
      <c r="H358" s="128">
        <f t="shared" si="34"/>
        <v>210055.81599999999</v>
      </c>
      <c r="I358" s="122">
        <f t="shared" si="35"/>
        <v>-0.3275447783414242</v>
      </c>
      <c r="J358" s="128">
        <f t="shared" si="36"/>
        <v>92.066506924864669</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0.11816279069767441</v>
      </c>
      <c r="F359" s="128">
        <f t="shared" si="32"/>
        <v>20.323999999999998</v>
      </c>
      <c r="G359" s="122">
        <f t="shared" si="33"/>
        <v>0.1031503377299206</v>
      </c>
      <c r="H359" s="128">
        <f t="shared" si="34"/>
        <v>35520.644</v>
      </c>
      <c r="I359" s="122">
        <f t="shared" si="35"/>
        <v>0.39634358762949012</v>
      </c>
      <c r="J359" s="128">
        <f t="shared" si="36"/>
        <v>114.55395425564289</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0.21745930232558139</v>
      </c>
      <c r="F360" s="128">
        <f t="shared" si="32"/>
        <v>37.402999999999999</v>
      </c>
      <c r="G360" s="122">
        <f t="shared" si="33"/>
        <v>0.18858232711306258</v>
      </c>
      <c r="H360" s="128">
        <f t="shared" si="34"/>
        <v>64939.833000000006</v>
      </c>
      <c r="I360" s="122">
        <f t="shared" si="35"/>
        <v>0.39430665900346007</v>
      </c>
      <c r="J360" s="128">
        <f t="shared" si="36"/>
        <v>115.31266246131639</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6.1005813953488371E-2</v>
      </c>
      <c r="F361" s="128">
        <f t="shared" si="32"/>
        <v>10.493</v>
      </c>
      <c r="G361" s="122">
        <f t="shared" si="33"/>
        <v>5.9180428507541571E-2</v>
      </c>
      <c r="H361" s="128">
        <f t="shared" si="34"/>
        <v>20379.254000000001</v>
      </c>
      <c r="I361" s="122">
        <f t="shared" si="35"/>
        <v>-8.1191065200586207E-2</v>
      </c>
      <c r="J361" s="128">
        <f t="shared" si="36"/>
        <v>103.08444107618145</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1.025E-2</v>
      </c>
      <c r="F362" s="128">
        <f t="shared" si="32"/>
        <v>1.7630000000000001</v>
      </c>
      <c r="G362" s="122">
        <f t="shared" si="33"/>
        <v>9.3952456455200697E-3</v>
      </c>
      <c r="H362" s="128">
        <f t="shared" si="34"/>
        <v>3235.3280000000004</v>
      </c>
      <c r="I362" s="122">
        <f t="shared" si="35"/>
        <v>1.0479144230641376E-3</v>
      </c>
      <c r="J362" s="128">
        <f t="shared" si="36"/>
        <v>109.09773290374267</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3.1837209302325579E-2</v>
      </c>
      <c r="F363" s="128">
        <f t="shared" si="32"/>
        <v>5.476</v>
      </c>
      <c r="G363" s="122">
        <f t="shared" si="33"/>
        <v>2.9811170351785061E-2</v>
      </c>
      <c r="H363" s="128">
        <f t="shared" si="34"/>
        <v>10265.715</v>
      </c>
      <c r="I363" s="122">
        <f t="shared" si="35"/>
        <v>0.11336514259978937</v>
      </c>
      <c r="J363" s="128">
        <f t="shared" si="36"/>
        <v>106.79624089437738</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0.54897093023255816</v>
      </c>
      <c r="F364" s="128">
        <f t="shared" si="32"/>
        <v>94.423000000000002</v>
      </c>
      <c r="G364" s="122">
        <f t="shared" si="33"/>
        <v>0.57184467618002199</v>
      </c>
      <c r="H364" s="128">
        <f t="shared" si="34"/>
        <v>196919.28900000002</v>
      </c>
      <c r="I364" s="122">
        <f t="shared" si="35"/>
        <v>-0.38728858863978199</v>
      </c>
      <c r="J364" s="128">
        <f t="shared" si="36"/>
        <v>96.000007187220376</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0.64867441860465125</v>
      </c>
      <c r="F365" s="128">
        <f t="shared" si="32"/>
        <v>111.57200000000002</v>
      </c>
      <c r="G365" s="122">
        <f t="shared" si="33"/>
        <v>0.59358007945219815</v>
      </c>
      <c r="H365" s="128">
        <f t="shared" si="34"/>
        <v>204404.04900000006</v>
      </c>
      <c r="I365" s="122">
        <f t="shared" si="35"/>
        <v>0.34849940418643882</v>
      </c>
      <c r="J365" s="128">
        <f t="shared" si="36"/>
        <v>109.28170285015267</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0.38298837209302322</v>
      </c>
      <c r="F366" s="128">
        <f t="shared" si="32"/>
        <v>65.873999999999995</v>
      </c>
      <c r="G366" s="122">
        <f t="shared" si="33"/>
        <v>0.3782711248177768</v>
      </c>
      <c r="H366" s="128">
        <f t="shared" si="34"/>
        <v>130260.68799999998</v>
      </c>
      <c r="I366" s="122">
        <f t="shared" si="35"/>
        <v>4.3981292159122859E-2</v>
      </c>
      <c r="J366" s="128">
        <f t="shared" si="36"/>
        <v>101.24705455049438</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0.48461046511627898</v>
      </c>
      <c r="F367" s="128">
        <f t="shared" si="32"/>
        <v>83.35299999999998</v>
      </c>
      <c r="G367" s="122">
        <f t="shared" si="33"/>
        <v>0.40765253602355689</v>
      </c>
      <c r="H367" s="128">
        <f t="shared" si="34"/>
        <v>140378.41200000001</v>
      </c>
      <c r="I367" s="122">
        <f t="shared" si="35"/>
        <v>0.46017834565173771</v>
      </c>
      <c r="J367" s="128">
        <f t="shared" si="36"/>
        <v>118.87831481275882</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7.5430232558139534E-2</v>
      </c>
      <c r="F368" s="128">
        <f t="shared" si="32"/>
        <v>12.974</v>
      </c>
      <c r="G368" s="122">
        <f t="shared" si="33"/>
        <v>6.9939742941938318E-2</v>
      </c>
      <c r="H368" s="128">
        <f t="shared" si="34"/>
        <v>24084.309999999998</v>
      </c>
      <c r="I368" s="122">
        <f t="shared" si="35"/>
        <v>0.11076302381364692</v>
      </c>
      <c r="J368" s="128">
        <f t="shared" si="36"/>
        <v>107.85031426375021</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0.24359883720930234</v>
      </c>
      <c r="F369" s="128">
        <f t="shared" si="32"/>
        <v>41.899000000000001</v>
      </c>
      <c r="G369" s="122">
        <f t="shared" si="33"/>
        <v>0.25257830223197952</v>
      </c>
      <c r="H369" s="128">
        <f t="shared" si="34"/>
        <v>86977.359000000011</v>
      </c>
      <c r="I369" s="122">
        <f t="shared" si="35"/>
        <v>-5.1151542094558876E-2</v>
      </c>
      <c r="J369" s="128">
        <f t="shared" si="36"/>
        <v>96.444878699663576</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0.17238953488372094</v>
      </c>
      <c r="F370" s="128">
        <f t="shared" si="32"/>
        <v>29.651000000000003</v>
      </c>
      <c r="G370" s="122">
        <f t="shared" si="33"/>
        <v>0.17966376561601591</v>
      </c>
      <c r="H370" s="128">
        <f t="shared" si="34"/>
        <v>61868.655000000006</v>
      </c>
      <c r="I370" s="122">
        <f t="shared" si="35"/>
        <v>-0.10077767466772825</v>
      </c>
      <c r="J370" s="128">
        <f t="shared" si="36"/>
        <v>95.951197667847097</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0.41322093023255813</v>
      </c>
      <c r="F371" s="128">
        <f t="shared" si="32"/>
        <v>71.073999999999998</v>
      </c>
      <c r="G371" s="122">
        <f t="shared" si="33"/>
        <v>0.35218290848477457</v>
      </c>
      <c r="H371" s="128">
        <f t="shared" si="34"/>
        <v>121277.00199999999</v>
      </c>
      <c r="I371" s="122">
        <f t="shared" si="35"/>
        <v>0.42934980734455858</v>
      </c>
      <c r="J371" s="128">
        <f t="shared" si="36"/>
        <v>117.33134126536476</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0.20767441860465116</v>
      </c>
      <c r="F372" s="128">
        <f t="shared" si="32"/>
        <v>35.72</v>
      </c>
      <c r="G372" s="122">
        <f t="shared" si="33"/>
        <v>0.19410742018480767</v>
      </c>
      <c r="H372" s="128">
        <f t="shared" si="34"/>
        <v>66842.442999999999</v>
      </c>
      <c r="I372" s="122">
        <f t="shared" si="35"/>
        <v>0.18856972420461221</v>
      </c>
      <c r="J372" s="128">
        <f t="shared" si="36"/>
        <v>106.98942802234272</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0.27293023255813953</v>
      </c>
      <c r="F373" s="128">
        <f t="shared" si="32"/>
        <v>46.944000000000003</v>
      </c>
      <c r="G373" s="122">
        <f t="shared" si="33"/>
        <v>0.21604000487864372</v>
      </c>
      <c r="H373" s="128">
        <f t="shared" si="34"/>
        <v>74395.103999999992</v>
      </c>
      <c r="I373" s="122">
        <f t="shared" si="35"/>
        <v>0.52294748316134465</v>
      </c>
      <c r="J373" s="128">
        <f t="shared" si="36"/>
        <v>126.33319125846751</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8.5709302325581396E-2</v>
      </c>
      <c r="F374" s="128">
        <f t="shared" si="32"/>
        <v>14.742000000000001</v>
      </c>
      <c r="G374" s="122">
        <f t="shared" si="33"/>
        <v>8.0815944453156319E-2</v>
      </c>
      <c r="H374" s="128">
        <f t="shared" si="34"/>
        <v>27829.617000000002</v>
      </c>
      <c r="I374" s="122">
        <f t="shared" si="35"/>
        <v>0.12033710761394341</v>
      </c>
      <c r="J374" s="128">
        <f t="shared" si="36"/>
        <v>106.05494114501309</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0.11819767441860467</v>
      </c>
      <c r="F375" s="128">
        <f t="shared" si="32"/>
        <v>20.330000000000002</v>
      </c>
      <c r="G375" s="122">
        <f t="shared" si="33"/>
        <v>0.10752268859733183</v>
      </c>
      <c r="H375" s="128">
        <f t="shared" si="34"/>
        <v>37026.297999999995</v>
      </c>
      <c r="I375" s="122">
        <f t="shared" si="35"/>
        <v>0.42428010707726882</v>
      </c>
      <c r="J375" s="128">
        <f t="shared" si="36"/>
        <v>109.92812397135106</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3.0116279069767441E-2</v>
      </c>
      <c r="F376" s="128">
        <f t="shared" si="32"/>
        <v>5.18</v>
      </c>
      <c r="G376" s="122">
        <f t="shared" si="33"/>
        <v>3.3104516230202295E-2</v>
      </c>
      <c r="H376" s="128">
        <f t="shared" si="34"/>
        <v>11399.805000000002</v>
      </c>
      <c r="I376" s="122">
        <f t="shared" si="35"/>
        <v>-0.43258205017966106</v>
      </c>
      <c r="J376" s="128">
        <f t="shared" si="36"/>
        <v>90.973324788511505</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0.4097151162790697</v>
      </c>
      <c r="F377" s="128">
        <f t="shared" si="32"/>
        <v>70.470999999999989</v>
      </c>
      <c r="G377" s="122">
        <f t="shared" si="33"/>
        <v>0.37604644875391308</v>
      </c>
      <c r="H377" s="128">
        <f t="shared" si="34"/>
        <v>129494.603</v>
      </c>
      <c r="I377" s="122">
        <f t="shared" si="35"/>
        <v>0.3145246308718968</v>
      </c>
      <c r="J377" s="128">
        <f t="shared" si="36"/>
        <v>108.95332681287719</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0.24920930232558142</v>
      </c>
      <c r="F378" s="128">
        <f t="shared" si="32"/>
        <v>42.864000000000004</v>
      </c>
      <c r="G378" s="122">
        <f t="shared" si="33"/>
        <v>0.24726788981234649</v>
      </c>
      <c r="H378" s="128">
        <f t="shared" si="34"/>
        <v>85148.676000000007</v>
      </c>
      <c r="I378" s="122">
        <f t="shared" si="35"/>
        <v>6.1128566222871064E-2</v>
      </c>
      <c r="J378" s="128">
        <f t="shared" si="36"/>
        <v>100.78514542050254</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0.19572674418604652</v>
      </c>
      <c r="F379" s="128">
        <f t="shared" si="32"/>
        <v>33.664999999999999</v>
      </c>
      <c r="G379" s="122">
        <f t="shared" si="33"/>
        <v>0.16240357709128289</v>
      </c>
      <c r="H379" s="128">
        <f t="shared" si="34"/>
        <v>55924.97099999999</v>
      </c>
      <c r="I379" s="122">
        <f t="shared" si="35"/>
        <v>0.50167559645962279</v>
      </c>
      <c r="J379" s="128">
        <f t="shared" si="36"/>
        <v>120.51873960635334</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1.1802325581395351E-2</v>
      </c>
      <c r="F380" s="128">
        <f t="shared" si="32"/>
        <v>2.0300000000000002</v>
      </c>
      <c r="G380" s="122">
        <f t="shared" si="33"/>
        <v>1.2078888830809799E-2</v>
      </c>
      <c r="H380" s="128">
        <f t="shared" si="34"/>
        <v>4159.4620000000004</v>
      </c>
      <c r="I380" s="122">
        <f t="shared" si="35"/>
        <v>-0.13206879920384276</v>
      </c>
      <c r="J380" s="128">
        <f t="shared" si="36"/>
        <v>97.710358516513423</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6.5805755813953484</v>
      </c>
      <c r="F381" s="128">
        <f t="shared" si="32"/>
        <v>1131.8589999999999</v>
      </c>
      <c r="G381" s="122">
        <f t="shared" si="33"/>
        <v>4.9938132205437356</v>
      </c>
      <c r="H381" s="128">
        <f t="shared" si="34"/>
        <v>1719659.5329999998</v>
      </c>
      <c r="I381" s="122">
        <f t="shared" si="35"/>
        <v>0.55652690935820903</v>
      </c>
      <c r="J381" s="128">
        <f t="shared" si="36"/>
        <v>131.77456366056964</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0.72390116279069761</v>
      </c>
      <c r="F382" s="128">
        <f t="shared" si="32"/>
        <v>124.511</v>
      </c>
      <c r="G382" s="122">
        <f t="shared" si="33"/>
        <v>0.61511820547221219</v>
      </c>
      <c r="H382" s="128">
        <f t="shared" si="34"/>
        <v>211820.87500000003</v>
      </c>
      <c r="I382" s="122">
        <f t="shared" si="35"/>
        <v>0.58631448969397193</v>
      </c>
      <c r="J382" s="128">
        <f t="shared" si="36"/>
        <v>117.68488663654088</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0.1205174418604651</v>
      </c>
      <c r="F383" s="128">
        <f t="shared" si="32"/>
        <v>20.728999999999999</v>
      </c>
      <c r="G383" s="122">
        <f t="shared" si="33"/>
        <v>9.0093080456966304E-2</v>
      </c>
      <c r="H383" s="128">
        <f t="shared" si="34"/>
        <v>31024.273000000001</v>
      </c>
      <c r="I383" s="122">
        <f t="shared" si="35"/>
        <v>0.65113996647567296</v>
      </c>
      <c r="J383" s="128">
        <f t="shared" si="36"/>
        <v>133.76992023047902</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2.2662790697674417E-2</v>
      </c>
      <c r="F384" s="128">
        <f t="shared" si="32"/>
        <v>3.8979999999999997</v>
      </c>
      <c r="G384" s="122">
        <f t="shared" si="33"/>
        <v>3.6556412222164138E-2</v>
      </c>
      <c r="H384" s="128">
        <f t="shared" si="34"/>
        <v>12588.492999999999</v>
      </c>
      <c r="I384" s="122">
        <f t="shared" si="35"/>
        <v>-0.41114291161075867</v>
      </c>
      <c r="J384" s="128">
        <f t="shared" si="36"/>
        <v>61.994023264498523</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0.30897674418604648</v>
      </c>
      <c r="F385" s="128">
        <f t="shared" si="32"/>
        <v>53.143999999999998</v>
      </c>
      <c r="G385" s="122">
        <f t="shared" si="33"/>
        <v>0.24841512611874852</v>
      </c>
      <c r="H385" s="128">
        <f t="shared" si="34"/>
        <v>85543.736000000004</v>
      </c>
      <c r="I385" s="122">
        <f t="shared" si="35"/>
        <v>0.41101874138408134</v>
      </c>
      <c r="J385" s="128">
        <f t="shared" si="36"/>
        <v>124.37919905020117</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0.77176162790697689</v>
      </c>
      <c r="F386" s="128">
        <f t="shared" si="32"/>
        <v>132.74300000000002</v>
      </c>
      <c r="G386" s="122">
        <f t="shared" si="33"/>
        <v>0.70343399601577417</v>
      </c>
      <c r="H386" s="128">
        <f t="shared" si="34"/>
        <v>242233.12399999995</v>
      </c>
      <c r="I386" s="122">
        <f t="shared" si="35"/>
        <v>-2.8559816967683421E-2</v>
      </c>
      <c r="J386" s="128">
        <f t="shared" si="36"/>
        <v>109.71343896914397</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0.59315697674418599</v>
      </c>
      <c r="F387" s="128">
        <f t="shared" si="32"/>
        <v>102.023</v>
      </c>
      <c r="G387" s="122">
        <f t="shared" si="33"/>
        <v>0.41035322832633475</v>
      </c>
      <c r="H387" s="128">
        <f t="shared" si="34"/>
        <v>141308.41699999999</v>
      </c>
      <c r="I387" s="122">
        <f t="shared" si="35"/>
        <v>0.68588745239917082</v>
      </c>
      <c r="J387" s="128">
        <f t="shared" si="36"/>
        <v>144.54790063756388</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2.6220930232558142E-3</v>
      </c>
      <c r="F388" s="128">
        <f t="shared" si="32"/>
        <v>0.45100000000000001</v>
      </c>
      <c r="G388" s="122">
        <f t="shared" si="33"/>
        <v>2.4702489850678654E-3</v>
      </c>
      <c r="H388" s="128">
        <f t="shared" si="34"/>
        <v>850.65</v>
      </c>
      <c r="I388" s="122">
        <f t="shared" si="35"/>
        <v>0.16295968973663646</v>
      </c>
      <c r="J388" s="128">
        <f t="shared" si="36"/>
        <v>106.14691227911899</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2.0895348837209303E-2</v>
      </c>
      <c r="F389" s="128">
        <f t="shared" si="32"/>
        <v>3.5939999999999999</v>
      </c>
      <c r="G389" s="122">
        <f t="shared" si="33"/>
        <v>1.5963044273691912E-2</v>
      </c>
      <c r="H389" s="128">
        <f t="shared" si="34"/>
        <v>5497.0019999999995</v>
      </c>
      <c r="I389" s="122">
        <f t="shared" si="35"/>
        <v>0.66447881275373066</v>
      </c>
      <c r="J389" s="128">
        <f t="shared" si="36"/>
        <v>130.89827027320933</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2.0174418604651163E-3</v>
      </c>
      <c r="F390" s="128">
        <f t="shared" si="32"/>
        <v>0.34699999999999998</v>
      </c>
      <c r="G390" s="122">
        <f t="shared" si="33"/>
        <v>1.8761434321258692E-3</v>
      </c>
      <c r="H390" s="128">
        <f t="shared" si="34"/>
        <v>646.06500000000005</v>
      </c>
      <c r="I390" s="122">
        <f t="shared" si="35"/>
        <v>-4.5103601513948328E-2</v>
      </c>
      <c r="J390" s="128">
        <f t="shared" si="36"/>
        <v>107.53132334765796</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2.5110465116279068E-2</v>
      </c>
      <c r="F391" s="128">
        <f t="shared" si="32"/>
        <v>4.319</v>
      </c>
      <c r="G391" s="122">
        <f t="shared" si="33"/>
        <v>1.8039572189407539E-2</v>
      </c>
      <c r="H391" s="128">
        <f t="shared" si="34"/>
        <v>6212.0710000000008</v>
      </c>
      <c r="I391" s="122">
        <f t="shared" si="35"/>
        <v>0.57693067986027857</v>
      </c>
      <c r="J391" s="128">
        <f t="shared" si="36"/>
        <v>139.19656659609373</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4.7093023255813957E-4</v>
      </c>
      <c r="F392" s="128">
        <f t="shared" si="32"/>
        <v>8.1000000000000003E-2</v>
      </c>
      <c r="G392" s="122">
        <f t="shared" si="33"/>
        <v>2.4162935084998753E-4</v>
      </c>
      <c r="H392" s="128">
        <f t="shared" si="34"/>
        <v>83.207000000000008</v>
      </c>
      <c r="I392" s="122">
        <f t="shared" si="35"/>
        <v>0.26196912562448593</v>
      </c>
      <c r="J392" s="128">
        <f t="shared" si="36"/>
        <v>194.89777665731947</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7.0523255813953476E-3</v>
      </c>
      <c r="F393" s="128">
        <f t="shared" ref="F393:F456" si="38">SUMPRODUCT($K$2:$AI$2,$K393:$AI393)</f>
        <v>1.2129999999999999</v>
      </c>
      <c r="G393" s="122">
        <f t="shared" ref="G393:G456" si="39">SUMPRODUCT($K$3:$AI$3,$K393:$AI393)/$J$3</f>
        <v>4.5444972964182612E-3</v>
      </c>
      <c r="H393" s="128">
        <f t="shared" ref="H393:H456" si="40">SUMPRODUCT($K$3:$AI$3,$K393:$AI393)</f>
        <v>1564.9339999999997</v>
      </c>
      <c r="I393" s="122">
        <f t="shared" ref="I393:I456" si="41">CORREL($K$4:$AI$4,$K393:$AI393)</f>
        <v>0.49538363700736471</v>
      </c>
      <c r="J393" s="128">
        <f t="shared" si="36"/>
        <v>155.18384369935981</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4.6744186046511621E-3</v>
      </c>
      <c r="F394" s="128">
        <f t="shared" si="38"/>
        <v>0.80399999999999994</v>
      </c>
      <c r="G394" s="122">
        <f t="shared" si="39"/>
        <v>2.4377101737145645E-3</v>
      </c>
      <c r="H394" s="128">
        <f t="shared" si="40"/>
        <v>839.44500000000005</v>
      </c>
      <c r="I394" s="122">
        <f t="shared" si="41"/>
        <v>0.70844216182795172</v>
      </c>
      <c r="J394" s="128">
        <f t="shared" ref="J394:J457" si="42">$E394/$G394*100</f>
        <v>191.75448562567706</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5.232558139534883E-4</v>
      </c>
      <c r="F395" s="128">
        <f t="shared" si="38"/>
        <v>0.09</v>
      </c>
      <c r="G395" s="122">
        <f t="shared" si="39"/>
        <v>1.9086241643870625E-4</v>
      </c>
      <c r="H395" s="128">
        <f t="shared" si="40"/>
        <v>65.725000000000009</v>
      </c>
      <c r="I395" s="122">
        <f t="shared" si="41"/>
        <v>0.47995587328072042</v>
      </c>
      <c r="J395" s="128">
        <f t="shared" si="42"/>
        <v>274.15340522083727</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2.3837209302325583E-3</v>
      </c>
      <c r="F396" s="128">
        <f t="shared" si="38"/>
        <v>0.41000000000000003</v>
      </c>
      <c r="G396" s="122">
        <f t="shared" si="39"/>
        <v>1.4002085039406665E-3</v>
      </c>
      <c r="H396" s="128">
        <f t="shared" si="40"/>
        <v>482.17300000000006</v>
      </c>
      <c r="I396" s="122">
        <f t="shared" si="41"/>
        <v>0.48659287143784979</v>
      </c>
      <c r="J396" s="128">
        <f t="shared" si="42"/>
        <v>170.24042658817959</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1.7034883720930229E-2</v>
      </c>
      <c r="F397" s="128">
        <f t="shared" si="38"/>
        <v>2.9299999999999997</v>
      </c>
      <c r="G397" s="122">
        <f t="shared" si="39"/>
        <v>1.0700968178465437E-2</v>
      </c>
      <c r="H397" s="128">
        <f t="shared" si="40"/>
        <v>3684.9640000000009</v>
      </c>
      <c r="I397" s="122">
        <f t="shared" si="41"/>
        <v>0.71423013627960819</v>
      </c>
      <c r="J397" s="128">
        <f t="shared" si="42"/>
        <v>159.19011660282411</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2.8959302325581401E-2</v>
      </c>
      <c r="F398" s="128">
        <f t="shared" si="38"/>
        <v>4.9810000000000008</v>
      </c>
      <c r="G398" s="122">
        <f t="shared" si="39"/>
        <v>1.4666248497203493E-2</v>
      </c>
      <c r="H398" s="128">
        <f t="shared" si="40"/>
        <v>5050.4400000000005</v>
      </c>
      <c r="I398" s="122">
        <f t="shared" si="41"/>
        <v>0.6909966312156578</v>
      </c>
      <c r="J398" s="128">
        <f t="shared" si="42"/>
        <v>197.45541834439294</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1.2715116279069769E-2</v>
      </c>
      <c r="F400" s="128">
        <f t="shared" si="38"/>
        <v>2.1870000000000003</v>
      </c>
      <c r="G400" s="122">
        <f t="shared" si="39"/>
        <v>7.5407453870681091E-3</v>
      </c>
      <c r="H400" s="128">
        <f t="shared" si="40"/>
        <v>2596.7159999999999</v>
      </c>
      <c r="I400" s="122">
        <f t="shared" si="41"/>
        <v>0.52780742744274467</v>
      </c>
      <c r="J400" s="128">
        <f t="shared" si="42"/>
        <v>168.61882514791404</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1E-3</v>
      </c>
      <c r="F401" s="128">
        <f t="shared" si="38"/>
        <v>0.17199999999999999</v>
      </c>
      <c r="G401" s="122">
        <f t="shared" si="39"/>
        <v>7.7262325835322548E-4</v>
      </c>
      <c r="H401" s="128">
        <f t="shared" si="40"/>
        <v>266.05900000000003</v>
      </c>
      <c r="I401" s="122">
        <f t="shared" si="41"/>
        <v>0.15170362335101487</v>
      </c>
      <c r="J401" s="128">
        <f t="shared" si="42"/>
        <v>129.42918675932782</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1.167436046511628</v>
      </c>
      <c r="F402" s="128">
        <f t="shared" si="38"/>
        <v>200.79900000000001</v>
      </c>
      <c r="G402" s="122">
        <f t="shared" si="39"/>
        <v>0.83973842919287489</v>
      </c>
      <c r="H402" s="128">
        <f t="shared" si="40"/>
        <v>289170.64600000001</v>
      </c>
      <c r="I402" s="122">
        <f t="shared" si="41"/>
        <v>0.65756689673401258</v>
      </c>
      <c r="J402" s="128">
        <f t="shared" si="42"/>
        <v>139.02377287100268</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0.1821860465116279</v>
      </c>
      <c r="F403" s="128">
        <f t="shared" si="38"/>
        <v>31.335999999999999</v>
      </c>
      <c r="G403" s="122">
        <f t="shared" si="39"/>
        <v>0.16838110048263727</v>
      </c>
      <c r="H403" s="128">
        <f t="shared" si="40"/>
        <v>57983.379000000001</v>
      </c>
      <c r="I403" s="122">
        <f t="shared" si="41"/>
        <v>0.3243353125709143</v>
      </c>
      <c r="J403" s="128">
        <f t="shared" si="42"/>
        <v>108.19863155034679</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1.126127906976744</v>
      </c>
      <c r="F404" s="128">
        <f t="shared" si="38"/>
        <v>193.69399999999999</v>
      </c>
      <c r="G404" s="122">
        <f t="shared" si="39"/>
        <v>0.78907572932819892</v>
      </c>
      <c r="H404" s="128">
        <f t="shared" si="40"/>
        <v>271724.53999999992</v>
      </c>
      <c r="I404" s="122">
        <f t="shared" si="41"/>
        <v>0.6809649487374515</v>
      </c>
      <c r="J404" s="128">
        <f t="shared" si="42"/>
        <v>142.71480735258498</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0.17199418604651165</v>
      </c>
      <c r="F405" s="128">
        <f t="shared" si="38"/>
        <v>29.583000000000002</v>
      </c>
      <c r="G405" s="122">
        <f t="shared" si="39"/>
        <v>7.9692732563204582E-2</v>
      </c>
      <c r="H405" s="128">
        <f t="shared" si="40"/>
        <v>27442.83</v>
      </c>
      <c r="I405" s="122">
        <f t="shared" si="41"/>
        <v>0.2695480152608592</v>
      </c>
      <c r="J405" s="128">
        <f t="shared" si="42"/>
        <v>215.82166969880529</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0.65019186046511634</v>
      </c>
      <c r="F406" s="128">
        <f t="shared" si="38"/>
        <v>111.83300000000001</v>
      </c>
      <c r="G406" s="122">
        <f t="shared" si="39"/>
        <v>0.48322752484333165</v>
      </c>
      <c r="H406" s="128">
        <f t="shared" si="40"/>
        <v>166403.264</v>
      </c>
      <c r="I406" s="122">
        <f t="shared" si="41"/>
        <v>0.45599694551156744</v>
      </c>
      <c r="J406" s="128">
        <f t="shared" si="42"/>
        <v>134.55190920176094</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0.61552325581395351</v>
      </c>
      <c r="F407" s="128">
        <f t="shared" si="38"/>
        <v>105.87</v>
      </c>
      <c r="G407" s="122">
        <f t="shared" si="39"/>
        <v>0.44883736983023481</v>
      </c>
      <c r="H407" s="128">
        <f t="shared" si="40"/>
        <v>154560.739</v>
      </c>
      <c r="I407" s="122">
        <f t="shared" si="41"/>
        <v>0.57886592225995681</v>
      </c>
      <c r="J407" s="128">
        <f t="shared" si="42"/>
        <v>137.13725665195054</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0.27917441860465114</v>
      </c>
      <c r="F408" s="128">
        <f t="shared" si="38"/>
        <v>48.017999999999994</v>
      </c>
      <c r="G408" s="122">
        <f t="shared" si="39"/>
        <v>0.19316017632812363</v>
      </c>
      <c r="H408" s="128">
        <f t="shared" si="40"/>
        <v>66516.251999999993</v>
      </c>
      <c r="I408" s="122">
        <f t="shared" si="41"/>
        <v>0.46004851412215819</v>
      </c>
      <c r="J408" s="128">
        <f t="shared" si="42"/>
        <v>144.53000815779649</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0.93535465116279071</v>
      </c>
      <c r="F409" s="128">
        <f t="shared" si="38"/>
        <v>160.881</v>
      </c>
      <c r="G409" s="122">
        <f t="shared" si="39"/>
        <v>0.90266720389826871</v>
      </c>
      <c r="H409" s="128">
        <f t="shared" si="40"/>
        <v>310840.67300000001</v>
      </c>
      <c r="I409" s="122">
        <f t="shared" si="41"/>
        <v>0.27248844886770757</v>
      </c>
      <c r="J409" s="128">
        <f t="shared" si="42"/>
        <v>103.62120692137231</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5.4162790697674414E-2</v>
      </c>
      <c r="F410" s="128">
        <f t="shared" si="38"/>
        <v>9.3159999999999989</v>
      </c>
      <c r="G410" s="122">
        <f t="shared" si="39"/>
        <v>8.3697785444217951E-2</v>
      </c>
      <c r="H410" s="128">
        <f t="shared" si="40"/>
        <v>28822.002000000004</v>
      </c>
      <c r="I410" s="122">
        <f t="shared" si="41"/>
        <v>-0.2769803329157744</v>
      </c>
      <c r="J410" s="128">
        <f t="shared" si="42"/>
        <v>64.712334275286509</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2.1470930232558146E-2</v>
      </c>
      <c r="F411" s="128">
        <f t="shared" si="38"/>
        <v>3.6930000000000009</v>
      </c>
      <c r="G411" s="122">
        <f t="shared" si="39"/>
        <v>2.3674614790421596E-2</v>
      </c>
      <c r="H411" s="128">
        <f t="shared" si="40"/>
        <v>8152.5429999999997</v>
      </c>
      <c r="I411" s="122">
        <f t="shared" si="41"/>
        <v>-0.10202586722485069</v>
      </c>
      <c r="J411" s="128">
        <f t="shared" si="42"/>
        <v>90.69178283418141</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0.40791279069767444</v>
      </c>
      <c r="F412" s="128">
        <f t="shared" si="38"/>
        <v>70.161000000000001</v>
      </c>
      <c r="G412" s="122">
        <f t="shared" si="39"/>
        <v>0.42025650340633869</v>
      </c>
      <c r="H412" s="128">
        <f t="shared" si="40"/>
        <v>144718.68899999998</v>
      </c>
      <c r="I412" s="122">
        <f t="shared" si="41"/>
        <v>-9.6738335892780872E-2</v>
      </c>
      <c r="J412" s="128">
        <f t="shared" si="42"/>
        <v>97.062814588563469</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0.5068895348837209</v>
      </c>
      <c r="F413" s="128">
        <f t="shared" si="38"/>
        <v>87.185000000000002</v>
      </c>
      <c r="G413" s="122">
        <f t="shared" si="39"/>
        <v>0.45870280638173072</v>
      </c>
      <c r="H413" s="128">
        <f t="shared" si="40"/>
        <v>157957.98100000003</v>
      </c>
      <c r="I413" s="122">
        <f t="shared" si="41"/>
        <v>0.24093626401830784</v>
      </c>
      <c r="J413" s="128">
        <f t="shared" si="42"/>
        <v>110.50499971475854</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7.1796511627906984E-2</v>
      </c>
      <c r="F414" s="128">
        <f t="shared" si="38"/>
        <v>12.349</v>
      </c>
      <c r="G414" s="122">
        <f t="shared" si="39"/>
        <v>0.10781694341354058</v>
      </c>
      <c r="H414" s="128">
        <f t="shared" si="40"/>
        <v>37127.627000000008</v>
      </c>
      <c r="I414" s="122">
        <f t="shared" si="41"/>
        <v>-0.27940516557944356</v>
      </c>
      <c r="J414" s="128">
        <f t="shared" si="42"/>
        <v>66.591121353279021</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8.7343023255813959E-2</v>
      </c>
      <c r="F415" s="128">
        <f t="shared" si="38"/>
        <v>15.023000000000001</v>
      </c>
      <c r="G415" s="122">
        <f t="shared" si="39"/>
        <v>9.1061058549532767E-2</v>
      </c>
      <c r="H415" s="128">
        <f t="shared" si="40"/>
        <v>31357.604000000003</v>
      </c>
      <c r="I415" s="122">
        <f t="shared" si="41"/>
        <v>1.4118452271669885E-2</v>
      </c>
      <c r="J415" s="128">
        <f t="shared" si="42"/>
        <v>95.916986522074765</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0.23500581395348841</v>
      </c>
      <c r="F416" s="128">
        <f t="shared" si="38"/>
        <v>40.421000000000006</v>
      </c>
      <c r="G416" s="122">
        <f t="shared" si="39"/>
        <v>0.2462969264544457</v>
      </c>
      <c r="H416" s="128">
        <f t="shared" si="40"/>
        <v>84814.31700000001</v>
      </c>
      <c r="I416" s="122">
        <f t="shared" si="41"/>
        <v>-0.16570382181539431</v>
      </c>
      <c r="J416" s="128">
        <f t="shared" si="42"/>
        <v>95.415650262673637</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0.28213372093023253</v>
      </c>
      <c r="F417" s="128">
        <f t="shared" si="38"/>
        <v>48.526999999999994</v>
      </c>
      <c r="G417" s="122">
        <f t="shared" si="39"/>
        <v>0.26292756375632337</v>
      </c>
      <c r="H417" s="128">
        <f t="shared" si="40"/>
        <v>90541.21</v>
      </c>
      <c r="I417" s="122">
        <f t="shared" si="41"/>
        <v>0.28285941018841743</v>
      </c>
      <c r="J417" s="128">
        <f t="shared" si="42"/>
        <v>107.30473325029897</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0.32328488372093023</v>
      </c>
      <c r="F418" s="128">
        <f t="shared" si="38"/>
        <v>55.604999999999997</v>
      </c>
      <c r="G418" s="122">
        <f t="shared" si="39"/>
        <v>0.29149968056499342</v>
      </c>
      <c r="H418" s="128">
        <f t="shared" si="40"/>
        <v>100380.247</v>
      </c>
      <c r="I418" s="122">
        <f t="shared" si="41"/>
        <v>0.20650255809926474</v>
      </c>
      <c r="J418" s="128">
        <f t="shared" si="42"/>
        <v>110.90402675376171</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8.8401162790697679E-2</v>
      </c>
      <c r="F419" s="128">
        <f t="shared" si="38"/>
        <v>15.205</v>
      </c>
      <c r="G419" s="122">
        <f t="shared" si="39"/>
        <v>7.9214608053246913E-2</v>
      </c>
      <c r="H419" s="128">
        <f t="shared" si="40"/>
        <v>27278.184000000001</v>
      </c>
      <c r="I419" s="122">
        <f t="shared" si="41"/>
        <v>0.38318482978279267</v>
      </c>
      <c r="J419" s="128">
        <f t="shared" si="42"/>
        <v>111.59704625600835</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0.22394767441860464</v>
      </c>
      <c r="F420" s="128">
        <f t="shared" si="38"/>
        <v>38.518999999999998</v>
      </c>
      <c r="G420" s="122">
        <f t="shared" si="39"/>
        <v>0.22905700462890363</v>
      </c>
      <c r="H420" s="128">
        <f t="shared" si="40"/>
        <v>78877.611999999994</v>
      </c>
      <c r="I420" s="122">
        <f t="shared" si="41"/>
        <v>-1.103939972630557E-2</v>
      </c>
      <c r="J420" s="128">
        <f t="shared" si="42"/>
        <v>97.769406694819637</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0.90355232558139531</v>
      </c>
      <c r="F421" s="128">
        <f t="shared" si="38"/>
        <v>155.411</v>
      </c>
      <c r="G421" s="122">
        <f t="shared" si="39"/>
        <v>0.8908630117494003</v>
      </c>
      <c r="H421" s="128">
        <f t="shared" si="40"/>
        <v>306775.80499999999</v>
      </c>
      <c r="I421" s="122">
        <f t="shared" si="41"/>
        <v>0.30861768077121593</v>
      </c>
      <c r="J421" s="128">
        <f t="shared" si="42"/>
        <v>101.4243844075507</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0.77405813953488378</v>
      </c>
      <c r="F422" s="128">
        <f t="shared" si="38"/>
        <v>133.13800000000001</v>
      </c>
      <c r="G422" s="122">
        <f t="shared" si="39"/>
        <v>0.74547488660057259</v>
      </c>
      <c r="H422" s="128">
        <f t="shared" si="40"/>
        <v>256710.24099999998</v>
      </c>
      <c r="I422" s="122">
        <f t="shared" si="41"/>
        <v>0.18196514611626932</v>
      </c>
      <c r="J422" s="128">
        <f t="shared" si="42"/>
        <v>103.83423418388421</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0.36716279069767438</v>
      </c>
      <c r="F423" s="128">
        <f t="shared" si="38"/>
        <v>63.151999999999994</v>
      </c>
      <c r="G423" s="122">
        <f t="shared" si="39"/>
        <v>0.31970545478833079</v>
      </c>
      <c r="H423" s="128">
        <f t="shared" si="40"/>
        <v>110093.13100000001</v>
      </c>
      <c r="I423" s="122">
        <f t="shared" si="41"/>
        <v>0.29436990225568987</v>
      </c>
      <c r="J423" s="128">
        <f t="shared" si="42"/>
        <v>114.84408076201389</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0.52766860465116272</v>
      </c>
      <c r="F424" s="128">
        <f t="shared" si="38"/>
        <v>90.758999999999986</v>
      </c>
      <c r="G424" s="122">
        <f t="shared" si="39"/>
        <v>0.47833836588666451</v>
      </c>
      <c r="H424" s="128">
        <f t="shared" si="40"/>
        <v>164719.64300000001</v>
      </c>
      <c r="I424" s="122">
        <f t="shared" si="41"/>
        <v>0.47668311312937539</v>
      </c>
      <c r="J424" s="128">
        <f t="shared" si="42"/>
        <v>110.31283340048586</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3.6348837209302327E-2</v>
      </c>
      <c r="F425" s="128">
        <f t="shared" si="38"/>
        <v>6.2519999999999998</v>
      </c>
      <c r="G425" s="122">
        <f t="shared" si="39"/>
        <v>3.6444310862532595E-2</v>
      </c>
      <c r="H425" s="128">
        <f t="shared" si="40"/>
        <v>12549.89</v>
      </c>
      <c r="I425" s="122">
        <f t="shared" si="41"/>
        <v>7.2519795627399394E-2</v>
      </c>
      <c r="J425" s="128">
        <f t="shared" si="42"/>
        <v>99.738028649820293</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5.2284883720930236E-2</v>
      </c>
      <c r="F426" s="128">
        <f t="shared" si="38"/>
        <v>8.9930000000000003</v>
      </c>
      <c r="G426" s="122">
        <f t="shared" si="39"/>
        <v>5.1186570371531952E-2</v>
      </c>
      <c r="H426" s="128">
        <f t="shared" si="40"/>
        <v>17626.505000000001</v>
      </c>
      <c r="I426" s="122">
        <f t="shared" si="41"/>
        <v>5.8344684263463002E-2</v>
      </c>
      <c r="J426" s="128">
        <f t="shared" si="42"/>
        <v>102.14570607373439</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0.1673372093023256</v>
      </c>
      <c r="F427" s="128">
        <f t="shared" si="38"/>
        <v>28.782000000000004</v>
      </c>
      <c r="G427" s="122">
        <f t="shared" si="39"/>
        <v>0.15659387323657359</v>
      </c>
      <c r="H427" s="128">
        <f t="shared" si="40"/>
        <v>53924.35300000001</v>
      </c>
      <c r="I427" s="122">
        <f t="shared" si="41"/>
        <v>0.16475723092573213</v>
      </c>
      <c r="J427" s="128">
        <f t="shared" si="42"/>
        <v>106.86063627120429</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0.50012790697674425</v>
      </c>
      <c r="F428" s="128">
        <f t="shared" si="38"/>
        <v>86.022000000000006</v>
      </c>
      <c r="G428" s="122">
        <f t="shared" si="39"/>
        <v>0.50313625935799378</v>
      </c>
      <c r="H428" s="128">
        <f t="shared" si="40"/>
        <v>173258.99600000001</v>
      </c>
      <c r="I428" s="122">
        <f t="shared" si="41"/>
        <v>-2.1364340154552127E-2</v>
      </c>
      <c r="J428" s="128">
        <f t="shared" si="42"/>
        <v>99.40207998821468</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0.23937790697674419</v>
      </c>
      <c r="F429" s="128">
        <f t="shared" si="38"/>
        <v>41.173000000000002</v>
      </c>
      <c r="G429" s="122">
        <f t="shared" si="39"/>
        <v>0.23801458656398283</v>
      </c>
      <c r="H429" s="128">
        <f t="shared" si="40"/>
        <v>81962.226999999999</v>
      </c>
      <c r="I429" s="122">
        <f t="shared" si="41"/>
        <v>-0.12618280799821163</v>
      </c>
      <c r="J429" s="128">
        <f t="shared" si="42"/>
        <v>100.57278859772522</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0.1221453488372093</v>
      </c>
      <c r="F430" s="128">
        <f t="shared" si="38"/>
        <v>21.009</v>
      </c>
      <c r="G430" s="122">
        <f t="shared" si="39"/>
        <v>0.12384198711805738</v>
      </c>
      <c r="H430" s="128">
        <f t="shared" si="40"/>
        <v>42645.979000000007</v>
      </c>
      <c r="I430" s="122">
        <f t="shared" si="41"/>
        <v>-0.16398392261151246</v>
      </c>
      <c r="J430" s="128">
        <f t="shared" si="42"/>
        <v>98.62999753126482</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0.2865290697674418</v>
      </c>
      <c r="F431" s="128">
        <f t="shared" si="38"/>
        <v>49.282999999999994</v>
      </c>
      <c r="G431" s="122">
        <f t="shared" si="39"/>
        <v>0.27017154531040372</v>
      </c>
      <c r="H431" s="128">
        <f t="shared" si="40"/>
        <v>93035.733000000007</v>
      </c>
      <c r="I431" s="122">
        <f t="shared" si="41"/>
        <v>1.6615913577005051E-2</v>
      </c>
      <c r="J431" s="128">
        <f t="shared" si="42"/>
        <v>106.05449564951212</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0.13769186046511628</v>
      </c>
      <c r="F432" s="128">
        <f t="shared" si="38"/>
        <v>23.683</v>
      </c>
      <c r="G432" s="122">
        <f t="shared" si="39"/>
        <v>0.13325262372298599</v>
      </c>
      <c r="H432" s="128">
        <f t="shared" si="40"/>
        <v>45886.607000000011</v>
      </c>
      <c r="I432" s="122">
        <f t="shared" si="41"/>
        <v>-8.7562665166619078E-2</v>
      </c>
      <c r="J432" s="128">
        <f t="shared" si="42"/>
        <v>103.331444153294</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0.17640116279069767</v>
      </c>
      <c r="F433" s="128">
        <f t="shared" si="38"/>
        <v>30.341000000000001</v>
      </c>
      <c r="G433" s="122">
        <f t="shared" si="39"/>
        <v>0.17208546338403638</v>
      </c>
      <c r="H433" s="128">
        <f t="shared" si="40"/>
        <v>59259.006000000001</v>
      </c>
      <c r="I433" s="122">
        <f t="shared" si="41"/>
        <v>-7.8721399592029243E-2</v>
      </c>
      <c r="J433" s="128">
        <f t="shared" si="42"/>
        <v>102.50788144552925</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0.2037093023255814</v>
      </c>
      <c r="F434" s="128">
        <f t="shared" si="38"/>
        <v>35.038000000000004</v>
      </c>
      <c r="G434" s="122">
        <f t="shared" si="39"/>
        <v>0.19332662519819493</v>
      </c>
      <c r="H434" s="128">
        <f t="shared" si="40"/>
        <v>66573.570000000007</v>
      </c>
      <c r="I434" s="122">
        <f t="shared" si="41"/>
        <v>-4.2541496256114593E-2</v>
      </c>
      <c r="J434" s="128">
        <f t="shared" si="42"/>
        <v>105.37053658115758</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0.47231976744186038</v>
      </c>
      <c r="F435" s="128">
        <f t="shared" si="38"/>
        <v>81.23899999999999</v>
      </c>
      <c r="G435" s="122">
        <f t="shared" si="39"/>
        <v>0.46452148055221598</v>
      </c>
      <c r="H435" s="128">
        <f t="shared" si="40"/>
        <v>159961.68799999999</v>
      </c>
      <c r="I435" s="122">
        <f t="shared" si="41"/>
        <v>-5.5936473719500987E-2</v>
      </c>
      <c r="J435" s="128">
        <f t="shared" si="42"/>
        <v>101.67877853148445</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0.24822093023255815</v>
      </c>
      <c r="F436" s="128">
        <f t="shared" si="38"/>
        <v>42.694000000000003</v>
      </c>
      <c r="G436" s="122">
        <f t="shared" si="39"/>
        <v>0.23235926274400481</v>
      </c>
      <c r="H436" s="128">
        <f t="shared" si="40"/>
        <v>80014.771000000008</v>
      </c>
      <c r="I436" s="122">
        <f t="shared" si="41"/>
        <v>-2.1759645939416969E-2</v>
      </c>
      <c r="J436" s="128">
        <f t="shared" si="42"/>
        <v>106.82635471521034</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0.23029069767441859</v>
      </c>
      <c r="F437" s="128">
        <f t="shared" si="38"/>
        <v>39.61</v>
      </c>
      <c r="G437" s="122">
        <f t="shared" si="39"/>
        <v>0.22004102997461947</v>
      </c>
      <c r="H437" s="128">
        <f t="shared" si="40"/>
        <v>75772.88900000001</v>
      </c>
      <c r="I437" s="122">
        <f t="shared" si="41"/>
        <v>-5.4864043826029933E-2</v>
      </c>
      <c r="J437" s="128">
        <f t="shared" si="42"/>
        <v>104.65807113381598</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0.70961046511627901</v>
      </c>
      <c r="F438" s="128">
        <f t="shared" si="38"/>
        <v>122.053</v>
      </c>
      <c r="G438" s="122">
        <f t="shared" si="39"/>
        <v>0.69329815482724377</v>
      </c>
      <c r="H438" s="128">
        <f t="shared" si="40"/>
        <v>238742.766</v>
      </c>
      <c r="I438" s="122">
        <f t="shared" si="41"/>
        <v>8.6191776846414631E-2</v>
      </c>
      <c r="J438" s="128">
        <f t="shared" si="42"/>
        <v>102.35285644068964</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0.33318023255813956</v>
      </c>
      <c r="F439" s="128">
        <f t="shared" si="38"/>
        <v>57.307000000000002</v>
      </c>
      <c r="G439" s="122">
        <f t="shared" si="39"/>
        <v>0.32257697802867946</v>
      </c>
      <c r="H439" s="128">
        <f t="shared" si="40"/>
        <v>111081.963</v>
      </c>
      <c r="I439" s="122">
        <f t="shared" si="41"/>
        <v>-3.4243494699323758E-2</v>
      </c>
      <c r="J439" s="128">
        <f t="shared" si="42"/>
        <v>103.28704627163981</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0.23269767441860464</v>
      </c>
      <c r="F440" s="128">
        <f t="shared" si="38"/>
        <v>40.024000000000001</v>
      </c>
      <c r="G440" s="122">
        <f t="shared" si="39"/>
        <v>0.2230050790166048</v>
      </c>
      <c r="H440" s="128">
        <f t="shared" si="40"/>
        <v>76793.582999999999</v>
      </c>
      <c r="I440" s="122">
        <f t="shared" si="41"/>
        <v>-5.5492004586183662E-2</v>
      </c>
      <c r="J440" s="128">
        <f t="shared" si="42"/>
        <v>104.34635634521945</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6.1901162790697677E-2</v>
      </c>
      <c r="F441" s="128">
        <f t="shared" si="38"/>
        <v>10.647</v>
      </c>
      <c r="G441" s="122">
        <f t="shared" si="39"/>
        <v>5.8141628770059066E-2</v>
      </c>
      <c r="H441" s="128">
        <f t="shared" si="40"/>
        <v>20021.535</v>
      </c>
      <c r="I441" s="122">
        <f t="shared" si="41"/>
        <v>-8.4375364757247995E-2</v>
      </c>
      <c r="J441" s="128">
        <f t="shared" si="42"/>
        <v>106.46616563754512</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5.6755813953488374E-2</v>
      </c>
      <c r="F442" s="128">
        <f t="shared" si="38"/>
        <v>9.7620000000000005</v>
      </c>
      <c r="G442" s="122">
        <f t="shared" si="39"/>
        <v>5.5400388549126205E-2</v>
      </c>
      <c r="H442" s="128">
        <f t="shared" si="40"/>
        <v>19077.567000000003</v>
      </c>
      <c r="I442" s="122">
        <f t="shared" si="41"/>
        <v>-0.1085836118605545</v>
      </c>
      <c r="J442" s="128">
        <f t="shared" si="42"/>
        <v>102.44659909408442</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0.83742441860465122</v>
      </c>
      <c r="F443" s="128">
        <f t="shared" si="38"/>
        <v>144.03700000000001</v>
      </c>
      <c r="G443" s="122">
        <f t="shared" si="39"/>
        <v>0.79969338885694541</v>
      </c>
      <c r="H443" s="128">
        <f t="shared" si="40"/>
        <v>275380.81599999999</v>
      </c>
      <c r="I443" s="122">
        <f t="shared" si="41"/>
        <v>0.28829656585593288</v>
      </c>
      <c r="J443" s="128">
        <f t="shared" si="42"/>
        <v>104.718187029361</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0.62069186046511626</v>
      </c>
      <c r="F444" s="128">
        <f t="shared" si="38"/>
        <v>106.759</v>
      </c>
      <c r="G444" s="122">
        <f t="shared" si="39"/>
        <v>0.6228359933557519</v>
      </c>
      <c r="H444" s="128">
        <f t="shared" si="40"/>
        <v>214478.557</v>
      </c>
      <c r="I444" s="122">
        <f t="shared" si="41"/>
        <v>1.1352623051055983E-2</v>
      </c>
      <c r="J444" s="128">
        <f t="shared" si="42"/>
        <v>99.655746791529594</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0.43929651162790695</v>
      </c>
      <c r="F445" s="128">
        <f t="shared" si="38"/>
        <v>75.558999999999997</v>
      </c>
      <c r="G445" s="122">
        <f t="shared" si="39"/>
        <v>0.45385110263156364</v>
      </c>
      <c r="H445" s="128">
        <f t="shared" si="40"/>
        <v>156287.258</v>
      </c>
      <c r="I445" s="122">
        <f t="shared" si="41"/>
        <v>-0.2210862598847555</v>
      </c>
      <c r="J445" s="128">
        <f t="shared" si="42"/>
        <v>96.793091187998698</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5.5982558139534892E-2</v>
      </c>
      <c r="F446" s="128">
        <f t="shared" si="38"/>
        <v>9.6290000000000013</v>
      </c>
      <c r="G446" s="122">
        <f t="shared" si="39"/>
        <v>5.3759218603894779E-2</v>
      </c>
      <c r="H446" s="128">
        <f t="shared" si="40"/>
        <v>18512.416999999998</v>
      </c>
      <c r="I446" s="122">
        <f t="shared" si="41"/>
        <v>-9.9698935877998038E-2</v>
      </c>
      <c r="J446" s="128">
        <f t="shared" si="42"/>
        <v>104.13573633207353</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0.37853488372093025</v>
      </c>
      <c r="F447" s="128">
        <f t="shared" si="38"/>
        <v>65.108000000000004</v>
      </c>
      <c r="G447" s="122">
        <f t="shared" si="39"/>
        <v>0.36903170247242689</v>
      </c>
      <c r="H447" s="128">
        <f t="shared" si="40"/>
        <v>127079.01899999999</v>
      </c>
      <c r="I447" s="122">
        <f t="shared" si="41"/>
        <v>-4.5200188861542812E-2</v>
      </c>
      <c r="J447" s="128">
        <f t="shared" si="42"/>
        <v>102.57516662791686</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0.17552906976744184</v>
      </c>
      <c r="F448" s="128">
        <f t="shared" si="38"/>
        <v>30.190999999999995</v>
      </c>
      <c r="G448" s="122">
        <f t="shared" si="39"/>
        <v>0.15134248950220408</v>
      </c>
      <c r="H448" s="128">
        <f t="shared" si="40"/>
        <v>52115.996999999996</v>
      </c>
      <c r="I448" s="122">
        <f t="shared" si="41"/>
        <v>3.9605793749327635E-2</v>
      </c>
      <c r="J448" s="128">
        <f t="shared" si="42"/>
        <v>115.98135483616814</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0.15948837209302327</v>
      </c>
      <c r="F449" s="128">
        <f t="shared" si="38"/>
        <v>27.432000000000002</v>
      </c>
      <c r="G449" s="122">
        <f t="shared" si="39"/>
        <v>0.15580200837500507</v>
      </c>
      <c r="H449" s="128">
        <f t="shared" si="40"/>
        <v>53651.667999999998</v>
      </c>
      <c r="I449" s="122">
        <f t="shared" si="41"/>
        <v>-7.688434288554892E-2</v>
      </c>
      <c r="J449" s="128">
        <f t="shared" si="42"/>
        <v>102.36605661022378</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0.11011046511627907</v>
      </c>
      <c r="F450" s="128">
        <f t="shared" si="38"/>
        <v>18.939</v>
      </c>
      <c r="G450" s="122">
        <f t="shared" si="39"/>
        <v>0.10880955865697908</v>
      </c>
      <c r="H450" s="128">
        <f t="shared" si="40"/>
        <v>37469.442000000003</v>
      </c>
      <c r="I450" s="122">
        <f t="shared" si="41"/>
        <v>-0.1142799395839799</v>
      </c>
      <c r="J450" s="128">
        <f t="shared" si="42"/>
        <v>101.19558104578026</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0.1118546511627907</v>
      </c>
      <c r="F451" s="128">
        <f t="shared" si="38"/>
        <v>19.239000000000001</v>
      </c>
      <c r="G451" s="122">
        <f t="shared" si="39"/>
        <v>0.10666840613547529</v>
      </c>
      <c r="H451" s="128">
        <f t="shared" si="40"/>
        <v>36732.118999999999</v>
      </c>
      <c r="I451" s="122">
        <f t="shared" si="41"/>
        <v>-7.4329768936931107E-2</v>
      </c>
      <c r="J451" s="128">
        <f t="shared" si="42"/>
        <v>104.86202542553093</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0.2019651162790698</v>
      </c>
      <c r="F452" s="128">
        <f t="shared" si="38"/>
        <v>34.738000000000007</v>
      </c>
      <c r="G452" s="122">
        <f t="shared" si="39"/>
        <v>0.19736794266432026</v>
      </c>
      <c r="H452" s="128">
        <f t="shared" si="40"/>
        <v>67965.23</v>
      </c>
      <c r="I452" s="122">
        <f t="shared" si="41"/>
        <v>-6.485833341433507E-2</v>
      </c>
      <c r="J452" s="128">
        <f t="shared" si="42"/>
        <v>102.32924027716514</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0.14919767441860465</v>
      </c>
      <c r="F453" s="128">
        <f t="shared" si="38"/>
        <v>25.662000000000003</v>
      </c>
      <c r="G453" s="122">
        <f t="shared" si="39"/>
        <v>0.14492190394879748</v>
      </c>
      <c r="H453" s="128">
        <f t="shared" si="40"/>
        <v>49905.017</v>
      </c>
      <c r="I453" s="122">
        <f t="shared" si="41"/>
        <v>-8.0598491099357253E-2</v>
      </c>
      <c r="J453" s="128">
        <f t="shared" si="42"/>
        <v>102.95039628468989</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7.0238372093023263E-2</v>
      </c>
      <c r="F454" s="128">
        <f t="shared" si="38"/>
        <v>12.081000000000001</v>
      </c>
      <c r="G454" s="122">
        <f t="shared" si="39"/>
        <v>6.8419177135423032E-2</v>
      </c>
      <c r="H454" s="128">
        <f t="shared" si="40"/>
        <v>23560.691000000003</v>
      </c>
      <c r="I454" s="122">
        <f t="shared" si="41"/>
        <v>-9.5272161655570273E-2</v>
      </c>
      <c r="J454" s="128">
        <f t="shared" si="42"/>
        <v>102.65889628283524</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7.051744186046513E-2</v>
      </c>
      <c r="F455" s="128">
        <f t="shared" si="38"/>
        <v>12.129000000000001</v>
      </c>
      <c r="G455" s="122">
        <f t="shared" si="39"/>
        <v>6.3243955418488901E-2</v>
      </c>
      <c r="H455" s="128">
        <f t="shared" si="40"/>
        <v>21778.562000000002</v>
      </c>
      <c r="I455" s="122">
        <f t="shared" si="41"/>
        <v>-5.3796138135970041E-2</v>
      </c>
      <c r="J455" s="128">
        <f t="shared" si="42"/>
        <v>111.50068238750588</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0.31684302325581398</v>
      </c>
      <c r="F456" s="128">
        <f t="shared" si="38"/>
        <v>54.497000000000007</v>
      </c>
      <c r="G456" s="122">
        <f t="shared" si="39"/>
        <v>0.29981515167354905</v>
      </c>
      <c r="H456" s="128">
        <f t="shared" si="40"/>
        <v>103243.74600000001</v>
      </c>
      <c r="I456" s="122">
        <f t="shared" si="41"/>
        <v>6.4654102743055025E-2</v>
      </c>
      <c r="J456" s="128">
        <f t="shared" si="42"/>
        <v>105.67945665428063</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5.6680232558139525E-2</v>
      </c>
      <c r="F457" s="128">
        <f t="shared" ref="F457:F520" si="44">SUMPRODUCT($K$2:$AI$2,$K457:$AI457)</f>
        <v>9.7489999999999988</v>
      </c>
      <c r="G457" s="122">
        <f t="shared" ref="G457:G520" si="45">SUMPRODUCT($K$3:$AI$3,$K457:$AI457)/$J$3</f>
        <v>5.4315537899511546E-2</v>
      </c>
      <c r="H457" s="128">
        <f t="shared" ref="H457:H520" si="46">SUMPRODUCT($K$3:$AI$3,$K457:$AI457)</f>
        <v>18703.989999999998</v>
      </c>
      <c r="I457" s="122">
        <f t="shared" ref="I457:I520" si="47">CORREL($K$4:$AI$4,$K457:$AI457)</f>
        <v>-9.631531738184522E-2</v>
      </c>
      <c r="J457" s="128">
        <f t="shared" si="42"/>
        <v>104.35362467182571</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0.60029069767441856</v>
      </c>
      <c r="F458" s="128">
        <f t="shared" si="44"/>
        <v>103.25</v>
      </c>
      <c r="G458" s="122">
        <f t="shared" si="45"/>
        <v>0.55152783730884725</v>
      </c>
      <c r="H458" s="128">
        <f t="shared" si="46"/>
        <v>189923.02300000002</v>
      </c>
      <c r="I458" s="122">
        <f t="shared" si="47"/>
        <v>0.18023992624742333</v>
      </c>
      <c r="J458" s="128">
        <f t="shared" ref="J458:J521" si="48">$E458/$G458*100</f>
        <v>108.84141417113365</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0.58373255813953484</v>
      </c>
      <c r="F459" s="128">
        <f t="shared" si="44"/>
        <v>100.402</v>
      </c>
      <c r="G459" s="122">
        <f t="shared" si="45"/>
        <v>0.57111973585628906</v>
      </c>
      <c r="H459" s="128">
        <f t="shared" si="46"/>
        <v>196669.65</v>
      </c>
      <c r="I459" s="122">
        <f t="shared" si="47"/>
        <v>8.2130930722639814E-2</v>
      </c>
      <c r="J459" s="128">
        <f t="shared" si="48"/>
        <v>102.20843747665893</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0.43217441860465111</v>
      </c>
      <c r="F460" s="128">
        <f t="shared" si="44"/>
        <v>74.333999999999989</v>
      </c>
      <c r="G460" s="122">
        <f t="shared" si="45"/>
        <v>0.422644219097567</v>
      </c>
      <c r="H460" s="128">
        <f t="shared" si="46"/>
        <v>145540.91799999998</v>
      </c>
      <c r="I460" s="122">
        <f t="shared" si="47"/>
        <v>2.9069372222960559E-2</v>
      </c>
      <c r="J460" s="128">
        <f t="shared" si="48"/>
        <v>102.25489881949245</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0.26109302325581396</v>
      </c>
      <c r="F461" s="128">
        <f t="shared" si="44"/>
        <v>44.908000000000001</v>
      </c>
      <c r="G461" s="122">
        <f t="shared" si="45"/>
        <v>0.25144161018474959</v>
      </c>
      <c r="H461" s="128">
        <f t="shared" si="46"/>
        <v>86585.93</v>
      </c>
      <c r="I461" s="122">
        <f t="shared" si="47"/>
        <v>2.5646605100205357E-2</v>
      </c>
      <c r="J461" s="128">
        <f t="shared" si="48"/>
        <v>103.83843114271059</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0.12065116279069769</v>
      </c>
      <c r="F462" s="128">
        <f t="shared" si="44"/>
        <v>20.752000000000002</v>
      </c>
      <c r="G462" s="122">
        <f t="shared" si="45"/>
        <v>0.11578725338165516</v>
      </c>
      <c r="H462" s="128">
        <f t="shared" si="46"/>
        <v>39872.267000000007</v>
      </c>
      <c r="I462" s="122">
        <f t="shared" si="47"/>
        <v>-2.502912474823361E-2</v>
      </c>
      <c r="J462" s="128">
        <f t="shared" si="48"/>
        <v>104.20072958550128</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0.1037325581395349</v>
      </c>
      <c r="F463" s="128">
        <f t="shared" si="44"/>
        <v>17.842000000000002</v>
      </c>
      <c r="G463" s="122">
        <f t="shared" si="45"/>
        <v>9.969056621306896E-2</v>
      </c>
      <c r="H463" s="128">
        <f t="shared" si="46"/>
        <v>34329.243999999999</v>
      </c>
      <c r="I463" s="122">
        <f t="shared" si="47"/>
        <v>-7.4521917506317661E-2</v>
      </c>
      <c r="J463" s="128">
        <f t="shared" si="48"/>
        <v>104.05453803705656</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0.1160813953488372</v>
      </c>
      <c r="F464" s="128">
        <f t="shared" si="44"/>
        <v>19.965999999999998</v>
      </c>
      <c r="G464" s="122">
        <f t="shared" si="45"/>
        <v>0.11134390953600617</v>
      </c>
      <c r="H464" s="128">
        <f t="shared" si="46"/>
        <v>38342.166000000012</v>
      </c>
      <c r="I464" s="122">
        <f t="shared" si="47"/>
        <v>-5.5716648810125238E-2</v>
      </c>
      <c r="J464" s="128">
        <f t="shared" si="48"/>
        <v>104.25482258757856</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5.155813953488371E-2</v>
      </c>
      <c r="F465" s="128">
        <f t="shared" si="44"/>
        <v>8.8679999999999986</v>
      </c>
      <c r="G465" s="122">
        <f t="shared" si="45"/>
        <v>4.9041271002851688E-2</v>
      </c>
      <c r="H465" s="128">
        <f t="shared" si="46"/>
        <v>16887.754000000001</v>
      </c>
      <c r="I465" s="122">
        <f t="shared" si="47"/>
        <v>-0.10176632687639489</v>
      </c>
      <c r="J465" s="128">
        <f t="shared" si="48"/>
        <v>105.13214376496414</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6.3029069767441867E-2</v>
      </c>
      <c r="F466" s="128">
        <f t="shared" si="44"/>
        <v>10.841000000000001</v>
      </c>
      <c r="G466" s="122">
        <f t="shared" si="45"/>
        <v>5.9740052503499265E-2</v>
      </c>
      <c r="H466" s="128">
        <f t="shared" si="46"/>
        <v>20571.965</v>
      </c>
      <c r="I466" s="122">
        <f t="shared" si="47"/>
        <v>-9.5194533250887878E-2</v>
      </c>
      <c r="J466" s="128">
        <f t="shared" si="48"/>
        <v>105.5055479968819</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0.10773255813953489</v>
      </c>
      <c r="F467" s="128">
        <f t="shared" si="44"/>
        <v>18.53</v>
      </c>
      <c r="G467" s="122">
        <f t="shared" si="45"/>
        <v>0.10251265253021566</v>
      </c>
      <c r="H467" s="128">
        <f t="shared" si="46"/>
        <v>35301.052000000003</v>
      </c>
      <c r="I467" s="122">
        <f t="shared" si="47"/>
        <v>-6.439687628880289E-2</v>
      </c>
      <c r="J467" s="128">
        <f t="shared" si="48"/>
        <v>105.09196229000186</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0.20431976744186048</v>
      </c>
      <c r="F468" s="128">
        <f t="shared" si="44"/>
        <v>35.143000000000001</v>
      </c>
      <c r="G468" s="122">
        <f t="shared" si="45"/>
        <v>0.19622728962300859</v>
      </c>
      <c r="H468" s="128">
        <f t="shared" si="46"/>
        <v>67572.436999999991</v>
      </c>
      <c r="I468" s="122">
        <f t="shared" si="47"/>
        <v>4.4880888021969337E-2</v>
      </c>
      <c r="J468" s="128">
        <f t="shared" si="48"/>
        <v>104.12403281643401</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0.48763953488372097</v>
      </c>
      <c r="F469" s="128">
        <f t="shared" si="44"/>
        <v>83.874000000000009</v>
      </c>
      <c r="G469" s="122">
        <f t="shared" si="45"/>
        <v>0.46933739015791709</v>
      </c>
      <c r="H469" s="128">
        <f t="shared" si="46"/>
        <v>161620.08500000002</v>
      </c>
      <c r="I469" s="122">
        <f t="shared" si="47"/>
        <v>7.8926843125238774E-2</v>
      </c>
      <c r="J469" s="128">
        <f t="shared" si="48"/>
        <v>103.89957099297922</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0.23163953488372091</v>
      </c>
      <c r="F470" s="128">
        <f t="shared" si="44"/>
        <v>39.841999999999999</v>
      </c>
      <c r="G470" s="122">
        <f t="shared" si="45"/>
        <v>0.23612239297475301</v>
      </c>
      <c r="H470" s="128">
        <f t="shared" si="46"/>
        <v>81310.634999999995</v>
      </c>
      <c r="I470" s="122">
        <f t="shared" si="47"/>
        <v>-0.17236071188339408</v>
      </c>
      <c r="J470" s="128">
        <f t="shared" si="48"/>
        <v>98.101468465334662</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0.30770348837209299</v>
      </c>
      <c r="F471" s="128">
        <f t="shared" si="44"/>
        <v>52.924999999999997</v>
      </c>
      <c r="G471" s="122">
        <f t="shared" si="45"/>
        <v>0.28491074695520358</v>
      </c>
      <c r="H471" s="128">
        <f t="shared" si="46"/>
        <v>98111.294999999998</v>
      </c>
      <c r="I471" s="122">
        <f t="shared" si="47"/>
        <v>0.17822044867776404</v>
      </c>
      <c r="J471" s="128">
        <f t="shared" si="48"/>
        <v>107.99995846435134</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0.18308720930232561</v>
      </c>
      <c r="F472" s="128">
        <f t="shared" si="44"/>
        <v>31.491000000000007</v>
      </c>
      <c r="G472" s="122">
        <f t="shared" si="45"/>
        <v>0.18249210124347337</v>
      </c>
      <c r="H472" s="128">
        <f t="shared" si="46"/>
        <v>62842.615000000005</v>
      </c>
      <c r="I472" s="122">
        <f t="shared" si="47"/>
        <v>-4.6760765461471662E-2</v>
      </c>
      <c r="J472" s="128">
        <f t="shared" si="48"/>
        <v>100.32610072150918</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0.16472674418604652</v>
      </c>
      <c r="F473" s="128">
        <f t="shared" si="44"/>
        <v>28.333000000000002</v>
      </c>
      <c r="G473" s="122">
        <f t="shared" si="45"/>
        <v>0.1587430319609244</v>
      </c>
      <c r="H473" s="128">
        <f t="shared" si="46"/>
        <v>54664.433000000005</v>
      </c>
      <c r="I473" s="122">
        <f t="shared" si="47"/>
        <v>-5.0054290522140429E-2</v>
      </c>
      <c r="J473" s="128">
        <f t="shared" si="48"/>
        <v>103.76943299570785</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7.8959302325581404E-2</v>
      </c>
      <c r="F474" s="128">
        <f t="shared" si="44"/>
        <v>13.581000000000001</v>
      </c>
      <c r="G474" s="122">
        <f t="shared" si="45"/>
        <v>7.8200332212406853E-2</v>
      </c>
      <c r="H474" s="128">
        <f t="shared" si="46"/>
        <v>26928.91</v>
      </c>
      <c r="I474" s="122">
        <f t="shared" si="47"/>
        <v>-0.12325096985514525</v>
      </c>
      <c r="J474" s="128">
        <f t="shared" si="48"/>
        <v>100.97054589373488</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5.8755813953488382E-2</v>
      </c>
      <c r="F475" s="128">
        <f t="shared" si="44"/>
        <v>10.106000000000002</v>
      </c>
      <c r="G475" s="122">
        <f t="shared" si="45"/>
        <v>5.6228939069224465E-2</v>
      </c>
      <c r="H475" s="128">
        <f t="shared" si="46"/>
        <v>19362.884999999998</v>
      </c>
      <c r="I475" s="122">
        <f t="shared" si="47"/>
        <v>-0.10183244709749611</v>
      </c>
      <c r="J475" s="128">
        <f t="shared" si="48"/>
        <v>104.49390460871588</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6.0360465116279079E-2</v>
      </c>
      <c r="F476" s="128">
        <f t="shared" si="44"/>
        <v>10.382000000000001</v>
      </c>
      <c r="G476" s="122">
        <f t="shared" si="45"/>
        <v>6.1540765714750346E-2</v>
      </c>
      <c r="H476" s="128">
        <f t="shared" si="46"/>
        <v>21192.055</v>
      </c>
      <c r="I476" s="122">
        <f t="shared" si="47"/>
        <v>-0.182523459748103</v>
      </c>
      <c r="J476" s="128">
        <f t="shared" si="48"/>
        <v>98.082083339778194</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0.13158720930232559</v>
      </c>
      <c r="F477" s="128">
        <f t="shared" si="44"/>
        <v>22.633000000000003</v>
      </c>
      <c r="G477" s="122">
        <f t="shared" si="45"/>
        <v>0.13677954919008709</v>
      </c>
      <c r="H477" s="128">
        <f t="shared" si="46"/>
        <v>47101.132000000005</v>
      </c>
      <c r="I477" s="122">
        <f t="shared" si="47"/>
        <v>-0.19540642950847112</v>
      </c>
      <c r="J477" s="128">
        <f t="shared" si="48"/>
        <v>96.203862405961331</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0.61008720930232552</v>
      </c>
      <c r="F478" s="128">
        <f t="shared" si="44"/>
        <v>104.93499999999999</v>
      </c>
      <c r="G478" s="122">
        <f t="shared" si="45"/>
        <v>0.5957161907085069</v>
      </c>
      <c r="H478" s="128">
        <f t="shared" si="46"/>
        <v>205139.63600000003</v>
      </c>
      <c r="I478" s="122">
        <f t="shared" si="47"/>
        <v>9.3479420307735858E-2</v>
      </c>
      <c r="J478" s="128">
        <f t="shared" si="48"/>
        <v>102.41239348837013</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0.20579651162790696</v>
      </c>
      <c r="F479" s="128">
        <f t="shared" si="44"/>
        <v>35.396999999999998</v>
      </c>
      <c r="G479" s="122">
        <f t="shared" si="45"/>
        <v>0.20474180068417175</v>
      </c>
      <c r="H479" s="128">
        <f t="shared" si="46"/>
        <v>70504.477000000014</v>
      </c>
      <c r="I479" s="122">
        <f t="shared" si="47"/>
        <v>-9.127110004647454E-2</v>
      </c>
      <c r="J479" s="128">
        <f t="shared" si="48"/>
        <v>100.51514196915861</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0.29444767441860464</v>
      </c>
      <c r="F480" s="128">
        <f t="shared" si="44"/>
        <v>50.644999999999996</v>
      </c>
      <c r="G480" s="122">
        <f t="shared" si="45"/>
        <v>0.28183175938993726</v>
      </c>
      <c r="H480" s="128">
        <f t="shared" si="46"/>
        <v>97051.021000000008</v>
      </c>
      <c r="I480" s="122">
        <f t="shared" si="47"/>
        <v>6.1156661710851996E-2</v>
      </c>
      <c r="J480" s="128">
        <f t="shared" si="48"/>
        <v>104.47639934405413</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0.57148255813953486</v>
      </c>
      <c r="F481" s="128">
        <f t="shared" si="44"/>
        <v>98.295000000000002</v>
      </c>
      <c r="G481" s="122">
        <f t="shared" si="45"/>
        <v>0.53567599416885914</v>
      </c>
      <c r="H481" s="128">
        <f t="shared" si="46"/>
        <v>184464.31399999998</v>
      </c>
      <c r="I481" s="122">
        <f t="shared" si="47"/>
        <v>0.1821994591733187</v>
      </c>
      <c r="J481" s="128">
        <f t="shared" si="48"/>
        <v>106.68436972357371</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0.8596395348837208</v>
      </c>
      <c r="F482" s="128">
        <f t="shared" si="44"/>
        <v>147.85799999999998</v>
      </c>
      <c r="G482" s="122">
        <f t="shared" si="45"/>
        <v>0.82697181421660015</v>
      </c>
      <c r="H482" s="128">
        <f t="shared" si="46"/>
        <v>284774.36</v>
      </c>
      <c r="I482" s="122">
        <f t="shared" si="47"/>
        <v>0.25190185906763518</v>
      </c>
      <c r="J482" s="128">
        <f t="shared" si="48"/>
        <v>103.95028223520136</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0.52595348837209288</v>
      </c>
      <c r="F483" s="128">
        <f t="shared" si="44"/>
        <v>90.463999999999984</v>
      </c>
      <c r="G483" s="122">
        <f t="shared" si="45"/>
        <v>0.50597006313197312</v>
      </c>
      <c r="H483" s="128">
        <f t="shared" si="46"/>
        <v>174234.83900000001</v>
      </c>
      <c r="I483" s="122">
        <f t="shared" si="47"/>
        <v>0.23280656964228622</v>
      </c>
      <c r="J483" s="128">
        <f t="shared" si="48"/>
        <v>103.9495271946371</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0.75591860465116278</v>
      </c>
      <c r="F484" s="128">
        <f t="shared" si="44"/>
        <v>130.018</v>
      </c>
      <c r="G484" s="122">
        <f t="shared" si="45"/>
        <v>0.73347747112017148</v>
      </c>
      <c r="H484" s="128">
        <f t="shared" si="46"/>
        <v>252578.83500000002</v>
      </c>
      <c r="I484" s="122">
        <f t="shared" si="47"/>
        <v>0.26673828018734558</v>
      </c>
      <c r="J484" s="128">
        <f t="shared" si="48"/>
        <v>103.0595532125505</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0.76246511627906977</v>
      </c>
      <c r="F485" s="128">
        <f t="shared" si="44"/>
        <v>131.14400000000001</v>
      </c>
      <c r="G485" s="122">
        <f t="shared" si="45"/>
        <v>0.73961776407111191</v>
      </c>
      <c r="H485" s="128">
        <f t="shared" si="46"/>
        <v>254693.29399999997</v>
      </c>
      <c r="I485" s="122">
        <f t="shared" si="47"/>
        <v>0.26280987462473998</v>
      </c>
      <c r="J485" s="128">
        <f t="shared" si="48"/>
        <v>103.08907564391072</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0.6204825581395349</v>
      </c>
      <c r="F486" s="128">
        <f t="shared" si="44"/>
        <v>106.723</v>
      </c>
      <c r="G486" s="122">
        <f t="shared" si="45"/>
        <v>0.59665411577486216</v>
      </c>
      <c r="H486" s="128">
        <f t="shared" si="46"/>
        <v>205462.61799999999</v>
      </c>
      <c r="I486" s="122">
        <f t="shared" si="47"/>
        <v>0.35361415678184921</v>
      </c>
      <c r="J486" s="128">
        <f t="shared" si="48"/>
        <v>103.99367769947037</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0.35869767441860462</v>
      </c>
      <c r="F487" s="128">
        <f t="shared" si="44"/>
        <v>61.695999999999998</v>
      </c>
      <c r="G487" s="122">
        <f t="shared" si="45"/>
        <v>0.33917393816899849</v>
      </c>
      <c r="H487" s="128">
        <f t="shared" si="46"/>
        <v>116797.25899999999</v>
      </c>
      <c r="I487" s="122">
        <f t="shared" si="47"/>
        <v>0.4022143512849784</v>
      </c>
      <c r="J487" s="128">
        <f t="shared" si="48"/>
        <v>105.75626074190822</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0.83393023255813936</v>
      </c>
      <c r="F488" s="128">
        <f t="shared" si="44"/>
        <v>143.43599999999998</v>
      </c>
      <c r="G488" s="122">
        <f t="shared" si="45"/>
        <v>0.79985514493637433</v>
      </c>
      <c r="H488" s="128">
        <f t="shared" si="46"/>
        <v>275436.51799999998</v>
      </c>
      <c r="I488" s="122">
        <f t="shared" si="47"/>
        <v>0.32374468440568571</v>
      </c>
      <c r="J488" s="128">
        <f t="shared" si="48"/>
        <v>104.2601573344228</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0.70219186046511617</v>
      </c>
      <c r="F489" s="128">
        <f t="shared" si="44"/>
        <v>120.77699999999999</v>
      </c>
      <c r="G489" s="122">
        <f t="shared" si="45"/>
        <v>0.6805132449369552</v>
      </c>
      <c r="H489" s="128">
        <f t="shared" si="46"/>
        <v>234340.18000000002</v>
      </c>
      <c r="I489" s="122">
        <f t="shared" si="47"/>
        <v>0.31463221998806551</v>
      </c>
      <c r="J489" s="128">
        <f t="shared" si="48"/>
        <v>103.18562727315754</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0.67847674418604653</v>
      </c>
      <c r="F490" s="128">
        <f t="shared" si="44"/>
        <v>116.69800000000001</v>
      </c>
      <c r="G490" s="122">
        <f t="shared" si="45"/>
        <v>0.66156907056028902</v>
      </c>
      <c r="H490" s="128">
        <f t="shared" si="46"/>
        <v>227816.60200000001</v>
      </c>
      <c r="I490" s="122">
        <f t="shared" si="47"/>
        <v>0.29017960910396851</v>
      </c>
      <c r="J490" s="128">
        <f t="shared" si="48"/>
        <v>102.55569287896699</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0.83663372093023258</v>
      </c>
      <c r="F491" s="128">
        <f t="shared" si="44"/>
        <v>143.90100000000001</v>
      </c>
      <c r="G491" s="122">
        <f t="shared" si="45"/>
        <v>0.79862892687261511</v>
      </c>
      <c r="H491" s="128">
        <f t="shared" si="46"/>
        <v>275014.26</v>
      </c>
      <c r="I491" s="122">
        <f t="shared" si="47"/>
        <v>0.37862792351754804</v>
      </c>
      <c r="J491" s="128">
        <f t="shared" si="48"/>
        <v>104.75875500859229</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0.77172093023255828</v>
      </c>
      <c r="F492" s="128">
        <f t="shared" si="44"/>
        <v>132.73600000000002</v>
      </c>
      <c r="G492" s="122">
        <f t="shared" si="45"/>
        <v>0.74615377310821884</v>
      </c>
      <c r="H492" s="128">
        <f t="shared" si="46"/>
        <v>256944.02100000001</v>
      </c>
      <c r="I492" s="122">
        <f t="shared" si="47"/>
        <v>0.26359523464545254</v>
      </c>
      <c r="J492" s="128">
        <f t="shared" si="48"/>
        <v>103.42652654798428</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0.51647093023255819</v>
      </c>
      <c r="F493" s="128">
        <f t="shared" si="44"/>
        <v>88.833000000000013</v>
      </c>
      <c r="G493" s="122">
        <f t="shared" si="45"/>
        <v>0.49661126502070524</v>
      </c>
      <c r="H493" s="128">
        <f t="shared" si="46"/>
        <v>171012.06200000001</v>
      </c>
      <c r="I493" s="122">
        <f t="shared" si="47"/>
        <v>0.22707586636597285</v>
      </c>
      <c r="J493" s="128">
        <f t="shared" si="48"/>
        <v>103.99903639137645</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0.29618023255813958</v>
      </c>
      <c r="F494" s="128">
        <f t="shared" si="44"/>
        <v>50.943000000000005</v>
      </c>
      <c r="G494" s="122">
        <f t="shared" si="45"/>
        <v>0.27756814419876991</v>
      </c>
      <c r="H494" s="128">
        <f t="shared" si="46"/>
        <v>95582.811000000002</v>
      </c>
      <c r="I494" s="122">
        <f t="shared" si="47"/>
        <v>0.32967576042142877</v>
      </c>
      <c r="J494" s="128">
        <f t="shared" si="48"/>
        <v>106.70541225582477</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0.77952325581395354</v>
      </c>
      <c r="F495" s="128">
        <f t="shared" si="44"/>
        <v>134.078</v>
      </c>
      <c r="G495" s="122">
        <f t="shared" si="45"/>
        <v>0.74913076507588039</v>
      </c>
      <c r="H495" s="128">
        <f t="shared" si="46"/>
        <v>257969.17200000002</v>
      </c>
      <c r="I495" s="122">
        <f t="shared" si="47"/>
        <v>0.31926176268603107</v>
      </c>
      <c r="J495" s="128">
        <f t="shared" si="48"/>
        <v>104.05703411940299</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0.64418604651162792</v>
      </c>
      <c r="F496" s="128">
        <f t="shared" si="44"/>
        <v>110.8</v>
      </c>
      <c r="G496" s="122">
        <f t="shared" si="45"/>
        <v>0.60990540948663885</v>
      </c>
      <c r="H496" s="128">
        <f t="shared" si="46"/>
        <v>210025.80699999997</v>
      </c>
      <c r="I496" s="122">
        <f t="shared" si="47"/>
        <v>0.39128372635688219</v>
      </c>
      <c r="J496" s="128">
        <f t="shared" si="48"/>
        <v>105.62064813523186</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0.52629069767441861</v>
      </c>
      <c r="F497" s="128">
        <f t="shared" si="44"/>
        <v>90.522000000000006</v>
      </c>
      <c r="G497" s="122">
        <f t="shared" si="45"/>
        <v>0.51358995870576551</v>
      </c>
      <c r="H497" s="128">
        <f t="shared" si="46"/>
        <v>176858.81100000002</v>
      </c>
      <c r="I497" s="122">
        <f t="shared" si="47"/>
        <v>9.7791907529445277E-2</v>
      </c>
      <c r="J497" s="128">
        <f t="shared" si="48"/>
        <v>102.47293366105885</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9.8174418604651162E-2</v>
      </c>
      <c r="F498" s="128">
        <f t="shared" si="44"/>
        <v>16.885999999999999</v>
      </c>
      <c r="G498" s="122">
        <f t="shared" si="45"/>
        <v>9.5218116030410221E-2</v>
      </c>
      <c r="H498" s="128">
        <f t="shared" si="46"/>
        <v>32789.120000000003</v>
      </c>
      <c r="I498" s="122">
        <f t="shared" si="47"/>
        <v>0.10825890522405116</v>
      </c>
      <c r="J498" s="128">
        <f t="shared" si="48"/>
        <v>103.10476902661756</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0.48645930232558138</v>
      </c>
      <c r="F499" s="128">
        <f t="shared" si="44"/>
        <v>83.670999999999992</v>
      </c>
      <c r="G499" s="122">
        <f t="shared" si="45"/>
        <v>0.45539625622172275</v>
      </c>
      <c r="H499" s="128">
        <f t="shared" si="46"/>
        <v>156819.34400000001</v>
      </c>
      <c r="I499" s="122">
        <f t="shared" si="47"/>
        <v>0.43085457206690242</v>
      </c>
      <c r="J499" s="128">
        <f t="shared" si="48"/>
        <v>106.82110265059683</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0.44447093023255813</v>
      </c>
      <c r="F500" s="128">
        <f t="shared" si="44"/>
        <v>76.448999999999998</v>
      </c>
      <c r="G500" s="122">
        <f t="shared" si="45"/>
        <v>0.40473697431161759</v>
      </c>
      <c r="H500" s="128">
        <f t="shared" si="46"/>
        <v>139374.41500000001</v>
      </c>
      <c r="I500" s="122">
        <f t="shared" si="47"/>
        <v>0.3067316302972109</v>
      </c>
      <c r="J500" s="128">
        <f t="shared" si="48"/>
        <v>109.81722907538176</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0.45601162790697675</v>
      </c>
      <c r="F501" s="128">
        <f t="shared" si="44"/>
        <v>78.433999999999997</v>
      </c>
      <c r="G501" s="122">
        <f t="shared" si="45"/>
        <v>0.4273794568443306</v>
      </c>
      <c r="H501" s="128">
        <f t="shared" si="46"/>
        <v>147171.535</v>
      </c>
      <c r="I501" s="122">
        <f t="shared" si="47"/>
        <v>0.41111056715150895</v>
      </c>
      <c r="J501" s="128">
        <f t="shared" si="48"/>
        <v>106.69947294005644</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0.23536627906976745</v>
      </c>
      <c r="F502" s="128">
        <f t="shared" si="44"/>
        <v>40.483000000000004</v>
      </c>
      <c r="G502" s="122">
        <f t="shared" si="45"/>
        <v>0.21935729676673696</v>
      </c>
      <c r="H502" s="128">
        <f t="shared" si="46"/>
        <v>75537.440000000002</v>
      </c>
      <c r="I502" s="122">
        <f t="shared" si="47"/>
        <v>0.31165009450492454</v>
      </c>
      <c r="J502" s="128">
        <f t="shared" si="48"/>
        <v>107.29813073875283</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0.53288953488372104</v>
      </c>
      <c r="F503" s="128">
        <f t="shared" si="44"/>
        <v>91.657000000000011</v>
      </c>
      <c r="G503" s="122">
        <f t="shared" si="45"/>
        <v>0.48275098879654316</v>
      </c>
      <c r="H503" s="128">
        <f t="shared" si="46"/>
        <v>166239.16500000001</v>
      </c>
      <c r="I503" s="122">
        <f t="shared" si="47"/>
        <v>0.36707948318970185</v>
      </c>
      <c r="J503" s="128">
        <f t="shared" si="48"/>
        <v>110.38600588103795</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0.3825697674418605</v>
      </c>
      <c r="F504" s="128">
        <f t="shared" si="44"/>
        <v>65.802000000000007</v>
      </c>
      <c r="G504" s="122">
        <f t="shared" si="45"/>
        <v>0.37503829735333583</v>
      </c>
      <c r="H504" s="128">
        <f t="shared" si="46"/>
        <v>129147.43800000001</v>
      </c>
      <c r="I504" s="122">
        <f t="shared" si="47"/>
        <v>0.22057046775761155</v>
      </c>
      <c r="J504" s="128">
        <f t="shared" si="48"/>
        <v>102.00818693495428</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0.20852325581395353</v>
      </c>
      <c r="F505" s="128">
        <f t="shared" si="44"/>
        <v>35.866000000000007</v>
      </c>
      <c r="G505" s="122">
        <f t="shared" si="45"/>
        <v>0.20160040713443569</v>
      </c>
      <c r="H505" s="128">
        <f t="shared" si="46"/>
        <v>69422.713000000003</v>
      </c>
      <c r="I505" s="122">
        <f t="shared" si="47"/>
        <v>7.6466596574173942E-2</v>
      </c>
      <c r="J505" s="128">
        <f t="shared" si="48"/>
        <v>103.43394578310618</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0.47636627906976736</v>
      </c>
      <c r="F506" s="128">
        <f t="shared" si="44"/>
        <v>81.934999999999988</v>
      </c>
      <c r="G506" s="122">
        <f t="shared" si="45"/>
        <v>0.42866219167261976</v>
      </c>
      <c r="H506" s="128">
        <f t="shared" si="46"/>
        <v>147613.255</v>
      </c>
      <c r="I506" s="122">
        <f t="shared" si="47"/>
        <v>0.41713642761954994</v>
      </c>
      <c r="J506" s="128">
        <f t="shared" si="48"/>
        <v>111.12859690541134</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0.5063662790697675</v>
      </c>
      <c r="F507" s="128">
        <f t="shared" si="44"/>
        <v>87.095000000000013</v>
      </c>
      <c r="G507" s="122">
        <f t="shared" si="45"/>
        <v>0.47631650491639516</v>
      </c>
      <c r="H507" s="128">
        <f t="shared" si="46"/>
        <v>164023.399</v>
      </c>
      <c r="I507" s="122">
        <f t="shared" si="47"/>
        <v>0.37345475379235299</v>
      </c>
      <c r="J507" s="128">
        <f t="shared" si="48"/>
        <v>106.30878288768237</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0.30230813953488378</v>
      </c>
      <c r="F508" s="128">
        <f t="shared" si="44"/>
        <v>51.997000000000007</v>
      </c>
      <c r="G508" s="122">
        <f t="shared" si="45"/>
        <v>0.27956408156627693</v>
      </c>
      <c r="H508" s="128">
        <f t="shared" si="46"/>
        <v>96270.127999999997</v>
      </c>
      <c r="I508" s="122">
        <f t="shared" si="47"/>
        <v>0.36195583982711016</v>
      </c>
      <c r="J508" s="128">
        <f t="shared" si="48"/>
        <v>108.13554367971081</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0.15815116279069769</v>
      </c>
      <c r="F509" s="128">
        <f t="shared" si="44"/>
        <v>27.202000000000002</v>
      </c>
      <c r="G509" s="122">
        <f t="shared" si="45"/>
        <v>0.14038405380447094</v>
      </c>
      <c r="H509" s="128">
        <f t="shared" si="46"/>
        <v>48342.372000000003</v>
      </c>
      <c r="I509" s="122">
        <f t="shared" si="47"/>
        <v>0.39759761446231295</v>
      </c>
      <c r="J509" s="128">
        <f t="shared" si="48"/>
        <v>112.65607346755569</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0.26996511627906983</v>
      </c>
      <c r="F510" s="128">
        <f t="shared" si="44"/>
        <v>46.434000000000012</v>
      </c>
      <c r="G510" s="122">
        <f t="shared" si="45"/>
        <v>0.26963464185527852</v>
      </c>
      <c r="H510" s="128">
        <f t="shared" si="46"/>
        <v>92850.846000000005</v>
      </c>
      <c r="I510" s="122">
        <f t="shared" si="47"/>
        <v>8.1028110482341085E-4</v>
      </c>
      <c r="J510" s="128">
        <f t="shared" si="48"/>
        <v>100.12256378539396</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0.30333139534883724</v>
      </c>
      <c r="F511" s="128">
        <f t="shared" si="44"/>
        <v>52.173000000000002</v>
      </c>
      <c r="G511" s="122">
        <f t="shared" si="45"/>
        <v>0.2662613849540304</v>
      </c>
      <c r="H511" s="128">
        <f t="shared" si="46"/>
        <v>91689.237999999998</v>
      </c>
      <c r="I511" s="122">
        <f t="shared" si="47"/>
        <v>0.3479814637449003</v>
      </c>
      <c r="J511" s="128">
        <f t="shared" si="48"/>
        <v>113.92241327115717</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0.25497093023255818</v>
      </c>
      <c r="F512" s="128">
        <f t="shared" si="44"/>
        <v>43.855000000000004</v>
      </c>
      <c r="G512" s="122">
        <f t="shared" si="45"/>
        <v>0.2386099843767242</v>
      </c>
      <c r="H512" s="128">
        <f t="shared" si="46"/>
        <v>82167.256999999998</v>
      </c>
      <c r="I512" s="122">
        <f t="shared" si="47"/>
        <v>0.28041400715211062</v>
      </c>
      <c r="J512" s="128">
        <f t="shared" si="48"/>
        <v>106.85677336536045</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5.5343023255813965E-2</v>
      </c>
      <c r="F513" s="128">
        <f t="shared" si="44"/>
        <v>9.5190000000000019</v>
      </c>
      <c r="G513" s="122">
        <f t="shared" si="45"/>
        <v>4.9572729543091783E-2</v>
      </c>
      <c r="H513" s="128">
        <f t="shared" si="46"/>
        <v>17070.766</v>
      </c>
      <c r="I513" s="122">
        <f t="shared" si="47"/>
        <v>0.13071961715332167</v>
      </c>
      <c r="J513" s="128">
        <f t="shared" si="48"/>
        <v>111.64005647037504</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0.52109883720930228</v>
      </c>
      <c r="F514" s="128">
        <f t="shared" si="44"/>
        <v>89.628999999999991</v>
      </c>
      <c r="G514" s="122">
        <f t="shared" si="45"/>
        <v>0.50838545931849999</v>
      </c>
      <c r="H514" s="128">
        <f t="shared" si="46"/>
        <v>175066.60000000003</v>
      </c>
      <c r="I514" s="122">
        <f t="shared" si="47"/>
        <v>0.29491185599867098</v>
      </c>
      <c r="J514" s="128">
        <f t="shared" si="48"/>
        <v>102.50073593919164</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5.7953488372093014E-2</v>
      </c>
      <c r="F515" s="128">
        <f t="shared" si="44"/>
        <v>9.9679999999999982</v>
      </c>
      <c r="G515" s="122">
        <f t="shared" si="45"/>
        <v>5.6428649835345769E-2</v>
      </c>
      <c r="H515" s="128">
        <f t="shared" si="46"/>
        <v>19431.656999999999</v>
      </c>
      <c r="I515" s="122">
        <f t="shared" si="47"/>
        <v>8.5828698421831703E-3</v>
      </c>
      <c r="J515" s="128">
        <f t="shared" si="48"/>
        <v>102.7022417534295</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0.12388372093023257</v>
      </c>
      <c r="F516" s="128">
        <f t="shared" si="44"/>
        <v>21.308000000000003</v>
      </c>
      <c r="G516" s="122">
        <f t="shared" si="45"/>
        <v>0.13877142102114659</v>
      </c>
      <c r="H516" s="128">
        <f t="shared" si="46"/>
        <v>47787.048999999999</v>
      </c>
      <c r="I516" s="122">
        <f t="shared" si="47"/>
        <v>-0.44246553204493139</v>
      </c>
      <c r="J516" s="128">
        <f t="shared" si="48"/>
        <v>89.271782344402624</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8.572093023255814E-2</v>
      </c>
      <c r="F517" s="128">
        <f t="shared" si="44"/>
        <v>14.744</v>
      </c>
      <c r="G517" s="122">
        <f t="shared" si="45"/>
        <v>7.6546858211512442E-2</v>
      </c>
      <c r="H517" s="128">
        <f t="shared" si="46"/>
        <v>26359.523000000001</v>
      </c>
      <c r="I517" s="122">
        <f t="shared" si="47"/>
        <v>0.24976824696526378</v>
      </c>
      <c r="J517" s="128">
        <f t="shared" si="48"/>
        <v>111.98490994326131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3.1511627906976744E-2</v>
      </c>
      <c r="F518" s="128">
        <f t="shared" si="44"/>
        <v>5.42</v>
      </c>
      <c r="G518" s="122">
        <f t="shared" si="45"/>
        <v>3.1458209189273952E-2</v>
      </c>
      <c r="H518" s="128">
        <f t="shared" si="46"/>
        <v>10832.886</v>
      </c>
      <c r="I518" s="122">
        <f t="shared" si="47"/>
        <v>-7.6957195922404367E-2</v>
      </c>
      <c r="J518" s="128">
        <f t="shared" si="48"/>
        <v>100.1698085144688</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3.6593023255813949E-2</v>
      </c>
      <c r="F519" s="128">
        <f t="shared" si="44"/>
        <v>6.2939999999999996</v>
      </c>
      <c r="G519" s="122">
        <f t="shared" si="45"/>
        <v>3.4724818357639436E-2</v>
      </c>
      <c r="H519" s="128">
        <f t="shared" si="46"/>
        <v>11957.769000000002</v>
      </c>
      <c r="I519" s="122">
        <f t="shared" si="47"/>
        <v>0.35087268575257929</v>
      </c>
      <c r="J519" s="128">
        <f t="shared" si="48"/>
        <v>105.38002784905427</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0.11152906976744185</v>
      </c>
      <c r="F520" s="128">
        <f t="shared" si="44"/>
        <v>19.183</v>
      </c>
      <c r="G520" s="122">
        <f t="shared" si="45"/>
        <v>0.10613897455554974</v>
      </c>
      <c r="H520" s="128">
        <f t="shared" si="46"/>
        <v>36549.805</v>
      </c>
      <c r="I520" s="122">
        <f t="shared" si="47"/>
        <v>0.26947099797762586</v>
      </c>
      <c r="J520" s="128">
        <f t="shared" si="48"/>
        <v>105.07833737273494</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0.32984302325581399</v>
      </c>
      <c r="F521" s="128">
        <f t="shared" ref="F521:F584" si="50">SUMPRODUCT($K$2:$AI$2,$K521:$AI521)</f>
        <v>56.733000000000004</v>
      </c>
      <c r="G521" s="122">
        <f t="shared" ref="G521:G584" si="51">SUMPRODUCT($K$3:$AI$3,$K521:$AI521)/$J$3</f>
        <v>0.28287198496913096</v>
      </c>
      <c r="H521" s="128">
        <f t="shared" ref="H521:H584" si="52">SUMPRODUCT($K$3:$AI$3,$K521:$AI521)</f>
        <v>97409.231</v>
      </c>
      <c r="I521" s="122">
        <f t="shared" ref="I521:I584" si="53">CORREL($K$4:$AI$4,$K521:$AI521)</f>
        <v>0.51637523919896067</v>
      </c>
      <c r="J521" s="128">
        <f t="shared" si="48"/>
        <v>116.60505132447416</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0.16690697674418603</v>
      </c>
      <c r="F522" s="128">
        <f t="shared" si="50"/>
        <v>28.707999999999998</v>
      </c>
      <c r="G522" s="122">
        <f t="shared" si="51"/>
        <v>0.15536455955720502</v>
      </c>
      <c r="H522" s="128">
        <f t="shared" si="52"/>
        <v>53501.029000000002</v>
      </c>
      <c r="I522" s="122">
        <f t="shared" si="53"/>
        <v>0.38364540778948286</v>
      </c>
      <c r="J522" s="128">
        <f t="shared" ref="J522:J585" si="54">$E522/$G522*100</f>
        <v>107.42924719760887</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2.5854651162790697E-2</v>
      </c>
      <c r="F523" s="128">
        <f t="shared" si="50"/>
        <v>4.4470000000000001</v>
      </c>
      <c r="G523" s="122">
        <f t="shared" si="51"/>
        <v>2.5581993158282954E-2</v>
      </c>
      <c r="H523" s="128">
        <f t="shared" si="52"/>
        <v>8809.3640000000014</v>
      </c>
      <c r="I523" s="122">
        <f t="shared" si="53"/>
        <v>-6.8752606352667486E-2</v>
      </c>
      <c r="J523" s="128">
        <f t="shared" si="54"/>
        <v>101.06582001965496</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1.9720930232558141E-2</v>
      </c>
      <c r="F524" s="128">
        <f t="shared" si="50"/>
        <v>3.3920000000000003</v>
      </c>
      <c r="G524" s="122">
        <f t="shared" si="51"/>
        <v>2.0188292416612946E-2</v>
      </c>
      <c r="H524" s="128">
        <f t="shared" si="52"/>
        <v>6952.0000000000009</v>
      </c>
      <c r="I524" s="122">
        <f t="shared" si="53"/>
        <v>-0.1650421142860716</v>
      </c>
      <c r="J524" s="128">
        <f t="shared" si="54"/>
        <v>97.684984076859266</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0.10826744186046514</v>
      </c>
      <c r="F525" s="128">
        <f t="shared" si="50"/>
        <v>18.622000000000003</v>
      </c>
      <c r="G525" s="122">
        <f t="shared" si="51"/>
        <v>0.10805869763443858</v>
      </c>
      <c r="H525" s="128">
        <f t="shared" si="52"/>
        <v>37210.877</v>
      </c>
      <c r="I525" s="122">
        <f t="shared" si="53"/>
        <v>1.752894337574422E-3</v>
      </c>
      <c r="J525" s="128">
        <f t="shared" si="54"/>
        <v>100.19317669988281</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3.9959302325581397E-2</v>
      </c>
      <c r="F526" s="128">
        <f t="shared" si="50"/>
        <v>6.8730000000000002</v>
      </c>
      <c r="G526" s="122">
        <f t="shared" si="51"/>
        <v>3.601201075624786E-2</v>
      </c>
      <c r="H526" s="128">
        <f t="shared" si="52"/>
        <v>12401.023999999999</v>
      </c>
      <c r="I526" s="122">
        <f t="shared" si="53"/>
        <v>0.11754534057109647</v>
      </c>
      <c r="J526" s="128">
        <f t="shared" si="54"/>
        <v>110.96104184809705</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1.8005813953488371E-2</v>
      </c>
      <c r="F527" s="128">
        <f t="shared" si="50"/>
        <v>3.097</v>
      </c>
      <c r="G527" s="122">
        <f t="shared" si="51"/>
        <v>1.7938395507001437E-2</v>
      </c>
      <c r="H527" s="128">
        <f t="shared" si="52"/>
        <v>6177.2300000000005</v>
      </c>
      <c r="I527" s="122">
        <f t="shared" si="53"/>
        <v>-5.6066249919404697E-2</v>
      </c>
      <c r="J527" s="128">
        <f t="shared" si="54"/>
        <v>100.37583320348031</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6.6546511627906979E-2</v>
      </c>
      <c r="F528" s="128">
        <f t="shared" si="50"/>
        <v>11.446</v>
      </c>
      <c r="G528" s="122">
        <f t="shared" si="51"/>
        <v>6.6112775077099978E-2</v>
      </c>
      <c r="H528" s="128">
        <f t="shared" si="52"/>
        <v>22766.462999999996</v>
      </c>
      <c r="I528" s="122">
        <f t="shared" si="53"/>
        <v>6.7039322242002902E-2</v>
      </c>
      <c r="J528" s="128">
        <f t="shared" si="54"/>
        <v>100.65605558124157</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2.6674418604651175E-2</v>
      </c>
      <c r="F529" s="128">
        <f t="shared" si="50"/>
        <v>4.5880000000000019</v>
      </c>
      <c r="G529" s="122">
        <f t="shared" si="51"/>
        <v>2.6926500908937792E-2</v>
      </c>
      <c r="H529" s="128">
        <f t="shared" si="52"/>
        <v>9272.3559999999998</v>
      </c>
      <c r="I529" s="122">
        <f t="shared" si="53"/>
        <v>-0.27860923609408356</v>
      </c>
      <c r="J529" s="128">
        <f t="shared" si="54"/>
        <v>99.063813359414468</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5.9395348837209309E-2</v>
      </c>
      <c r="F530" s="128">
        <f t="shared" si="50"/>
        <v>10.216000000000001</v>
      </c>
      <c r="G530" s="122">
        <f t="shared" si="51"/>
        <v>6.134173447400669E-2</v>
      </c>
      <c r="H530" s="128">
        <f t="shared" si="52"/>
        <v>21123.516999999996</v>
      </c>
      <c r="I530" s="122">
        <f t="shared" si="53"/>
        <v>-0.19804818056213946</v>
      </c>
      <c r="J530" s="128">
        <f t="shared" si="54"/>
        <v>96.826979782219638</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2.6877906976744189E-2</v>
      </c>
      <c r="F531" s="128">
        <f t="shared" si="50"/>
        <v>4.6230000000000002</v>
      </c>
      <c r="G531" s="122">
        <f t="shared" si="51"/>
        <v>2.1934187676778235E-2</v>
      </c>
      <c r="H531" s="128">
        <f t="shared" si="52"/>
        <v>7553.2129999999997</v>
      </c>
      <c r="I531" s="122">
        <f t="shared" si="53"/>
        <v>0.46940729260636826</v>
      </c>
      <c r="J531" s="128">
        <f t="shared" si="54"/>
        <v>122.53887571683305</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7.1267441860465117E-2</v>
      </c>
      <c r="F532" s="128">
        <f t="shared" si="50"/>
        <v>12.258000000000001</v>
      </c>
      <c r="G532" s="122">
        <f t="shared" si="51"/>
        <v>7.2996976983255815E-2</v>
      </c>
      <c r="H532" s="128">
        <f t="shared" si="52"/>
        <v>25137.093000000004</v>
      </c>
      <c r="I532" s="122">
        <f t="shared" si="53"/>
        <v>-0.12325790468916775</v>
      </c>
      <c r="J532" s="128">
        <f t="shared" si="54"/>
        <v>97.630675687861128</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0.29316279069767437</v>
      </c>
      <c r="F533" s="128">
        <f t="shared" si="50"/>
        <v>50.423999999999992</v>
      </c>
      <c r="G533" s="122">
        <f t="shared" si="51"/>
        <v>0.29695589473745343</v>
      </c>
      <c r="H533" s="128">
        <f t="shared" si="52"/>
        <v>102259.13799999999</v>
      </c>
      <c r="I533" s="122">
        <f t="shared" si="53"/>
        <v>8.1868712126984E-4</v>
      </c>
      <c r="J533" s="128">
        <f t="shared" si="54"/>
        <v>98.722670906016987</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7.0674418604651165E-2</v>
      </c>
      <c r="F534" s="128">
        <f t="shared" si="50"/>
        <v>12.156000000000001</v>
      </c>
      <c r="G534" s="122">
        <f t="shared" si="51"/>
        <v>6.8051870437161308E-2</v>
      </c>
      <c r="H534" s="128">
        <f t="shared" si="52"/>
        <v>23434.205999999995</v>
      </c>
      <c r="I534" s="122">
        <f t="shared" si="53"/>
        <v>0.13581959074108044</v>
      </c>
      <c r="J534" s="128">
        <f t="shared" si="54"/>
        <v>103.85374883988163</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3.9406976744186056E-2</v>
      </c>
      <c r="F535" s="128">
        <f t="shared" si="50"/>
        <v>6.7780000000000014</v>
      </c>
      <c r="G535" s="122">
        <f t="shared" si="51"/>
        <v>4.0816847583038579E-2</v>
      </c>
      <c r="H535" s="128">
        <f t="shared" si="52"/>
        <v>14055.607999999998</v>
      </c>
      <c r="I535" s="122">
        <f t="shared" si="53"/>
        <v>-0.20503088468687294</v>
      </c>
      <c r="J535" s="128">
        <f t="shared" si="54"/>
        <v>96.545860539611112</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3.0796511627906985E-2</v>
      </c>
      <c r="F536" s="128">
        <f t="shared" si="50"/>
        <v>5.2970000000000015</v>
      </c>
      <c r="G536" s="122">
        <f t="shared" si="51"/>
        <v>2.6926466061482534E-2</v>
      </c>
      <c r="H536" s="128">
        <f t="shared" si="52"/>
        <v>9272.3440000000028</v>
      </c>
      <c r="I536" s="122">
        <f t="shared" si="53"/>
        <v>0.61498367743142646</v>
      </c>
      <c r="J536" s="128">
        <f t="shared" si="54"/>
        <v>114.37264569954255</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2.8319767441860468E-2</v>
      </c>
      <c r="F537" s="128">
        <f t="shared" si="50"/>
        <v>4.8710000000000004</v>
      </c>
      <c r="G537" s="122">
        <f t="shared" si="51"/>
        <v>3.0547935578671033E-2</v>
      </c>
      <c r="H537" s="128">
        <f t="shared" si="52"/>
        <v>10519.425999999999</v>
      </c>
      <c r="I537" s="122">
        <f t="shared" si="53"/>
        <v>-0.27169842758889673</v>
      </c>
      <c r="J537" s="128">
        <f t="shared" si="54"/>
        <v>92.705994383573668</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0.24396511627906978</v>
      </c>
      <c r="F538" s="128">
        <f t="shared" si="50"/>
        <v>41.962000000000003</v>
      </c>
      <c r="G538" s="122">
        <f t="shared" si="51"/>
        <v>0.24129156285028955</v>
      </c>
      <c r="H538" s="128">
        <f t="shared" si="52"/>
        <v>83090.680000000008</v>
      </c>
      <c r="I538" s="122">
        <f t="shared" si="53"/>
        <v>6.6777926761328651E-3</v>
      </c>
      <c r="J538" s="128">
        <f t="shared" si="54"/>
        <v>101.10801778445899</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0.43330813953488367</v>
      </c>
      <c r="F539" s="128">
        <f t="shared" si="50"/>
        <v>74.528999999999996</v>
      </c>
      <c r="G539" s="122">
        <f t="shared" si="51"/>
        <v>0.41061925089586992</v>
      </c>
      <c r="H539" s="128">
        <f t="shared" si="52"/>
        <v>141400.02399999998</v>
      </c>
      <c r="I539" s="122">
        <f t="shared" si="53"/>
        <v>0.41763457144098554</v>
      </c>
      <c r="J539" s="128">
        <f t="shared" si="54"/>
        <v>105.52552969436093</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7.2290697674418605E-2</v>
      </c>
      <c r="F540" s="128">
        <f t="shared" si="50"/>
        <v>12.433999999999999</v>
      </c>
      <c r="G540" s="122">
        <f t="shared" si="51"/>
        <v>7.2074901701136618E-2</v>
      </c>
      <c r="H540" s="128">
        <f t="shared" si="52"/>
        <v>24819.569000000003</v>
      </c>
      <c r="I540" s="122">
        <f t="shared" si="53"/>
        <v>3.7459749757633325E-2</v>
      </c>
      <c r="J540" s="128">
        <f t="shared" si="54"/>
        <v>100.29940515795192</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6.1180232558139536E-2</v>
      </c>
      <c r="F541" s="128">
        <f t="shared" si="50"/>
        <v>10.523</v>
      </c>
      <c r="G541" s="122">
        <f t="shared" si="51"/>
        <v>6.6731186730089043E-2</v>
      </c>
      <c r="H541" s="128">
        <f t="shared" si="52"/>
        <v>22979.418000000001</v>
      </c>
      <c r="I541" s="122">
        <f t="shared" si="53"/>
        <v>-0.52806839709098918</v>
      </c>
      <c r="J541" s="128">
        <f t="shared" si="54"/>
        <v>91.68161927885123</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1.1011627906976743E-2</v>
      </c>
      <c r="F542" s="128">
        <f t="shared" si="50"/>
        <v>1.8939999999999999</v>
      </c>
      <c r="G542" s="122">
        <f t="shared" si="51"/>
        <v>1.1030781918817043E-2</v>
      </c>
      <c r="H542" s="128">
        <f t="shared" si="52"/>
        <v>3798.5379999999996</v>
      </c>
      <c r="I542" s="122">
        <f t="shared" si="53"/>
        <v>-8.8642649960210623E-2</v>
      </c>
      <c r="J542" s="128">
        <f t="shared" si="54"/>
        <v>99.826358530326615</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3.8610465116279073E-2</v>
      </c>
      <c r="F543" s="128">
        <f t="shared" si="50"/>
        <v>6.641</v>
      </c>
      <c r="G543" s="122">
        <f t="shared" si="51"/>
        <v>3.7934556479013122E-2</v>
      </c>
      <c r="H543" s="128">
        <f t="shared" si="52"/>
        <v>13063.068000000001</v>
      </c>
      <c r="I543" s="122">
        <f t="shared" si="53"/>
        <v>-3.8263909916309832E-2</v>
      </c>
      <c r="J543" s="128">
        <f t="shared" si="54"/>
        <v>101.78177551025247</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4.5790697674418609E-2</v>
      </c>
      <c r="F544" s="128">
        <f t="shared" si="50"/>
        <v>7.8760000000000003</v>
      </c>
      <c r="G544" s="122">
        <f t="shared" si="51"/>
        <v>4.4703715319522129E-2</v>
      </c>
      <c r="H544" s="128">
        <f t="shared" si="52"/>
        <v>15394.082000000002</v>
      </c>
      <c r="I544" s="122">
        <f t="shared" si="53"/>
        <v>0.12599430301904374</v>
      </c>
      <c r="J544" s="128">
        <f t="shared" si="54"/>
        <v>102.43152576274079</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2.6284883720930231E-2</v>
      </c>
      <c r="F545" s="128">
        <f t="shared" si="50"/>
        <v>4.5209999999999999</v>
      </c>
      <c r="G545" s="122">
        <f t="shared" si="51"/>
        <v>2.541373222053793E-2</v>
      </c>
      <c r="H545" s="128">
        <f t="shared" si="52"/>
        <v>8751.4220000000005</v>
      </c>
      <c r="I545" s="122">
        <f t="shared" si="53"/>
        <v>5.9344198173640048E-2</v>
      </c>
      <c r="J545" s="128">
        <f t="shared" si="54"/>
        <v>103.42787707382975</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1.1883720930232558E-2</v>
      </c>
      <c r="F546" s="128">
        <f t="shared" si="50"/>
        <v>2.044</v>
      </c>
      <c r="G546" s="122">
        <f t="shared" si="51"/>
        <v>1.2761358818438949E-2</v>
      </c>
      <c r="H546" s="128">
        <f t="shared" si="52"/>
        <v>4394.4759999999997</v>
      </c>
      <c r="I546" s="122">
        <f t="shared" si="53"/>
        <v>-0.28886194778612978</v>
      </c>
      <c r="J546" s="128">
        <f t="shared" si="54"/>
        <v>93.122692491505774</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7.8563953488372085E-2</v>
      </c>
      <c r="F547" s="128">
        <f t="shared" si="50"/>
        <v>13.512999999999998</v>
      </c>
      <c r="G547" s="122">
        <f t="shared" si="51"/>
        <v>7.8953798082228382E-2</v>
      </c>
      <c r="H547" s="128">
        <f t="shared" si="52"/>
        <v>27188.371999999999</v>
      </c>
      <c r="I547" s="122">
        <f t="shared" si="53"/>
        <v>-0.13263826135071521</v>
      </c>
      <c r="J547" s="128">
        <f t="shared" si="54"/>
        <v>99.506237061008406</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5.1744186046511619E-2</v>
      </c>
      <c r="F548" s="128">
        <f t="shared" si="50"/>
        <v>8.8999999999999986</v>
      </c>
      <c r="G548" s="122">
        <f t="shared" si="51"/>
        <v>5.2991209729409523E-2</v>
      </c>
      <c r="H548" s="128">
        <f t="shared" si="52"/>
        <v>18247.947000000004</v>
      </c>
      <c r="I548" s="122">
        <f t="shared" si="53"/>
        <v>-0.14060334876703043</v>
      </c>
      <c r="J548" s="128">
        <f t="shared" si="54"/>
        <v>97.646734827784428</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2.5459302325581398E-2</v>
      </c>
      <c r="F549" s="128">
        <f t="shared" si="50"/>
        <v>4.3790000000000004</v>
      </c>
      <c r="G549" s="122">
        <f t="shared" si="51"/>
        <v>2.0835049570505113E-2</v>
      </c>
      <c r="H549" s="128">
        <f t="shared" si="52"/>
        <v>7174.7159999999994</v>
      </c>
      <c r="I549" s="122">
        <f t="shared" si="53"/>
        <v>0.27794399540952708</v>
      </c>
      <c r="J549" s="128">
        <f t="shared" si="54"/>
        <v>122.19458484813279</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0.11098837209302327</v>
      </c>
      <c r="F550" s="128">
        <f t="shared" si="50"/>
        <v>19.090000000000003</v>
      </c>
      <c r="G550" s="122">
        <f t="shared" si="51"/>
        <v>8.4623783969008992E-2</v>
      </c>
      <c r="H550" s="128">
        <f t="shared" si="52"/>
        <v>29140.877</v>
      </c>
      <c r="I550" s="122">
        <f t="shared" si="53"/>
        <v>0.31288959057954419</v>
      </c>
      <c r="J550" s="128">
        <f t="shared" si="54"/>
        <v>131.15505699162489</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9.2872093023255817E-2</v>
      </c>
      <c r="F551" s="128">
        <f t="shared" si="50"/>
        <v>15.974</v>
      </c>
      <c r="G551" s="122">
        <f t="shared" si="51"/>
        <v>0.11093982134871268</v>
      </c>
      <c r="H551" s="128">
        <f t="shared" si="52"/>
        <v>38203.014999999999</v>
      </c>
      <c r="I551" s="122">
        <f t="shared" si="53"/>
        <v>-0.46912921061019225</v>
      </c>
      <c r="J551" s="128">
        <f t="shared" si="54"/>
        <v>83.713937785544744</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3.0255813953488371E-2</v>
      </c>
      <c r="F552" s="128">
        <f t="shared" si="50"/>
        <v>5.2039999999999997</v>
      </c>
      <c r="G552" s="122">
        <f t="shared" si="51"/>
        <v>2.9683794190929209E-2</v>
      </c>
      <c r="H552" s="128">
        <f t="shared" si="52"/>
        <v>10221.852000000001</v>
      </c>
      <c r="I552" s="122">
        <f t="shared" si="53"/>
        <v>1.1809252571626086E-2</v>
      </c>
      <c r="J552" s="128">
        <f t="shared" si="54"/>
        <v>101.92704395832915</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0.14236627906976745</v>
      </c>
      <c r="F553" s="128">
        <f t="shared" si="50"/>
        <v>24.487000000000002</v>
      </c>
      <c r="G553" s="122">
        <f t="shared" si="51"/>
        <v>0.12003350873219151</v>
      </c>
      <c r="H553" s="128">
        <f t="shared" si="52"/>
        <v>41334.499000000003</v>
      </c>
      <c r="I553" s="122">
        <f t="shared" si="53"/>
        <v>0.49481418038229269</v>
      </c>
      <c r="J553" s="128">
        <f t="shared" si="54"/>
        <v>118.60544657359213</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9.7633720930232551E-2</v>
      </c>
      <c r="F554" s="128">
        <f t="shared" si="50"/>
        <v>16.792999999999999</v>
      </c>
      <c r="G554" s="122">
        <f t="shared" si="51"/>
        <v>8.4059865024189939E-2</v>
      </c>
      <c r="H554" s="128">
        <f t="shared" si="52"/>
        <v>28946.686999999998</v>
      </c>
      <c r="I554" s="122">
        <f t="shared" si="53"/>
        <v>0.4705316590662883</v>
      </c>
      <c r="J554" s="128">
        <f t="shared" si="54"/>
        <v>116.14784404202464</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0.18112209302325585</v>
      </c>
      <c r="F555" s="128">
        <f t="shared" si="50"/>
        <v>31.153000000000006</v>
      </c>
      <c r="G555" s="122">
        <f t="shared" si="51"/>
        <v>0.16799840572892166</v>
      </c>
      <c r="H555" s="128">
        <f t="shared" si="52"/>
        <v>57851.595000000001</v>
      </c>
      <c r="I555" s="122">
        <f t="shared" si="53"/>
        <v>0.36314107423528913</v>
      </c>
      <c r="J555" s="128">
        <f t="shared" si="54"/>
        <v>107.81179275921838</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8.4843023255813957E-2</v>
      </c>
      <c r="F556" s="128">
        <f t="shared" si="50"/>
        <v>14.593000000000002</v>
      </c>
      <c r="G556" s="122">
        <f t="shared" si="51"/>
        <v>7.6649370713037013E-2</v>
      </c>
      <c r="H556" s="128">
        <f t="shared" si="52"/>
        <v>26394.824000000001</v>
      </c>
      <c r="I556" s="122">
        <f t="shared" si="53"/>
        <v>0.46701170079940613</v>
      </c>
      <c r="J556" s="128">
        <f t="shared" si="54"/>
        <v>110.68978449079859</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3.3203488372093026E-2</v>
      </c>
      <c r="F557" s="128">
        <f t="shared" si="50"/>
        <v>5.7110000000000003</v>
      </c>
      <c r="G557" s="122">
        <f t="shared" si="51"/>
        <v>3.3212955703076447E-2</v>
      </c>
      <c r="H557" s="128">
        <f t="shared" si="52"/>
        <v>11437.146999999999</v>
      </c>
      <c r="I557" s="122">
        <f t="shared" si="53"/>
        <v>-0.13721976436029037</v>
      </c>
      <c r="J557" s="128">
        <f t="shared" si="54"/>
        <v>99.97149506635887</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2.096511627906977E-2</v>
      </c>
      <c r="F558" s="128">
        <f t="shared" si="50"/>
        <v>3.6060000000000003</v>
      </c>
      <c r="G558" s="122">
        <f t="shared" si="51"/>
        <v>1.9632513256552773E-2</v>
      </c>
      <c r="H558" s="128">
        <f t="shared" si="52"/>
        <v>6760.6130000000003</v>
      </c>
      <c r="I558" s="122">
        <f t="shared" si="53"/>
        <v>0.22323866521340194</v>
      </c>
      <c r="J558" s="128">
        <f t="shared" si="54"/>
        <v>106.78773524868097</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0.10551744186046512</v>
      </c>
      <c r="F559" s="128">
        <f t="shared" si="50"/>
        <v>18.149000000000001</v>
      </c>
      <c r="G559" s="122">
        <f t="shared" si="51"/>
        <v>0.10660584333745694</v>
      </c>
      <c r="H559" s="128">
        <f t="shared" si="52"/>
        <v>36710.574999999997</v>
      </c>
      <c r="I559" s="122">
        <f t="shared" si="53"/>
        <v>-3.1179287761135773E-3</v>
      </c>
      <c r="J559" s="128">
        <f t="shared" si="54"/>
        <v>98.979041445648974</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6.1581395348837199E-2</v>
      </c>
      <c r="F560" s="128">
        <f t="shared" si="50"/>
        <v>10.591999999999999</v>
      </c>
      <c r="G560" s="122">
        <f t="shared" si="51"/>
        <v>5.4902302255211144E-2</v>
      </c>
      <c r="H560" s="128">
        <f t="shared" si="52"/>
        <v>18906.046999999999</v>
      </c>
      <c r="I560" s="122">
        <f t="shared" si="53"/>
        <v>0.24276833134339423</v>
      </c>
      <c r="J560" s="128">
        <f t="shared" si="54"/>
        <v>112.16541532735469</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1.5011627906976743E-2</v>
      </c>
      <c r="F561" s="128">
        <f t="shared" si="50"/>
        <v>2.5819999999999999</v>
      </c>
      <c r="G561" s="122">
        <f t="shared" si="51"/>
        <v>1.5025627399392495E-2</v>
      </c>
      <c r="H561" s="128">
        <f t="shared" si="52"/>
        <v>5174.1950000000006</v>
      </c>
      <c r="I561" s="122">
        <f t="shared" si="53"/>
        <v>-8.9158637759481768E-2</v>
      </c>
      <c r="J561" s="128">
        <f t="shared" si="54"/>
        <v>99.906829232193544</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6.1773255813953487E-2</v>
      </c>
      <c r="F562" s="128">
        <f t="shared" si="50"/>
        <v>10.625</v>
      </c>
      <c r="G562" s="122">
        <f t="shared" si="51"/>
        <v>6.4170566677701699E-2</v>
      </c>
      <c r="H562" s="128">
        <f t="shared" si="52"/>
        <v>22097.648000000001</v>
      </c>
      <c r="I562" s="122">
        <f t="shared" si="53"/>
        <v>-0.50532120782094814</v>
      </c>
      <c r="J562" s="128">
        <f t="shared" si="54"/>
        <v>96.264158183628382</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4.5953488372093024E-2</v>
      </c>
      <c r="F563" s="128">
        <f t="shared" si="50"/>
        <v>7.9039999999999999</v>
      </c>
      <c r="G563" s="122">
        <f t="shared" si="51"/>
        <v>4.518618704952404E-2</v>
      </c>
      <c r="H563" s="128">
        <f t="shared" si="52"/>
        <v>15560.225</v>
      </c>
      <c r="I563" s="122">
        <f t="shared" si="53"/>
        <v>0.13752455331102559</v>
      </c>
      <c r="J563" s="128">
        <f t="shared" si="54"/>
        <v>101.69808822711246</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5.8534883720930228E-2</v>
      </c>
      <c r="F564" s="128">
        <f t="shared" si="50"/>
        <v>10.068</v>
      </c>
      <c r="G564" s="122">
        <f t="shared" si="51"/>
        <v>5.7736227995283981E-2</v>
      </c>
      <c r="H564" s="128">
        <f t="shared" si="52"/>
        <v>19881.932000000001</v>
      </c>
      <c r="I564" s="122">
        <f t="shared" si="53"/>
        <v>-7.2961551334264643E-2</v>
      </c>
      <c r="J564" s="128">
        <f t="shared" si="54"/>
        <v>101.3832835177793</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3.9244186046511635E-2</v>
      </c>
      <c r="F565" s="128">
        <f t="shared" si="50"/>
        <v>6.7500000000000009</v>
      </c>
      <c r="G565" s="122">
        <f t="shared" si="51"/>
        <v>3.5902671057446038E-2</v>
      </c>
      <c r="H565" s="128">
        <f t="shared" si="52"/>
        <v>12363.372000000003</v>
      </c>
      <c r="I565" s="122">
        <f t="shared" si="53"/>
        <v>0.44329955004724592</v>
      </c>
      <c r="J565" s="128">
        <f t="shared" si="54"/>
        <v>109.30714871804108</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1.8604651162790697E-2</v>
      </c>
      <c r="F566" s="128">
        <f t="shared" si="50"/>
        <v>3.2</v>
      </c>
      <c r="G566" s="122">
        <f t="shared" si="51"/>
        <v>1.857578159938204E-2</v>
      </c>
      <c r="H566" s="128">
        <f t="shared" si="52"/>
        <v>6396.719000000001</v>
      </c>
      <c r="I566" s="122">
        <f t="shared" si="53"/>
        <v>-8.1234195277875898E-2</v>
      </c>
      <c r="J566" s="128">
        <f t="shared" si="54"/>
        <v>100.15541506694727</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0.10390116279069767</v>
      </c>
      <c r="F567" s="128">
        <f t="shared" si="50"/>
        <v>17.870999999999999</v>
      </c>
      <c r="G567" s="122">
        <f t="shared" si="51"/>
        <v>8.1762944377653482E-2</v>
      </c>
      <c r="H567" s="128">
        <f t="shared" si="52"/>
        <v>28155.723999999998</v>
      </c>
      <c r="I567" s="122">
        <f t="shared" si="53"/>
        <v>0.61355501369479859</v>
      </c>
      <c r="J567" s="128">
        <f t="shared" si="54"/>
        <v>127.07610223867469</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7.4261627906976727E-2</v>
      </c>
      <c r="F568" s="128">
        <f t="shared" si="50"/>
        <v>12.772999999999998</v>
      </c>
      <c r="G568" s="122">
        <f t="shared" si="51"/>
        <v>6.9273093698999297E-2</v>
      </c>
      <c r="H568" s="128">
        <f t="shared" si="52"/>
        <v>23854.743999999999</v>
      </c>
      <c r="I568" s="122">
        <f t="shared" si="53"/>
        <v>0.32654166891465058</v>
      </c>
      <c r="J568" s="128">
        <f t="shared" si="54"/>
        <v>107.20125800885012</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2.0337209302325583E-2</v>
      </c>
      <c r="F569" s="128">
        <f t="shared" si="50"/>
        <v>3.4980000000000002</v>
      </c>
      <c r="G569" s="122">
        <f t="shared" si="51"/>
        <v>1.9916386435047249E-2</v>
      </c>
      <c r="H569" s="128">
        <f t="shared" si="52"/>
        <v>6858.3670000000011</v>
      </c>
      <c r="I569" s="122">
        <f t="shared" si="53"/>
        <v>-5.6222307344608161E-2</v>
      </c>
      <c r="J569" s="128">
        <f t="shared" si="54"/>
        <v>102.11294789168082</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8.7331395348837201E-2</v>
      </c>
      <c r="F570" s="128">
        <f t="shared" si="50"/>
        <v>15.020999999999999</v>
      </c>
      <c r="G570" s="122">
        <f t="shared" si="51"/>
        <v>8.7337512124010502E-2</v>
      </c>
      <c r="H570" s="128">
        <f t="shared" si="52"/>
        <v>30075.371000000006</v>
      </c>
      <c r="I570" s="122">
        <f t="shared" si="53"/>
        <v>1.69831983404501E-2</v>
      </c>
      <c r="J570" s="128">
        <f t="shared" si="54"/>
        <v>99.992996394075647</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9.2918604651162806E-2</v>
      </c>
      <c r="F571" s="128">
        <f t="shared" si="50"/>
        <v>15.982000000000003</v>
      </c>
      <c r="G571" s="122">
        <f t="shared" si="51"/>
        <v>9.2911955000319457E-2</v>
      </c>
      <c r="H571" s="128">
        <f t="shared" si="52"/>
        <v>31994.975000000006</v>
      </c>
      <c r="I571" s="122">
        <f t="shared" si="53"/>
        <v>2.3625534928969762E-2</v>
      </c>
      <c r="J571" s="128">
        <f t="shared" si="54"/>
        <v>100.00715693781636</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3.0040697674418602E-2</v>
      </c>
      <c r="F572" s="128">
        <f t="shared" si="50"/>
        <v>5.1669999999999998</v>
      </c>
      <c r="G572" s="122">
        <f t="shared" si="51"/>
        <v>2.8532698528856596E-2</v>
      </c>
      <c r="H572" s="128">
        <f t="shared" si="52"/>
        <v>9825.4629999999997</v>
      </c>
      <c r="I572" s="122">
        <f t="shared" si="53"/>
        <v>-3.343803670999234E-2</v>
      </c>
      <c r="J572" s="128">
        <f t="shared" si="54"/>
        <v>105.28516131776631</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0.18149999999999997</v>
      </c>
      <c r="F573" s="128">
        <f t="shared" si="50"/>
        <v>31.217999999999996</v>
      </c>
      <c r="G573" s="122">
        <f t="shared" si="51"/>
        <v>0.17573269388252924</v>
      </c>
      <c r="H573" s="128">
        <f t="shared" si="52"/>
        <v>60514.959000000003</v>
      </c>
      <c r="I573" s="122">
        <f t="shared" si="53"/>
        <v>6.7151843566173E-2</v>
      </c>
      <c r="J573" s="128">
        <f t="shared" si="54"/>
        <v>103.28186291921637</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0.14813953488372092</v>
      </c>
      <c r="F574" s="128">
        <f t="shared" si="50"/>
        <v>25.48</v>
      </c>
      <c r="G574" s="122">
        <f t="shared" si="51"/>
        <v>0.14809213086381035</v>
      </c>
      <c r="H574" s="128">
        <f t="shared" si="52"/>
        <v>50996.71</v>
      </c>
      <c r="I574" s="122">
        <f t="shared" si="53"/>
        <v>1.0287675219410172E-2</v>
      </c>
      <c r="J574" s="128">
        <f t="shared" si="54"/>
        <v>100.03200981688498</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3.5151162790697674E-2</v>
      </c>
      <c r="F575" s="128">
        <f t="shared" si="50"/>
        <v>6.0460000000000003</v>
      </c>
      <c r="G575" s="122">
        <f t="shared" si="51"/>
        <v>3.464457338002893E-2</v>
      </c>
      <c r="H575" s="128">
        <f t="shared" si="52"/>
        <v>11930.136000000002</v>
      </c>
      <c r="I575" s="122">
        <f t="shared" si="53"/>
        <v>1.9992313508951374E-3</v>
      </c>
      <c r="J575" s="128">
        <f t="shared" si="54"/>
        <v>101.46224750731314</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3.3226744186046514E-2</v>
      </c>
      <c r="F576" s="128">
        <f t="shared" si="50"/>
        <v>5.7150000000000007</v>
      </c>
      <c r="G576" s="122">
        <f t="shared" si="51"/>
        <v>3.3296336951660781E-2</v>
      </c>
      <c r="H576" s="128">
        <f t="shared" si="52"/>
        <v>11465.860000000002</v>
      </c>
      <c r="I576" s="122">
        <f t="shared" si="53"/>
        <v>-0.11635005830210443</v>
      </c>
      <c r="J576" s="128">
        <f t="shared" si="54"/>
        <v>99.790989724439356</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3.1470930232558141E-2</v>
      </c>
      <c r="F577" s="128">
        <f t="shared" si="50"/>
        <v>5.4130000000000003</v>
      </c>
      <c r="G577" s="122">
        <f t="shared" si="51"/>
        <v>3.0939469970205424E-2</v>
      </c>
      <c r="H577" s="128">
        <f t="shared" si="52"/>
        <v>10654.253999999999</v>
      </c>
      <c r="I577" s="122">
        <f t="shared" si="53"/>
        <v>3.645054973746395E-2</v>
      </c>
      <c r="J577" s="128">
        <f t="shared" si="54"/>
        <v>101.71774197445693</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0.12094186046511628</v>
      </c>
      <c r="F578" s="128">
        <f t="shared" si="50"/>
        <v>20.802</v>
      </c>
      <c r="G578" s="122">
        <f t="shared" si="51"/>
        <v>0.10829616852229364</v>
      </c>
      <c r="H578" s="128">
        <f t="shared" si="52"/>
        <v>37292.651999999995</v>
      </c>
      <c r="I578" s="122">
        <f t="shared" si="53"/>
        <v>0.49193951390291268</v>
      </c>
      <c r="J578" s="128">
        <f t="shared" si="54"/>
        <v>111.67695230161299</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3.4441860465116284E-2</v>
      </c>
      <c r="F579" s="128">
        <f t="shared" si="50"/>
        <v>5.9240000000000004</v>
      </c>
      <c r="G579" s="122">
        <f t="shared" si="51"/>
        <v>3.4865689195546494E-2</v>
      </c>
      <c r="H579" s="128">
        <f t="shared" si="52"/>
        <v>12006.279</v>
      </c>
      <c r="I579" s="122">
        <f t="shared" si="53"/>
        <v>-0.1120001461869725</v>
      </c>
      <c r="J579" s="128">
        <f t="shared" si="54"/>
        <v>98.784395948540876</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2.7965116279069759E-2</v>
      </c>
      <c r="F580" s="128">
        <f t="shared" si="50"/>
        <v>4.8099999999999987</v>
      </c>
      <c r="G580" s="122">
        <f t="shared" si="51"/>
        <v>2.8176014496541387E-2</v>
      </c>
      <c r="H580" s="128">
        <f t="shared" si="52"/>
        <v>9702.6359999999986</v>
      </c>
      <c r="I580" s="122">
        <f t="shared" si="53"/>
        <v>1.9584384225655175E-2</v>
      </c>
      <c r="J580" s="128">
        <f t="shared" si="54"/>
        <v>99.251497341834778</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3.1540697674418597E-2</v>
      </c>
      <c r="F581" s="128">
        <f t="shared" si="50"/>
        <v>5.4249999999999989</v>
      </c>
      <c r="G581" s="122">
        <f t="shared" si="51"/>
        <v>2.9380197352754982E-2</v>
      </c>
      <c r="H581" s="128">
        <f t="shared" si="52"/>
        <v>10117.306</v>
      </c>
      <c r="I581" s="122">
        <f t="shared" si="53"/>
        <v>8.7555930671569887E-2</v>
      </c>
      <c r="J581" s="128">
        <f t="shared" si="54"/>
        <v>107.35359363221235</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3.0122093023255813E-2</v>
      </c>
      <c r="F582" s="128">
        <f t="shared" si="50"/>
        <v>5.181</v>
      </c>
      <c r="G582" s="122">
        <f t="shared" si="51"/>
        <v>3.5764907450966721E-2</v>
      </c>
      <c r="H582" s="128">
        <f t="shared" si="52"/>
        <v>12315.931999999997</v>
      </c>
      <c r="I582" s="122">
        <f t="shared" si="53"/>
        <v>-0.48711328886799521</v>
      </c>
      <c r="J582" s="128">
        <f t="shared" si="54"/>
        <v>84.22248279141462</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1.5703488372093025E-2</v>
      </c>
      <c r="F583" s="128">
        <f t="shared" si="50"/>
        <v>2.7010000000000005</v>
      </c>
      <c r="G583" s="122">
        <f t="shared" si="51"/>
        <v>1.3802888273250513E-2</v>
      </c>
      <c r="H583" s="128">
        <f t="shared" si="52"/>
        <v>4753.1350000000002</v>
      </c>
      <c r="I583" s="122">
        <f t="shared" si="53"/>
        <v>-1.9242158348280285E-2</v>
      </c>
      <c r="J583" s="128">
        <f t="shared" si="54"/>
        <v>113.76958257733494</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1.1761627906976746E-2</v>
      </c>
      <c r="F584" s="128">
        <f t="shared" si="50"/>
        <v>2.0230000000000001</v>
      </c>
      <c r="G584" s="122">
        <f t="shared" si="51"/>
        <v>1.1048522177501319E-2</v>
      </c>
      <c r="H584" s="128">
        <f t="shared" si="52"/>
        <v>3804.6469999999995</v>
      </c>
      <c r="I584" s="122">
        <f t="shared" si="53"/>
        <v>2.5656500424736168E-4</v>
      </c>
      <c r="J584" s="128">
        <f t="shared" si="54"/>
        <v>106.45430871223267</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2.3226744186046512E-2</v>
      </c>
      <c r="F585" s="128">
        <f t="shared" ref="F585:F648" si="56">SUMPRODUCT($K$2:$AI$2,$K585:$AI585)</f>
        <v>3.9950000000000001</v>
      </c>
      <c r="G585" s="122">
        <f t="shared" ref="G585:G648" si="57">SUMPRODUCT($K$3:$AI$3,$K585:$AI585)/$J$3</f>
        <v>2.3674510248055808E-2</v>
      </c>
      <c r="H585" s="128">
        <f t="shared" ref="H585:H648" si="58">SUMPRODUCT($K$3:$AI$3,$K585:$AI585)</f>
        <v>8152.5070000000014</v>
      </c>
      <c r="I585" s="122">
        <f t="shared" ref="I585:I648" si="59">CORREL($K$4:$AI$4,$K585:$AI585)</f>
        <v>-0.16948878011212129</v>
      </c>
      <c r="J585" s="128">
        <f t="shared" si="54"/>
        <v>98.108657550598892</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0.19531395348837211</v>
      </c>
      <c r="F586" s="128">
        <f t="shared" si="56"/>
        <v>33.594000000000001</v>
      </c>
      <c r="G586" s="122">
        <f t="shared" si="57"/>
        <v>0.18305186462925213</v>
      </c>
      <c r="H586" s="128">
        <f t="shared" si="58"/>
        <v>63035.374000000003</v>
      </c>
      <c r="I586" s="122">
        <f t="shared" si="59"/>
        <v>0.22305522460695845</v>
      </c>
      <c r="J586" s="128">
        <f t="shared" ref="J586:J649" si="60">$E586/$G586*100</f>
        <v>106.69869650547142</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2.5622093023255819E-2</v>
      </c>
      <c r="F587" s="128">
        <f t="shared" si="56"/>
        <v>4.4070000000000009</v>
      </c>
      <c r="G587" s="122">
        <f t="shared" si="57"/>
        <v>2.5837305943233503E-2</v>
      </c>
      <c r="H587" s="128">
        <f t="shared" si="58"/>
        <v>8897.2830000000031</v>
      </c>
      <c r="I587" s="122">
        <f t="shared" si="59"/>
        <v>-0.13091037160673696</v>
      </c>
      <c r="J587" s="128">
        <f t="shared" si="60"/>
        <v>99.167045819519558</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6.986046511627908E-2</v>
      </c>
      <c r="F588" s="128">
        <f t="shared" si="56"/>
        <v>12.016000000000002</v>
      </c>
      <c r="G588" s="122">
        <f t="shared" si="57"/>
        <v>6.956192102405058E-2</v>
      </c>
      <c r="H588" s="128">
        <f t="shared" si="58"/>
        <v>23954.204000000009</v>
      </c>
      <c r="I588" s="122">
        <f t="shared" si="59"/>
        <v>-7.162502217612722E-2</v>
      </c>
      <c r="J588" s="128">
        <f t="shared" si="60"/>
        <v>100.42917746927272</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4.3906976744186046E-2</v>
      </c>
      <c r="F589" s="128">
        <f t="shared" si="56"/>
        <v>7.5519999999999996</v>
      </c>
      <c r="G589" s="122">
        <f t="shared" si="57"/>
        <v>4.4644062284018377E-2</v>
      </c>
      <c r="H589" s="128">
        <f t="shared" si="58"/>
        <v>15373.54</v>
      </c>
      <c r="I589" s="122">
        <f t="shared" si="59"/>
        <v>-7.3430649591709918E-2</v>
      </c>
      <c r="J589" s="128">
        <f t="shared" si="60"/>
        <v>98.348972960517997</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0.36317441860465111</v>
      </c>
      <c r="F590" s="128">
        <f t="shared" si="56"/>
        <v>62.465999999999994</v>
      </c>
      <c r="G590" s="122">
        <f t="shared" si="57"/>
        <v>0.387629722556177</v>
      </c>
      <c r="H590" s="128">
        <f t="shared" si="58"/>
        <v>133483.39600000001</v>
      </c>
      <c r="I590" s="122">
        <f t="shared" si="59"/>
        <v>-8.6225081825175836E-3</v>
      </c>
      <c r="J590" s="128">
        <f t="shared" si="60"/>
        <v>93.691065847515929</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0.33412790697674422</v>
      </c>
      <c r="F591" s="128">
        <f t="shared" si="56"/>
        <v>57.470000000000006</v>
      </c>
      <c r="G591" s="122">
        <f t="shared" si="57"/>
        <v>0.41128535129138866</v>
      </c>
      <c r="H591" s="128">
        <f t="shared" si="58"/>
        <v>141629.40100000001</v>
      </c>
      <c r="I591" s="122">
        <f t="shared" si="59"/>
        <v>-0.47922657748008257</v>
      </c>
      <c r="J591" s="128">
        <f t="shared" si="60"/>
        <v>81.239924039993411</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0.26638953488372091</v>
      </c>
      <c r="F592" s="128">
        <f t="shared" si="56"/>
        <v>45.818999999999996</v>
      </c>
      <c r="G592" s="122">
        <f t="shared" si="57"/>
        <v>0.24542808356419776</v>
      </c>
      <c r="H592" s="128">
        <f t="shared" si="58"/>
        <v>84515.124000000011</v>
      </c>
      <c r="I592" s="122">
        <f t="shared" si="59"/>
        <v>0.37079617347906735</v>
      </c>
      <c r="J592" s="128">
        <f t="shared" si="60"/>
        <v>108.54077129850552</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0.29147093023255816</v>
      </c>
      <c r="F593" s="128">
        <f t="shared" si="56"/>
        <v>50.133000000000003</v>
      </c>
      <c r="G593" s="122">
        <f t="shared" si="57"/>
        <v>0.30422734770210069</v>
      </c>
      <c r="H593" s="128">
        <f t="shared" si="58"/>
        <v>104763.12099999998</v>
      </c>
      <c r="I593" s="122">
        <f t="shared" si="59"/>
        <v>-0.28165220098834515</v>
      </c>
      <c r="J593" s="128">
        <f t="shared" si="60"/>
        <v>95.806945836429662</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0.31688953488372096</v>
      </c>
      <c r="F594" s="128">
        <f t="shared" si="56"/>
        <v>54.505000000000003</v>
      </c>
      <c r="G594" s="122">
        <f t="shared" si="57"/>
        <v>0.23621263917202445</v>
      </c>
      <c r="H594" s="128">
        <f t="shared" si="58"/>
        <v>81341.712</v>
      </c>
      <c r="I594" s="122">
        <f t="shared" si="59"/>
        <v>0.49203809107251173</v>
      </c>
      <c r="J594" s="128">
        <f t="shared" si="60"/>
        <v>134.15435177155896</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0.31820930232558142</v>
      </c>
      <c r="F595" s="128">
        <f t="shared" si="56"/>
        <v>54.732000000000006</v>
      </c>
      <c r="G595" s="122">
        <f t="shared" si="57"/>
        <v>0.33809391679589262</v>
      </c>
      <c r="H595" s="128">
        <f t="shared" si="58"/>
        <v>116425.345</v>
      </c>
      <c r="I595" s="122">
        <f t="shared" si="59"/>
        <v>-0.14924846198798467</v>
      </c>
      <c r="J595" s="128">
        <f t="shared" si="60"/>
        <v>94.118612171802084</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0.52244186046511631</v>
      </c>
      <c r="F596" s="128">
        <f t="shared" si="56"/>
        <v>89.86</v>
      </c>
      <c r="G596" s="122">
        <f t="shared" si="57"/>
        <v>0.44136792233663796</v>
      </c>
      <c r="H596" s="128">
        <f t="shared" si="58"/>
        <v>151988.57499999998</v>
      </c>
      <c r="I596" s="122">
        <f t="shared" si="59"/>
        <v>0.2963270391158408</v>
      </c>
      <c r="J596" s="128">
        <f t="shared" si="60"/>
        <v>118.36878803952635</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0.64585465116279084</v>
      </c>
      <c r="F597" s="128">
        <f t="shared" si="56"/>
        <v>111.08700000000002</v>
      </c>
      <c r="G597" s="122">
        <f t="shared" si="57"/>
        <v>0.61338915024480345</v>
      </c>
      <c r="H597" s="128">
        <f t="shared" si="58"/>
        <v>211225.46100000001</v>
      </c>
      <c r="I597" s="122">
        <f t="shared" si="59"/>
        <v>0.27851359280013099</v>
      </c>
      <c r="J597" s="128">
        <f t="shared" si="60"/>
        <v>105.2928065168793</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0.29010465116279066</v>
      </c>
      <c r="F598" s="128">
        <f t="shared" si="56"/>
        <v>49.897999999999996</v>
      </c>
      <c r="G598" s="122">
        <f t="shared" si="57"/>
        <v>0.16665503342451751</v>
      </c>
      <c r="H598" s="128">
        <f t="shared" si="58"/>
        <v>57388.994000000006</v>
      </c>
      <c r="I598" s="122">
        <f t="shared" si="59"/>
        <v>0.49847917159590532</v>
      </c>
      <c r="J598" s="128">
        <f t="shared" si="60"/>
        <v>174.07494103332124</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6.0104651162790693E-2</v>
      </c>
      <c r="F599" s="128">
        <f t="shared" si="56"/>
        <v>10.337999999999999</v>
      </c>
      <c r="G599" s="122">
        <f t="shared" si="57"/>
        <v>9.3816984068905054E-2</v>
      </c>
      <c r="H599" s="128">
        <f t="shared" si="58"/>
        <v>32306.629000000004</v>
      </c>
      <c r="I599" s="122">
        <f t="shared" si="59"/>
        <v>-0.42292828584804731</v>
      </c>
      <c r="J599" s="128">
        <f t="shared" si="60"/>
        <v>64.065853064138238</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2.2546511627906978E-2</v>
      </c>
      <c r="F600" s="128">
        <f t="shared" si="56"/>
        <v>3.8780000000000001</v>
      </c>
      <c r="G600" s="122">
        <f t="shared" si="57"/>
        <v>3.6433200332212402E-2</v>
      </c>
      <c r="H600" s="128">
        <f t="shared" si="58"/>
        <v>12546.063999999998</v>
      </c>
      <c r="I600" s="122">
        <f t="shared" si="59"/>
        <v>-0.4704266920856911</v>
      </c>
      <c r="J600" s="128">
        <f t="shared" si="60"/>
        <v>61.884521322087885</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4.6337209302325585E-3</v>
      </c>
      <c r="F601" s="128">
        <f t="shared" si="56"/>
        <v>0.79700000000000004</v>
      </c>
      <c r="G601" s="122">
        <f t="shared" si="57"/>
        <v>8.233184650857539E-3</v>
      </c>
      <c r="H601" s="128">
        <f t="shared" si="58"/>
        <v>2835.1630000000005</v>
      </c>
      <c r="I601" s="122">
        <f t="shared" si="59"/>
        <v>-0.28113920736254588</v>
      </c>
      <c r="J601" s="128">
        <f t="shared" si="60"/>
        <v>56.281027654953988</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8.8546511627906957E-3</v>
      </c>
      <c r="F602" s="128">
        <f t="shared" si="56"/>
        <v>1.5229999999999997</v>
      </c>
      <c r="G602" s="122">
        <f t="shared" si="57"/>
        <v>1.7824119085370457E-2</v>
      </c>
      <c r="H602" s="128">
        <f t="shared" si="58"/>
        <v>6137.8779999999997</v>
      </c>
      <c r="I602" s="122">
        <f t="shared" si="59"/>
        <v>-0.44187825168435413</v>
      </c>
      <c r="J602" s="128">
        <f t="shared" si="60"/>
        <v>49.677917435248439</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9.4831395348837236E-2</v>
      </c>
      <c r="F603" s="128">
        <f t="shared" si="56"/>
        <v>16.311000000000003</v>
      </c>
      <c r="G603" s="122">
        <f t="shared" si="57"/>
        <v>7.941962144047765E-2</v>
      </c>
      <c r="H603" s="128">
        <f t="shared" si="58"/>
        <v>27348.782000000003</v>
      </c>
      <c r="I603" s="122">
        <f t="shared" si="59"/>
        <v>0.546081904835792</v>
      </c>
      <c r="J603" s="128">
        <f t="shared" si="60"/>
        <v>119.40549908048881</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1.8058139534883721E-2</v>
      </c>
      <c r="F604" s="128">
        <f t="shared" si="56"/>
        <v>3.1060000000000003</v>
      </c>
      <c r="G604" s="122">
        <f t="shared" si="57"/>
        <v>1.7664953333449491E-2</v>
      </c>
      <c r="H604" s="128">
        <f t="shared" si="58"/>
        <v>6083.0680000000002</v>
      </c>
      <c r="I604" s="122">
        <f t="shared" si="59"/>
        <v>0.15424434250527649</v>
      </c>
      <c r="J604" s="128">
        <f t="shared" si="60"/>
        <v>102.22579813267727</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4.7877906976744183E-2</v>
      </c>
      <c r="F605" s="128">
        <f t="shared" si="56"/>
        <v>8.2349999999999994</v>
      </c>
      <c r="G605" s="122">
        <f t="shared" si="57"/>
        <v>2.6396654063503677E-2</v>
      </c>
      <c r="H605" s="128">
        <f t="shared" si="58"/>
        <v>9089.8989999999994</v>
      </c>
      <c r="I605" s="122">
        <f t="shared" si="59"/>
        <v>0.67208489851309161</v>
      </c>
      <c r="J605" s="128">
        <f t="shared" si="60"/>
        <v>181.37869618460749</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2.5738372093023255E-2</v>
      </c>
      <c r="F606" s="128">
        <f t="shared" si="56"/>
        <v>4.4269999999999996</v>
      </c>
      <c r="G606" s="122">
        <f t="shared" si="57"/>
        <v>1.9460886635420116E-2</v>
      </c>
      <c r="H606" s="128">
        <f t="shared" si="58"/>
        <v>6701.5119999999997</v>
      </c>
      <c r="I606" s="122">
        <f t="shared" si="59"/>
        <v>0.15563444676023791</v>
      </c>
      <c r="J606" s="128">
        <f t="shared" si="60"/>
        <v>132.25693451282788</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5.5226744186046513E-2</v>
      </c>
      <c r="F607" s="128">
        <f t="shared" si="56"/>
        <v>9.4990000000000006</v>
      </c>
      <c r="G607" s="122">
        <f t="shared" si="57"/>
        <v>3.0477613413947117E-2</v>
      </c>
      <c r="H607" s="128">
        <f t="shared" si="58"/>
        <v>10495.210000000001</v>
      </c>
      <c r="I607" s="122">
        <f t="shared" si="59"/>
        <v>0.46761988805005889</v>
      </c>
      <c r="J607" s="128">
        <f t="shared" si="60"/>
        <v>181.2042939056827</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3.0476744186046512E-2</v>
      </c>
      <c r="F608" s="128">
        <f t="shared" si="56"/>
        <v>5.242</v>
      </c>
      <c r="G608" s="122">
        <f t="shared" si="57"/>
        <v>2.5510041875025407E-2</v>
      </c>
      <c r="H608" s="128">
        <f t="shared" si="58"/>
        <v>8784.5869999999995</v>
      </c>
      <c r="I608" s="122">
        <f t="shared" si="59"/>
        <v>1.7588277496125217E-2</v>
      </c>
      <c r="J608" s="128">
        <f t="shared" si="60"/>
        <v>119.46959685661496</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1.9156976744186045E-2</v>
      </c>
      <c r="F609" s="128">
        <f t="shared" si="56"/>
        <v>3.2949999999999999</v>
      </c>
      <c r="G609" s="122">
        <f t="shared" si="57"/>
        <v>2.279926994581221E-2</v>
      </c>
      <c r="H609" s="128">
        <f t="shared" si="58"/>
        <v>7851.1110000000008</v>
      </c>
      <c r="I609" s="122">
        <f t="shared" si="59"/>
        <v>-0.39054088058018832</v>
      </c>
      <c r="J609" s="128">
        <f t="shared" si="60"/>
        <v>84.024518283774327</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8.8720930232558132E-3</v>
      </c>
      <c r="F610" s="128">
        <f t="shared" si="56"/>
        <v>1.526</v>
      </c>
      <c r="G610" s="122">
        <f t="shared" si="57"/>
        <v>1.1911542638765473E-2</v>
      </c>
      <c r="H610" s="128">
        <f t="shared" si="58"/>
        <v>4101.8350000000009</v>
      </c>
      <c r="I610" s="122">
        <f t="shared" si="59"/>
        <v>-0.27513624065527492</v>
      </c>
      <c r="J610" s="128">
        <f t="shared" si="60"/>
        <v>74.483157155329863</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8.5273255813953494E-2</v>
      </c>
      <c r="F611" s="128">
        <f t="shared" si="56"/>
        <v>14.667</v>
      </c>
      <c r="G611" s="122">
        <f t="shared" si="57"/>
        <v>7.957349328315301E-2</v>
      </c>
      <c r="H611" s="128">
        <f t="shared" si="58"/>
        <v>27401.769000000004</v>
      </c>
      <c r="I611" s="122">
        <f t="shared" si="59"/>
        <v>9.985064202716433E-2</v>
      </c>
      <c r="J611" s="128">
        <f t="shared" si="60"/>
        <v>107.16289092715654</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2.0982558139534885E-2</v>
      </c>
      <c r="F612" s="128">
        <f t="shared" si="56"/>
        <v>3.6090000000000004</v>
      </c>
      <c r="G612" s="122">
        <f t="shared" si="57"/>
        <v>2.3498257627236774E-2</v>
      </c>
      <c r="H612" s="128">
        <f t="shared" si="58"/>
        <v>8091.813000000001</v>
      </c>
      <c r="I612" s="122">
        <f t="shared" si="59"/>
        <v>-0.34757242852699871</v>
      </c>
      <c r="J612" s="128">
        <f t="shared" si="60"/>
        <v>89.294102024032853</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4.5860465116279066E-2</v>
      </c>
      <c r="F613" s="128">
        <f t="shared" si="56"/>
        <v>7.8879999999999999</v>
      </c>
      <c r="G613" s="122">
        <f t="shared" si="57"/>
        <v>4.1766362332224027E-2</v>
      </c>
      <c r="H613" s="128">
        <f t="shared" si="58"/>
        <v>14382.581000000002</v>
      </c>
      <c r="I613" s="122">
        <f t="shared" si="59"/>
        <v>8.2761231401683844E-2</v>
      </c>
      <c r="J613" s="128">
        <f t="shared" si="60"/>
        <v>109.80239253658036</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2.8098837209302327E-2</v>
      </c>
      <c r="F614" s="128">
        <f t="shared" si="56"/>
        <v>4.8330000000000002</v>
      </c>
      <c r="G614" s="122">
        <f t="shared" si="57"/>
        <v>2.7651075334390374E-2</v>
      </c>
      <c r="H614" s="128">
        <f t="shared" si="58"/>
        <v>9521.8690000000006</v>
      </c>
      <c r="I614" s="122">
        <f t="shared" si="59"/>
        <v>-0.12177112343552866</v>
      </c>
      <c r="J614" s="128">
        <f t="shared" si="60"/>
        <v>101.61932897544517</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2.8302325581395352E-2</v>
      </c>
      <c r="F615" s="128">
        <f t="shared" si="56"/>
        <v>4.8680000000000003</v>
      </c>
      <c r="G615" s="122">
        <f t="shared" si="57"/>
        <v>2.9886298561380892E-2</v>
      </c>
      <c r="H615" s="128">
        <f t="shared" si="58"/>
        <v>10291.586000000001</v>
      </c>
      <c r="I615" s="122">
        <f t="shared" si="59"/>
        <v>-0.1833377418098765</v>
      </c>
      <c r="J615" s="128">
        <f t="shared" si="60"/>
        <v>94.700002823259112</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2.8383720930232566E-2</v>
      </c>
      <c r="F616" s="128">
        <f t="shared" si="56"/>
        <v>4.8820000000000014</v>
      </c>
      <c r="G616" s="122">
        <f t="shared" si="57"/>
        <v>2.6913104966343169E-2</v>
      </c>
      <c r="H616" s="128">
        <f t="shared" si="58"/>
        <v>9267.7430000000004</v>
      </c>
      <c r="I616" s="122">
        <f t="shared" si="59"/>
        <v>-9.2944975251000816E-2</v>
      </c>
      <c r="J616" s="128">
        <f t="shared" si="60"/>
        <v>105.46431177572603</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1.8686046511627908E-2</v>
      </c>
      <c r="F617" s="128">
        <f t="shared" si="56"/>
        <v>3.214</v>
      </c>
      <c r="G617" s="122">
        <f t="shared" si="57"/>
        <v>2.1564035103003278E-2</v>
      </c>
      <c r="H617" s="128">
        <f t="shared" si="58"/>
        <v>7425.7480000000032</v>
      </c>
      <c r="I617" s="122">
        <f t="shared" si="59"/>
        <v>-0.28038819298790713</v>
      </c>
      <c r="J617" s="128">
        <f t="shared" si="60"/>
        <v>86.653756694290735</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2.1302325581395349E-2</v>
      </c>
      <c r="F618" s="128">
        <f t="shared" si="56"/>
        <v>3.6640000000000001</v>
      </c>
      <c r="G618" s="122">
        <f t="shared" si="57"/>
        <v>2.2848436801235928E-2</v>
      </c>
      <c r="H618" s="128">
        <f t="shared" si="58"/>
        <v>7868.0420000000013</v>
      </c>
      <c r="I618" s="122">
        <f t="shared" si="59"/>
        <v>-0.21825256359516126</v>
      </c>
      <c r="J618" s="128">
        <f t="shared" si="60"/>
        <v>93.233186001779572</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7.3133720930232571E-2</v>
      </c>
      <c r="F619" s="128">
        <f t="shared" si="56"/>
        <v>12.579000000000002</v>
      </c>
      <c r="G619" s="122">
        <f t="shared" si="57"/>
        <v>5.4830769141416782E-2</v>
      </c>
      <c r="H619" s="128">
        <f t="shared" si="58"/>
        <v>18881.414000000001</v>
      </c>
      <c r="I619" s="122">
        <f t="shared" si="59"/>
        <v>0.41101831454533305</v>
      </c>
      <c r="J619" s="128">
        <f t="shared" si="60"/>
        <v>133.38080438304581</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0.12936627906976741</v>
      </c>
      <c r="F620" s="128">
        <f t="shared" si="56"/>
        <v>22.250999999999998</v>
      </c>
      <c r="G620" s="122">
        <f t="shared" si="57"/>
        <v>0.14454765970298353</v>
      </c>
      <c r="H620" s="128">
        <f t="shared" si="58"/>
        <v>49776.143000000004</v>
      </c>
      <c r="I620" s="122">
        <f t="shared" si="59"/>
        <v>-0.42075410579353617</v>
      </c>
      <c r="J620" s="128">
        <f t="shared" si="60"/>
        <v>89.49731827937525</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7.8930232558139551E-2</v>
      </c>
      <c r="F621" s="128">
        <f t="shared" si="56"/>
        <v>13.576000000000002</v>
      </c>
      <c r="G621" s="122">
        <f t="shared" si="57"/>
        <v>9.439453708059635E-2</v>
      </c>
      <c r="H621" s="128">
        <f t="shared" si="58"/>
        <v>32505.513999999996</v>
      </c>
      <c r="I621" s="122">
        <f t="shared" si="59"/>
        <v>-0.57169855113274803</v>
      </c>
      <c r="J621" s="128">
        <f t="shared" si="60"/>
        <v>83.617373419339941</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4.1255813953488381E-2</v>
      </c>
      <c r="F622" s="128">
        <f t="shared" si="56"/>
        <v>7.096000000000001</v>
      </c>
      <c r="G622" s="122">
        <f t="shared" si="57"/>
        <v>3.6928748569802362E-2</v>
      </c>
      <c r="H622" s="128">
        <f t="shared" si="58"/>
        <v>12716.710000000001</v>
      </c>
      <c r="I622" s="122">
        <f t="shared" si="59"/>
        <v>-4.4815805512519125E-2</v>
      </c>
      <c r="J622" s="128">
        <f t="shared" si="60"/>
        <v>111.71733554823024</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0.14338953488372091</v>
      </c>
      <c r="F623" s="128">
        <f t="shared" si="56"/>
        <v>24.662999999999997</v>
      </c>
      <c r="G623" s="122">
        <f t="shared" si="57"/>
        <v>0.13815567810243989</v>
      </c>
      <c r="H623" s="128">
        <f t="shared" si="58"/>
        <v>47575.012999999999</v>
      </c>
      <c r="I623" s="122">
        <f t="shared" si="59"/>
        <v>0.27994354528757165</v>
      </c>
      <c r="J623" s="128">
        <f t="shared" si="60"/>
        <v>103.78837616605247</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0.1374767441860465</v>
      </c>
      <c r="F624" s="128">
        <f t="shared" si="56"/>
        <v>23.645999999999997</v>
      </c>
      <c r="G624" s="122">
        <f t="shared" si="57"/>
        <v>0.12578277838760824</v>
      </c>
      <c r="H624" s="128">
        <f t="shared" si="58"/>
        <v>43314.305999999997</v>
      </c>
      <c r="I624" s="122">
        <f t="shared" si="59"/>
        <v>0.57609839096575577</v>
      </c>
      <c r="J624" s="128">
        <f t="shared" si="60"/>
        <v>109.29695300767051</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4.1790697674418606E-2</v>
      </c>
      <c r="F625" s="128">
        <f t="shared" si="56"/>
        <v>7.1879999999999997</v>
      </c>
      <c r="G625" s="122">
        <f t="shared" si="57"/>
        <v>4.2300579629339238E-2</v>
      </c>
      <c r="H625" s="128">
        <f t="shared" si="58"/>
        <v>14566.543000000001</v>
      </c>
      <c r="I625" s="122">
        <f t="shared" si="59"/>
        <v>-8.5295080716376731E-2</v>
      </c>
      <c r="J625" s="128">
        <f t="shared" si="60"/>
        <v>98.794621824597911</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6.7343023255813969E-2</v>
      </c>
      <c r="F626" s="128">
        <f t="shared" si="56"/>
        <v>11.583000000000002</v>
      </c>
      <c r="G626" s="122">
        <f t="shared" si="57"/>
        <v>6.463494096260286E-2</v>
      </c>
      <c r="H626" s="128">
        <f t="shared" si="58"/>
        <v>22257.558999999997</v>
      </c>
      <c r="I626" s="122">
        <f t="shared" si="59"/>
        <v>0.2992042811765584</v>
      </c>
      <c r="J626" s="128">
        <f t="shared" si="60"/>
        <v>104.18981166050416</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0.28366279069767436</v>
      </c>
      <c r="F627" s="128">
        <f t="shared" si="56"/>
        <v>48.789999999999992</v>
      </c>
      <c r="G627" s="122">
        <f t="shared" si="57"/>
        <v>0.24879962132431946</v>
      </c>
      <c r="H627" s="128">
        <f t="shared" si="58"/>
        <v>85676.14</v>
      </c>
      <c r="I627" s="122">
        <f t="shared" si="59"/>
        <v>0.57339313182598839</v>
      </c>
      <c r="J627" s="128">
        <f t="shared" si="60"/>
        <v>114.01254921039829</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5.1046511627906972E-2</v>
      </c>
      <c r="F628" s="128">
        <f t="shared" si="56"/>
        <v>8.7799999999999994</v>
      </c>
      <c r="G628" s="122">
        <f t="shared" si="57"/>
        <v>3.8512791920036711E-2</v>
      </c>
      <c r="H628" s="128">
        <f t="shared" si="58"/>
        <v>13262.188000000002</v>
      </c>
      <c r="I628" s="122">
        <f t="shared" si="59"/>
        <v>0.32879286826153054</v>
      </c>
      <c r="J628" s="128">
        <f t="shared" si="60"/>
        <v>132.54430303026007</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0.32324418604651167</v>
      </c>
      <c r="F629" s="128">
        <f t="shared" si="56"/>
        <v>55.598000000000006</v>
      </c>
      <c r="G629" s="122">
        <f t="shared" si="57"/>
        <v>0.29666453806794085</v>
      </c>
      <c r="H629" s="128">
        <f t="shared" si="58"/>
        <v>102158.80699999997</v>
      </c>
      <c r="I629" s="122">
        <f t="shared" si="59"/>
        <v>0.46354072138753272</v>
      </c>
      <c r="J629" s="128">
        <f t="shared" si="60"/>
        <v>108.95949618773906</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3.2406976744186043E-2</v>
      </c>
      <c r="F630" s="128">
        <f t="shared" si="56"/>
        <v>5.5739999999999998</v>
      </c>
      <c r="G630" s="122">
        <f t="shared" si="57"/>
        <v>3.0581069700718447E-2</v>
      </c>
      <c r="H630" s="128">
        <f t="shared" si="58"/>
        <v>10530.836000000003</v>
      </c>
      <c r="I630" s="122">
        <f t="shared" si="59"/>
        <v>0.25746939469201491</v>
      </c>
      <c r="J630" s="128">
        <f t="shared" si="60"/>
        <v>105.97071018553905</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9.4406976744186064E-2</v>
      </c>
      <c r="F631" s="128">
        <f t="shared" si="56"/>
        <v>16.238000000000003</v>
      </c>
      <c r="G631" s="122">
        <f t="shared" si="57"/>
        <v>9.4037609116094309E-2</v>
      </c>
      <c r="H631" s="128">
        <f t="shared" si="58"/>
        <v>32382.603000000003</v>
      </c>
      <c r="I631" s="122">
        <f t="shared" si="59"/>
        <v>0.1143201087032934</v>
      </c>
      <c r="J631" s="128">
        <f t="shared" si="60"/>
        <v>100.3927871322587</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0.30138953488372089</v>
      </c>
      <c r="F632" s="128">
        <f t="shared" si="56"/>
        <v>51.838999999999992</v>
      </c>
      <c r="G632" s="122">
        <f t="shared" si="57"/>
        <v>0.25842952392568203</v>
      </c>
      <c r="H632" s="128">
        <f t="shared" si="58"/>
        <v>88992.274000000019</v>
      </c>
      <c r="I632" s="122">
        <f t="shared" si="59"/>
        <v>0.56250195937572267</v>
      </c>
      <c r="J632" s="128">
        <f t="shared" si="60"/>
        <v>116.62349189266514</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2.3720930232558141E-2</v>
      </c>
      <c r="F633" s="128">
        <f t="shared" si="56"/>
        <v>4.08</v>
      </c>
      <c r="G633" s="122">
        <f t="shared" si="57"/>
        <v>2.8205222471962318E-2</v>
      </c>
      <c r="H633" s="128">
        <f t="shared" si="58"/>
        <v>9712.6939999999995</v>
      </c>
      <c r="I633" s="122">
        <f t="shared" si="59"/>
        <v>-0.37890129573329984</v>
      </c>
      <c r="J633" s="128">
        <f t="shared" si="60"/>
        <v>84.101198833436499</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0.21218604651162792</v>
      </c>
      <c r="F634" s="128">
        <f t="shared" si="56"/>
        <v>36.496000000000002</v>
      </c>
      <c r="G634" s="122">
        <f t="shared" si="57"/>
        <v>0.17748885171826995</v>
      </c>
      <c r="H634" s="128">
        <f t="shared" si="58"/>
        <v>61119.706000000006</v>
      </c>
      <c r="I634" s="122">
        <f t="shared" si="59"/>
        <v>0.52964397317298795</v>
      </c>
      <c r="J634" s="128">
        <f t="shared" si="60"/>
        <v>119.54894319133531</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0.3164418604651163</v>
      </c>
      <c r="F635" s="128">
        <f t="shared" si="56"/>
        <v>54.428000000000004</v>
      </c>
      <c r="G635" s="122">
        <f t="shared" si="57"/>
        <v>0.29673344600677209</v>
      </c>
      <c r="H635" s="128">
        <f t="shared" si="58"/>
        <v>102182.53600000002</v>
      </c>
      <c r="I635" s="122">
        <f t="shared" si="59"/>
        <v>7.2490464166322086E-2</v>
      </c>
      <c r="J635" s="128">
        <f t="shared" si="60"/>
        <v>106.64179071269722</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0.39440697674418601</v>
      </c>
      <c r="F636" s="128">
        <f t="shared" si="56"/>
        <v>67.837999999999994</v>
      </c>
      <c r="G636" s="122">
        <f t="shared" si="57"/>
        <v>0.3638983993402215</v>
      </c>
      <c r="H636" s="128">
        <f t="shared" si="58"/>
        <v>125311.325</v>
      </c>
      <c r="I636" s="122">
        <f t="shared" si="59"/>
        <v>0.48938058887585095</v>
      </c>
      <c r="J636" s="128">
        <f t="shared" si="60"/>
        <v>108.38381742246712</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0.26073255813953489</v>
      </c>
      <c r="F637" s="128">
        <f t="shared" si="56"/>
        <v>44.845999999999997</v>
      </c>
      <c r="G637" s="122">
        <f t="shared" si="57"/>
        <v>0.24315133959425944</v>
      </c>
      <c r="H637" s="128">
        <f t="shared" si="58"/>
        <v>83731.108999999997</v>
      </c>
      <c r="I637" s="122">
        <f t="shared" si="59"/>
        <v>0.4355288812543312</v>
      </c>
      <c r="J637" s="128">
        <f t="shared" si="60"/>
        <v>107.2305661875492</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0.22113953488372093</v>
      </c>
      <c r="F638" s="128">
        <f t="shared" si="56"/>
        <v>38.036000000000001</v>
      </c>
      <c r="G638" s="122">
        <f t="shared" si="57"/>
        <v>0.20322513488869143</v>
      </c>
      <c r="H638" s="128">
        <f t="shared" si="58"/>
        <v>69982.201000000001</v>
      </c>
      <c r="I638" s="122">
        <f t="shared" si="59"/>
        <v>0.41410595245809662</v>
      </c>
      <c r="J638" s="128">
        <f t="shared" si="60"/>
        <v>108.8150513492543</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0.50098837209302338</v>
      </c>
      <c r="F639" s="128">
        <f t="shared" si="56"/>
        <v>86.170000000000016</v>
      </c>
      <c r="G639" s="122">
        <f t="shared" si="57"/>
        <v>0.44714553168504878</v>
      </c>
      <c r="H639" s="128">
        <f t="shared" si="58"/>
        <v>153978.14100000003</v>
      </c>
      <c r="I639" s="122">
        <f t="shared" si="59"/>
        <v>0.30161923831218845</v>
      </c>
      <c r="J639" s="128">
        <f t="shared" si="60"/>
        <v>112.04145777887351</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0.39565116279069773</v>
      </c>
      <c r="F640" s="128">
        <f t="shared" si="56"/>
        <v>68.052000000000007</v>
      </c>
      <c r="G640" s="122">
        <f t="shared" si="57"/>
        <v>0.34093259630965445</v>
      </c>
      <c r="H640" s="128">
        <f t="shared" si="58"/>
        <v>117402.86699999998</v>
      </c>
      <c r="I640" s="122">
        <f t="shared" si="59"/>
        <v>0.4598821100578469</v>
      </c>
      <c r="J640" s="128">
        <f t="shared" si="60"/>
        <v>116.04967288940151</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0.42109302325581394</v>
      </c>
      <c r="F641" s="128">
        <f t="shared" si="56"/>
        <v>72.427999999999997</v>
      </c>
      <c r="G641" s="122">
        <f t="shared" si="57"/>
        <v>0.37776583962039506</v>
      </c>
      <c r="H641" s="128">
        <f t="shared" si="58"/>
        <v>130086.689</v>
      </c>
      <c r="I641" s="122">
        <f t="shared" si="59"/>
        <v>0.41481687534657796</v>
      </c>
      <c r="J641" s="128">
        <f t="shared" si="60"/>
        <v>111.46932281620725</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5.0104651162790691E-2</v>
      </c>
      <c r="F642" s="128">
        <f t="shared" si="56"/>
        <v>8.6179999999999986</v>
      </c>
      <c r="G642" s="122">
        <f t="shared" si="57"/>
        <v>6.8019883377183052E-2</v>
      </c>
      <c r="H642" s="128">
        <f t="shared" si="58"/>
        <v>23423.191000000003</v>
      </c>
      <c r="I642" s="122">
        <f t="shared" si="59"/>
        <v>-0.59624901754961279</v>
      </c>
      <c r="J642" s="128">
        <f t="shared" si="60"/>
        <v>73.661771639552768</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0.36056976744186042</v>
      </c>
      <c r="F643" s="128">
        <f t="shared" si="56"/>
        <v>62.017999999999994</v>
      </c>
      <c r="G643" s="122">
        <f t="shared" si="57"/>
        <v>0.344440849348643</v>
      </c>
      <c r="H643" s="128">
        <f t="shared" si="58"/>
        <v>118610.962</v>
      </c>
      <c r="I643" s="122">
        <f t="shared" si="59"/>
        <v>0.28742863048289657</v>
      </c>
      <c r="J643" s="128">
        <f t="shared" si="60"/>
        <v>104.68263799828566</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4.6145348837209298E-2</v>
      </c>
      <c r="F644" s="128">
        <f t="shared" si="56"/>
        <v>7.9369999999999994</v>
      </c>
      <c r="G644" s="122">
        <f t="shared" si="57"/>
        <v>3.0921291214375739E-2</v>
      </c>
      <c r="H644" s="128">
        <f t="shared" si="58"/>
        <v>10647.994000000001</v>
      </c>
      <c r="I644" s="122">
        <f t="shared" si="59"/>
        <v>0.74228399128812761</v>
      </c>
      <c r="J644" s="128">
        <f t="shared" si="60"/>
        <v>149.23487029466506</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0.42727906976744179</v>
      </c>
      <c r="F645" s="128">
        <f t="shared" si="56"/>
        <v>73.49199999999999</v>
      </c>
      <c r="G645" s="122">
        <f t="shared" si="57"/>
        <v>0.37632926489293123</v>
      </c>
      <c r="H645" s="128">
        <f t="shared" si="58"/>
        <v>129591.993</v>
      </c>
      <c r="I645" s="122">
        <f t="shared" si="59"/>
        <v>0.39824270809091061</v>
      </c>
      <c r="J645" s="128">
        <f t="shared" si="60"/>
        <v>113.53862418565993</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0.24222093023255817</v>
      </c>
      <c r="F646" s="128">
        <f t="shared" si="56"/>
        <v>41.662000000000006</v>
      </c>
      <c r="G646" s="122">
        <f t="shared" si="57"/>
        <v>0.19701554196504795</v>
      </c>
      <c r="H646" s="128">
        <f t="shared" si="58"/>
        <v>67843.877999999982</v>
      </c>
      <c r="I646" s="122">
        <f t="shared" si="59"/>
        <v>0.69414591636669842</v>
      </c>
      <c r="J646" s="128">
        <f t="shared" si="60"/>
        <v>122.94508738581142</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6.1418604651162792E-2</v>
      </c>
      <c r="F647" s="128">
        <f t="shared" si="56"/>
        <v>10.564</v>
      </c>
      <c r="G647" s="122">
        <f t="shared" si="57"/>
        <v>5.1711184290767175E-2</v>
      </c>
      <c r="H647" s="128">
        <f t="shared" si="58"/>
        <v>17807.160000000003</v>
      </c>
      <c r="I647" s="122">
        <f t="shared" si="59"/>
        <v>9.5056054465633283E-2</v>
      </c>
      <c r="J647" s="128">
        <f t="shared" si="60"/>
        <v>118.77238066297554</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0.47733139534883723</v>
      </c>
      <c r="F648" s="128">
        <f t="shared" si="56"/>
        <v>82.100999999999999</v>
      </c>
      <c r="G648" s="122">
        <f t="shared" si="57"/>
        <v>0.47670287607664114</v>
      </c>
      <c r="H648" s="128">
        <f t="shared" si="58"/>
        <v>164156.44899999999</v>
      </c>
      <c r="I648" s="122">
        <f t="shared" si="59"/>
        <v>0.11570976918119473</v>
      </c>
      <c r="J648" s="128">
        <f t="shared" si="60"/>
        <v>100.13184717435919</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0.40459302325581398</v>
      </c>
      <c r="F649" s="128">
        <f t="shared" ref="F649:F712" si="62">SUMPRODUCT($K$2:$AI$2,$K649:$AI649)</f>
        <v>69.59</v>
      </c>
      <c r="G649" s="122">
        <f t="shared" ref="G649:G712" si="63">SUMPRODUCT($K$3:$AI$3,$K649:$AI649)/$J$3</f>
        <v>0.362868195308371</v>
      </c>
      <c r="H649" s="128">
        <f t="shared" ref="H649:H712" si="64">SUMPRODUCT($K$3:$AI$3,$K649:$AI649)</f>
        <v>124956.56600000002</v>
      </c>
      <c r="I649" s="122">
        <f t="shared" ref="I649:I712" si="65">CORREL($K$4:$AI$4,$K649:$AI649)</f>
        <v>0.38968795968297509</v>
      </c>
      <c r="J649" s="128">
        <f t="shared" si="60"/>
        <v>111.49861808968531</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0.42629069767441863</v>
      </c>
      <c r="F650" s="128">
        <f t="shared" si="62"/>
        <v>73.322000000000003</v>
      </c>
      <c r="G650" s="122">
        <f t="shared" si="63"/>
        <v>0.42127719117894752</v>
      </c>
      <c r="H650" s="128">
        <f t="shared" si="64"/>
        <v>145070.171</v>
      </c>
      <c r="I650" s="122">
        <f t="shared" si="65"/>
        <v>0.14145157699830491</v>
      </c>
      <c r="J650" s="128">
        <f t="shared" ref="J650:J713" si="66">$E650/$G650*100</f>
        <v>101.19007309212273</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0.48779069767441863</v>
      </c>
      <c r="F651" s="128">
        <f t="shared" si="62"/>
        <v>83.9</v>
      </c>
      <c r="G651" s="122">
        <f t="shared" si="63"/>
        <v>0.51115419418163666</v>
      </c>
      <c r="H651" s="128">
        <f t="shared" si="64"/>
        <v>176020.03600000005</v>
      </c>
      <c r="I651" s="122">
        <f t="shared" si="65"/>
        <v>-0.73157908754270007</v>
      </c>
      <c r="J651" s="128">
        <f t="shared" si="66"/>
        <v>95.429266398836219</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0.19248837209302325</v>
      </c>
      <c r="F652" s="128">
        <f t="shared" si="62"/>
        <v>33.107999999999997</v>
      </c>
      <c r="G652" s="122">
        <f t="shared" si="63"/>
        <v>0.17487472339832386</v>
      </c>
      <c r="H652" s="128">
        <f t="shared" si="64"/>
        <v>60219.51</v>
      </c>
      <c r="I652" s="122">
        <f t="shared" si="65"/>
        <v>5.0494669343563274E-2</v>
      </c>
      <c r="J652" s="128">
        <f t="shared" si="66"/>
        <v>110.07215242569941</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0.60073837209302328</v>
      </c>
      <c r="F653" s="128">
        <f t="shared" si="62"/>
        <v>103.327</v>
      </c>
      <c r="G653" s="122">
        <f t="shared" si="63"/>
        <v>0.58007843581389129</v>
      </c>
      <c r="H653" s="128">
        <f t="shared" si="64"/>
        <v>199754.65</v>
      </c>
      <c r="I653" s="122">
        <f t="shared" si="65"/>
        <v>0.40223048458026245</v>
      </c>
      <c r="J653" s="128">
        <f t="shared" si="66"/>
        <v>103.56157633237039</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4.5988372093023255E-2</v>
      </c>
      <c r="F654" s="128">
        <f t="shared" si="62"/>
        <v>7.91</v>
      </c>
      <c r="G654" s="122">
        <f t="shared" si="63"/>
        <v>4.3213400008131071E-2</v>
      </c>
      <c r="H654" s="128">
        <f t="shared" si="64"/>
        <v>14880.88</v>
      </c>
      <c r="I654" s="122">
        <f t="shared" si="65"/>
        <v>-9.8449224151623257E-2</v>
      </c>
      <c r="J654" s="128">
        <f t="shared" si="66"/>
        <v>106.42155462048819</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0.12561627906976744</v>
      </c>
      <c r="F655" s="128">
        <f t="shared" si="62"/>
        <v>21.605999999999998</v>
      </c>
      <c r="G655" s="122">
        <f t="shared" si="63"/>
        <v>0.10324389733939679</v>
      </c>
      <c r="H655" s="128">
        <f t="shared" si="64"/>
        <v>35552.862000000001</v>
      </c>
      <c r="I655" s="122">
        <f t="shared" si="65"/>
        <v>8.6983555353586359E-2</v>
      </c>
      <c r="J655" s="128">
        <f t="shared" si="66"/>
        <v>121.66944711204115</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1.6273255813953488E-2</v>
      </c>
      <c r="F656" s="128">
        <f t="shared" si="62"/>
        <v>2.7989999999999999</v>
      </c>
      <c r="G656" s="122">
        <f t="shared" si="63"/>
        <v>1.116989005627864E-2</v>
      </c>
      <c r="H656" s="128">
        <f t="shared" si="64"/>
        <v>3846.4409999999998</v>
      </c>
      <c r="I656" s="122">
        <f t="shared" si="65"/>
        <v>0.39626905466988682</v>
      </c>
      <c r="J656" s="128">
        <f t="shared" si="66"/>
        <v>145.68859435466177</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2.4133720930232559E-2</v>
      </c>
      <c r="F657" s="128">
        <f t="shared" si="62"/>
        <v>4.1509999999999998</v>
      </c>
      <c r="G657" s="122">
        <f t="shared" si="63"/>
        <v>1.8625680251366312E-2</v>
      </c>
      <c r="H657" s="128">
        <f t="shared" si="64"/>
        <v>6413.902000000001</v>
      </c>
      <c r="I657" s="122">
        <f t="shared" si="65"/>
        <v>0.21359483940875534</v>
      </c>
      <c r="J657" s="128">
        <f t="shared" si="66"/>
        <v>129.57229268693257</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0.41173837209302327</v>
      </c>
      <c r="F658" s="128">
        <f t="shared" si="62"/>
        <v>70.819000000000003</v>
      </c>
      <c r="G658" s="122">
        <f t="shared" si="63"/>
        <v>0.3605021024631343</v>
      </c>
      <c r="H658" s="128">
        <f t="shared" si="64"/>
        <v>124141.783</v>
      </c>
      <c r="I658" s="122">
        <f t="shared" si="65"/>
        <v>0.42843525947705641</v>
      </c>
      <c r="J658" s="128">
        <f t="shared" si="66"/>
        <v>114.21247456805845</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0.24607558139534885</v>
      </c>
      <c r="F659" s="128">
        <f t="shared" si="62"/>
        <v>42.325000000000003</v>
      </c>
      <c r="G659" s="122">
        <f t="shared" si="63"/>
        <v>0.22225113689822798</v>
      </c>
      <c r="H659" s="128">
        <f t="shared" si="64"/>
        <v>76533.956999999995</v>
      </c>
      <c r="I659" s="122">
        <f t="shared" si="65"/>
        <v>0.19598774310700101</v>
      </c>
      <c r="J659" s="128">
        <f t="shared" si="66"/>
        <v>110.71960523109965</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0.10084883720930235</v>
      </c>
      <c r="F660" s="128">
        <f t="shared" si="62"/>
        <v>17.346000000000004</v>
      </c>
      <c r="G660" s="122">
        <f t="shared" si="63"/>
        <v>7.474026449218546E-2</v>
      </c>
      <c r="H660" s="128">
        <f t="shared" si="64"/>
        <v>25737.407999999999</v>
      </c>
      <c r="I660" s="122">
        <f t="shared" si="65"/>
        <v>0.43041051266986391</v>
      </c>
      <c r="J660" s="128">
        <f t="shared" si="66"/>
        <v>134.93240610601089</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0.26543604651162789</v>
      </c>
      <c r="F661" s="128">
        <f t="shared" si="62"/>
        <v>45.655000000000001</v>
      </c>
      <c r="G661" s="122">
        <f t="shared" si="63"/>
        <v>0.22761341975502242</v>
      </c>
      <c r="H661" s="128">
        <f t="shared" si="64"/>
        <v>78380.502000000008</v>
      </c>
      <c r="I661" s="122">
        <f t="shared" si="65"/>
        <v>0.60497268403383941</v>
      </c>
      <c r="J661" s="128">
        <f t="shared" si="66"/>
        <v>116.617046041184</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3.980813953488372E-2</v>
      </c>
      <c r="F662" s="128">
        <f t="shared" si="62"/>
        <v>6.8469999999999995</v>
      </c>
      <c r="G662" s="122">
        <f t="shared" si="63"/>
        <v>3.0729604074829105E-2</v>
      </c>
      <c r="H662" s="128">
        <f t="shared" si="64"/>
        <v>10581.985000000001</v>
      </c>
      <c r="I662" s="122">
        <f t="shared" si="65"/>
        <v>0.57965543642764161</v>
      </c>
      <c r="J662" s="128">
        <f t="shared" si="66"/>
        <v>129.54328808775941</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0.20727906976744181</v>
      </c>
      <c r="F663" s="128">
        <f t="shared" si="62"/>
        <v>35.651999999999994</v>
      </c>
      <c r="G663" s="122">
        <f t="shared" si="63"/>
        <v>0.20155373767997256</v>
      </c>
      <c r="H663" s="128">
        <f t="shared" si="64"/>
        <v>69406.641999999993</v>
      </c>
      <c r="I663" s="122">
        <f t="shared" si="65"/>
        <v>0.29164949497195719</v>
      </c>
      <c r="J663" s="128">
        <f t="shared" si="66"/>
        <v>102.84059832051338</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0.18930232558139537</v>
      </c>
      <c r="F664" s="128">
        <f t="shared" si="62"/>
        <v>32.56</v>
      </c>
      <c r="G664" s="122">
        <f t="shared" si="63"/>
        <v>0.14710246023034168</v>
      </c>
      <c r="H664" s="128">
        <f t="shared" si="64"/>
        <v>50655.909</v>
      </c>
      <c r="I664" s="122">
        <f t="shared" si="65"/>
        <v>0.62879000702486831</v>
      </c>
      <c r="J664" s="128">
        <f t="shared" si="66"/>
        <v>128.68739604013058</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0.13411627906976745</v>
      </c>
      <c r="F665" s="128">
        <f t="shared" si="62"/>
        <v>23.068000000000001</v>
      </c>
      <c r="G665" s="122">
        <f t="shared" si="63"/>
        <v>0.14447637632928526</v>
      </c>
      <c r="H665" s="128">
        <f t="shared" si="64"/>
        <v>49751.596000000012</v>
      </c>
      <c r="I665" s="122">
        <f t="shared" si="65"/>
        <v>-0.25019686122570212</v>
      </c>
      <c r="J665" s="128">
        <f t="shared" si="66"/>
        <v>92.829210198416476</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0.47383139534883711</v>
      </c>
      <c r="F666" s="128">
        <f t="shared" si="62"/>
        <v>81.498999999999981</v>
      </c>
      <c r="G666" s="122">
        <f t="shared" si="63"/>
        <v>0.46453834672056404</v>
      </c>
      <c r="H666" s="128">
        <f t="shared" si="64"/>
        <v>159967.49599999998</v>
      </c>
      <c r="I666" s="122">
        <f t="shared" si="65"/>
        <v>0.26659229411590252</v>
      </c>
      <c r="J666" s="128">
        <f t="shared" si="66"/>
        <v>102.00049117449139</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0.32323255813953494</v>
      </c>
      <c r="F667" s="128">
        <f t="shared" si="62"/>
        <v>55.596000000000011</v>
      </c>
      <c r="G667" s="122">
        <f t="shared" si="63"/>
        <v>0.3262824531446924</v>
      </c>
      <c r="H667" s="128">
        <f t="shared" si="64"/>
        <v>112357.97299999998</v>
      </c>
      <c r="I667" s="122">
        <f t="shared" si="65"/>
        <v>-8.7050964697029498E-2</v>
      </c>
      <c r="J667" s="128">
        <f t="shared" si="66"/>
        <v>99.06525926363409</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0.52286046511627904</v>
      </c>
      <c r="F668" s="128">
        <f t="shared" si="62"/>
        <v>89.932000000000002</v>
      </c>
      <c r="G668" s="122">
        <f t="shared" si="63"/>
        <v>0.5211222797205235</v>
      </c>
      <c r="H668" s="128">
        <f t="shared" si="64"/>
        <v>179452.62600000002</v>
      </c>
      <c r="I668" s="122">
        <f t="shared" si="65"/>
        <v>0.12859150450203274</v>
      </c>
      <c r="J668" s="128">
        <f t="shared" si="66"/>
        <v>100.33354655200843</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0.11816279069767441</v>
      </c>
      <c r="F669" s="128">
        <f t="shared" si="62"/>
        <v>20.323999999999998</v>
      </c>
      <c r="G669" s="122">
        <f t="shared" si="63"/>
        <v>0.11974645862735873</v>
      </c>
      <c r="H669" s="128">
        <f t="shared" si="64"/>
        <v>41235.650999999998</v>
      </c>
      <c r="I669" s="122">
        <f t="shared" si="65"/>
        <v>-9.6755358131943775E-2</v>
      </c>
      <c r="J669" s="128">
        <f t="shared" si="66"/>
        <v>98.677482450973713</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8.0418604651162795E-2</v>
      </c>
      <c r="F670" s="128">
        <f t="shared" si="62"/>
        <v>13.832000000000001</v>
      </c>
      <c r="G670" s="122">
        <f t="shared" si="63"/>
        <v>9.0213469703041602E-2</v>
      </c>
      <c r="H670" s="128">
        <f t="shared" si="64"/>
        <v>31065.73</v>
      </c>
      <c r="I670" s="122">
        <f t="shared" si="65"/>
        <v>-0.19383793982398456</v>
      </c>
      <c r="J670" s="128">
        <f t="shared" si="66"/>
        <v>89.142569192692775</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0.23744186046511631</v>
      </c>
      <c r="F671" s="128">
        <f t="shared" si="62"/>
        <v>40.840000000000003</v>
      </c>
      <c r="G671" s="122">
        <f t="shared" si="63"/>
        <v>0.23795315340430598</v>
      </c>
      <c r="H671" s="128">
        <f t="shared" si="64"/>
        <v>81941.072</v>
      </c>
      <c r="I671" s="122">
        <f t="shared" si="65"/>
        <v>-8.0872975923617474E-2</v>
      </c>
      <c r="J671" s="128">
        <f t="shared" si="66"/>
        <v>99.785128739890695</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0.14743604651162787</v>
      </c>
      <c r="F672" s="128">
        <f t="shared" si="62"/>
        <v>25.358999999999995</v>
      </c>
      <c r="G672" s="122">
        <f t="shared" si="63"/>
        <v>0.1668264800004646</v>
      </c>
      <c r="H672" s="128">
        <f t="shared" si="64"/>
        <v>57448.032999999989</v>
      </c>
      <c r="I672" s="122">
        <f t="shared" si="65"/>
        <v>-0.35604604840911602</v>
      </c>
      <c r="J672" s="128">
        <f t="shared" si="66"/>
        <v>88.376885079165646</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0.42429651162790699</v>
      </c>
      <c r="F673" s="128">
        <f t="shared" si="62"/>
        <v>72.978999999999999</v>
      </c>
      <c r="G673" s="122">
        <f t="shared" si="63"/>
        <v>0.42451987756927384</v>
      </c>
      <c r="H673" s="128">
        <f t="shared" si="64"/>
        <v>146186.81599999999</v>
      </c>
      <c r="I673" s="122">
        <f t="shared" si="65"/>
        <v>-1.2736003650582138E-2</v>
      </c>
      <c r="J673" s="128">
        <f t="shared" si="66"/>
        <v>99.947383867477342</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0.29810465116279067</v>
      </c>
      <c r="F674" s="128">
        <f t="shared" si="62"/>
        <v>51.273999999999994</v>
      </c>
      <c r="G674" s="122">
        <f t="shared" si="63"/>
        <v>0.29969067946729855</v>
      </c>
      <c r="H674" s="128">
        <f t="shared" si="64"/>
        <v>103200.88299999999</v>
      </c>
      <c r="I674" s="122">
        <f t="shared" si="65"/>
        <v>-6.4067979705192971E-2</v>
      </c>
      <c r="J674" s="128">
        <f t="shared" si="66"/>
        <v>99.4707782346361</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0.49295930232558138</v>
      </c>
      <c r="F675" s="128">
        <f t="shared" si="62"/>
        <v>84.789000000000001</v>
      </c>
      <c r="G675" s="122">
        <f t="shared" si="63"/>
        <v>0.49694785949506043</v>
      </c>
      <c r="H675" s="128">
        <f t="shared" si="64"/>
        <v>171127.97100000002</v>
      </c>
      <c r="I675" s="122">
        <f t="shared" si="65"/>
        <v>-0.12028373140069339</v>
      </c>
      <c r="J675" s="128">
        <f t="shared" si="66"/>
        <v>99.197389204265463</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8.5633720930232582E-2</v>
      </c>
      <c r="F676" s="128">
        <f t="shared" si="62"/>
        <v>14.729000000000005</v>
      </c>
      <c r="G676" s="122">
        <f t="shared" si="63"/>
        <v>8.8270308806532749E-2</v>
      </c>
      <c r="H676" s="128">
        <f t="shared" si="64"/>
        <v>30396.587000000003</v>
      </c>
      <c r="I676" s="122">
        <f t="shared" si="65"/>
        <v>-0.10777681556797229</v>
      </c>
      <c r="J676" s="128">
        <f t="shared" si="66"/>
        <v>97.013052393326348</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9.8215116279069786E-2</v>
      </c>
      <c r="F677" s="128">
        <f t="shared" si="62"/>
        <v>16.893000000000004</v>
      </c>
      <c r="G677" s="122">
        <f t="shared" si="63"/>
        <v>0.10484807090295564</v>
      </c>
      <c r="H677" s="128">
        <f t="shared" si="64"/>
        <v>36105.271999999997</v>
      </c>
      <c r="I677" s="122">
        <f t="shared" si="65"/>
        <v>-0.27328314385292973</v>
      </c>
      <c r="J677" s="128">
        <f t="shared" si="66"/>
        <v>93.673746625223913</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0.30003488372093023</v>
      </c>
      <c r="F678" s="128">
        <f t="shared" si="62"/>
        <v>51.606000000000002</v>
      </c>
      <c r="G678" s="122">
        <f t="shared" si="63"/>
        <v>0.30810866017342414</v>
      </c>
      <c r="H678" s="128">
        <f t="shared" si="64"/>
        <v>106099.68199999999</v>
      </c>
      <c r="I678" s="122">
        <f t="shared" si="65"/>
        <v>-3.9199281887698709E-2</v>
      </c>
      <c r="J678" s="128">
        <f t="shared" si="66"/>
        <v>97.379568478227966</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0.12922674418604649</v>
      </c>
      <c r="F679" s="128">
        <f t="shared" si="62"/>
        <v>22.226999999999997</v>
      </c>
      <c r="G679" s="122">
        <f t="shared" si="63"/>
        <v>0.13878995986734738</v>
      </c>
      <c r="H679" s="128">
        <f t="shared" si="64"/>
        <v>47793.433000000005</v>
      </c>
      <c r="I679" s="122">
        <f t="shared" si="65"/>
        <v>-0.19724213741449703</v>
      </c>
      <c r="J679" s="128">
        <f t="shared" si="66"/>
        <v>93.109576737077219</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0.2294593023255814</v>
      </c>
      <c r="F680" s="128">
        <f t="shared" si="62"/>
        <v>39.466999999999999</v>
      </c>
      <c r="G680" s="122">
        <f t="shared" si="63"/>
        <v>0.23123159618768843</v>
      </c>
      <c r="H680" s="128">
        <f t="shared" si="64"/>
        <v>79626.450000000012</v>
      </c>
      <c r="I680" s="122">
        <f t="shared" si="65"/>
        <v>-0.10523384387931749</v>
      </c>
      <c r="J680" s="128">
        <f t="shared" si="66"/>
        <v>99.233541656362362</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0.23511046511627906</v>
      </c>
      <c r="F681" s="128">
        <f t="shared" si="62"/>
        <v>40.439</v>
      </c>
      <c r="G681" s="122">
        <f t="shared" si="63"/>
        <v>0.2437573745927204</v>
      </c>
      <c r="H681" s="128">
        <f t="shared" si="64"/>
        <v>83939.802000000011</v>
      </c>
      <c r="I681" s="122">
        <f t="shared" si="65"/>
        <v>-0.22055171662145975</v>
      </c>
      <c r="J681" s="128">
        <f t="shared" si="66"/>
        <v>96.452657282312401</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0.47720348837209309</v>
      </c>
      <c r="F682" s="128">
        <f t="shared" si="62"/>
        <v>82.079000000000008</v>
      </c>
      <c r="G682" s="122">
        <f t="shared" si="63"/>
        <v>0.4896248729519862</v>
      </c>
      <c r="H682" s="128">
        <f t="shared" si="64"/>
        <v>168606.24200000006</v>
      </c>
      <c r="I682" s="122">
        <f t="shared" si="65"/>
        <v>-0.30149177269800498</v>
      </c>
      <c r="J682" s="128">
        <f t="shared" si="66"/>
        <v>97.463081377993817</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0.15572674418604648</v>
      </c>
      <c r="F683" s="128">
        <f t="shared" si="62"/>
        <v>26.784999999999997</v>
      </c>
      <c r="G683" s="122">
        <f t="shared" si="63"/>
        <v>0.15259199437794388</v>
      </c>
      <c r="H683" s="128">
        <f t="shared" si="64"/>
        <v>52546.273999999998</v>
      </c>
      <c r="I683" s="122">
        <f t="shared" si="65"/>
        <v>6.045837519154483E-2</v>
      </c>
      <c r="J683" s="128">
        <f t="shared" si="66"/>
        <v>102.0543343842393</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9.7412790697674431E-2</v>
      </c>
      <c r="F684" s="128">
        <f t="shared" si="62"/>
        <v>16.755000000000003</v>
      </c>
      <c r="G684" s="122">
        <f t="shared" si="63"/>
        <v>0.10023453789370364</v>
      </c>
      <c r="H684" s="128">
        <f t="shared" si="64"/>
        <v>34516.564999999995</v>
      </c>
      <c r="I684" s="122">
        <f t="shared" si="65"/>
        <v>-9.9501808133865041E-2</v>
      </c>
      <c r="J684" s="128">
        <f t="shared" si="66"/>
        <v>97.184855384855865</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0.30875581395348839</v>
      </c>
      <c r="F685" s="128">
        <f t="shared" si="62"/>
        <v>53.106000000000002</v>
      </c>
      <c r="G685" s="122">
        <f t="shared" si="63"/>
        <v>0.3094652309515098</v>
      </c>
      <c r="H685" s="128">
        <f t="shared" si="64"/>
        <v>106566.82800000001</v>
      </c>
      <c r="I685" s="122">
        <f t="shared" si="65"/>
        <v>0.12019560615424235</v>
      </c>
      <c r="J685" s="128">
        <f t="shared" si="66"/>
        <v>99.770760354615547</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0.12002325581395348</v>
      </c>
      <c r="F686" s="128">
        <f t="shared" si="62"/>
        <v>20.643999999999998</v>
      </c>
      <c r="G686" s="122">
        <f t="shared" si="63"/>
        <v>0.12876834282926489</v>
      </c>
      <c r="H686" s="128">
        <f t="shared" si="64"/>
        <v>44342.409</v>
      </c>
      <c r="I686" s="122">
        <f t="shared" si="65"/>
        <v>-0.18509284507287871</v>
      </c>
      <c r="J686" s="128">
        <f t="shared" si="66"/>
        <v>93.208666957136671</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0.21151744186046512</v>
      </c>
      <c r="F687" s="128">
        <f t="shared" si="62"/>
        <v>36.381</v>
      </c>
      <c r="G687" s="122">
        <f t="shared" si="63"/>
        <v>0.21698081647587686</v>
      </c>
      <c r="H687" s="128">
        <f t="shared" si="64"/>
        <v>74719.08</v>
      </c>
      <c r="I687" s="122">
        <f t="shared" si="65"/>
        <v>-0.16440420026304767</v>
      </c>
      <c r="J687" s="128">
        <f t="shared" si="66"/>
        <v>97.48209325407386</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0.17311046511627909</v>
      </c>
      <c r="F688" s="128">
        <f t="shared" si="62"/>
        <v>29.775000000000002</v>
      </c>
      <c r="G688" s="122">
        <f t="shared" si="63"/>
        <v>0.1764788475946544</v>
      </c>
      <c r="H688" s="128">
        <f t="shared" si="64"/>
        <v>60771.903000000006</v>
      </c>
      <c r="I688" s="122">
        <f t="shared" si="65"/>
        <v>-0.15789934587844065</v>
      </c>
      <c r="J688" s="128">
        <f t="shared" si="66"/>
        <v>98.091339260038694</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0.67461046511627898</v>
      </c>
      <c r="F689" s="128">
        <f t="shared" si="62"/>
        <v>116.03299999999999</v>
      </c>
      <c r="G689" s="122">
        <f t="shared" si="63"/>
        <v>0.67503632556815862</v>
      </c>
      <c r="H689" s="128">
        <f t="shared" si="64"/>
        <v>232454.15899999999</v>
      </c>
      <c r="I689" s="122">
        <f t="shared" si="65"/>
        <v>0.10855668364138407</v>
      </c>
      <c r="J689" s="128">
        <f t="shared" si="66"/>
        <v>99.936912957755098</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7.6947674418604659E-2</v>
      </c>
      <c r="F690" s="128">
        <f t="shared" si="62"/>
        <v>13.235000000000001</v>
      </c>
      <c r="G690" s="122">
        <f t="shared" si="63"/>
        <v>8.4239198740845303E-2</v>
      </c>
      <c r="H690" s="128">
        <f t="shared" si="64"/>
        <v>29008.442000000006</v>
      </c>
      <c r="I690" s="122">
        <f t="shared" si="65"/>
        <v>-0.20300089286295145</v>
      </c>
      <c r="J690" s="128">
        <f t="shared" si="66"/>
        <v>91.344262016697954</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4.594186046511628E-2</v>
      </c>
      <c r="F691" s="128">
        <f t="shared" si="62"/>
        <v>7.9020000000000001</v>
      </c>
      <c r="G691" s="122">
        <f t="shared" si="63"/>
        <v>6.3149452023765984E-2</v>
      </c>
      <c r="H691" s="128">
        <f t="shared" si="64"/>
        <v>21746.019000000008</v>
      </c>
      <c r="I691" s="122">
        <f t="shared" si="65"/>
        <v>-0.29377929605319675</v>
      </c>
      <c r="J691" s="128">
        <f t="shared" si="66"/>
        <v>72.751004154123606</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0.383906976744186</v>
      </c>
      <c r="F692" s="128">
        <f t="shared" si="62"/>
        <v>66.031999999999996</v>
      </c>
      <c r="G692" s="122">
        <f t="shared" si="63"/>
        <v>0.38446753088355723</v>
      </c>
      <c r="H692" s="128">
        <f t="shared" si="64"/>
        <v>132394.47</v>
      </c>
      <c r="I692" s="122">
        <f t="shared" si="65"/>
        <v>9.5789887263503334E-2</v>
      </c>
      <c r="J692" s="128">
        <f t="shared" si="66"/>
        <v>99.854199875322891</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0.11945930232558143</v>
      </c>
      <c r="F693" s="128">
        <f t="shared" si="62"/>
        <v>20.547000000000004</v>
      </c>
      <c r="G693" s="122">
        <f t="shared" si="63"/>
        <v>0.12276038308969156</v>
      </c>
      <c r="H693" s="128">
        <f t="shared" si="64"/>
        <v>42273.520000000004</v>
      </c>
      <c r="I693" s="122">
        <f t="shared" si="65"/>
        <v>-0.20142395025153706</v>
      </c>
      <c r="J693" s="128">
        <f t="shared" si="66"/>
        <v>97.310955960687835</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0.40661627906976744</v>
      </c>
      <c r="F694" s="128">
        <f t="shared" si="62"/>
        <v>69.938000000000002</v>
      </c>
      <c r="G694" s="122">
        <f t="shared" si="63"/>
        <v>0.39870904407622304</v>
      </c>
      <c r="H694" s="128">
        <f t="shared" si="64"/>
        <v>137298.649</v>
      </c>
      <c r="I694" s="122">
        <f t="shared" si="65"/>
        <v>0.15371393961697263</v>
      </c>
      <c r="J694" s="128">
        <f t="shared" si="66"/>
        <v>101.98320933799354</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0.31655813953488371</v>
      </c>
      <c r="F695" s="128">
        <f t="shared" si="62"/>
        <v>54.448</v>
      </c>
      <c r="G695" s="122">
        <f t="shared" si="63"/>
        <v>0.31337709592923646</v>
      </c>
      <c r="H695" s="128">
        <f t="shared" si="64"/>
        <v>107913.91</v>
      </c>
      <c r="I695" s="122">
        <f t="shared" si="65"/>
        <v>-8.2828104770091907E-3</v>
      </c>
      <c r="J695" s="128">
        <f t="shared" si="66"/>
        <v>101.01508490791731</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0.30825000000000002</v>
      </c>
      <c r="F696" s="128">
        <f t="shared" si="62"/>
        <v>53.019000000000005</v>
      </c>
      <c r="G696" s="122">
        <f t="shared" si="63"/>
        <v>0.33114991084859363</v>
      </c>
      <c r="H696" s="128">
        <f t="shared" si="64"/>
        <v>114034.12100000001</v>
      </c>
      <c r="I696" s="122">
        <f t="shared" si="65"/>
        <v>-0.32614150583917428</v>
      </c>
      <c r="J696" s="128">
        <f t="shared" si="66"/>
        <v>93.084729876595446</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0.12601744186046512</v>
      </c>
      <c r="F697" s="128">
        <f t="shared" si="62"/>
        <v>21.675000000000001</v>
      </c>
      <c r="G697" s="122">
        <f t="shared" si="63"/>
        <v>0.12527643034284089</v>
      </c>
      <c r="H697" s="128">
        <f t="shared" si="64"/>
        <v>43139.941000000006</v>
      </c>
      <c r="I697" s="122">
        <f t="shared" si="65"/>
        <v>-5.2406485680529177E-2</v>
      </c>
      <c r="J697" s="128">
        <f t="shared" si="66"/>
        <v>100.59150114318898</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9.1622093023255829E-2</v>
      </c>
      <c r="F698" s="128">
        <f t="shared" si="62"/>
        <v>15.759000000000002</v>
      </c>
      <c r="G698" s="122">
        <f t="shared" si="63"/>
        <v>8.9382799296081422E-2</v>
      </c>
      <c r="H698" s="128">
        <f t="shared" si="64"/>
        <v>30779.682000000004</v>
      </c>
      <c r="I698" s="122">
        <f t="shared" si="65"/>
        <v>-6.0410660817669402E-2</v>
      </c>
      <c r="J698" s="128">
        <f t="shared" si="66"/>
        <v>102.50528484765478</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0.22306395348837207</v>
      </c>
      <c r="F699" s="128">
        <f t="shared" si="62"/>
        <v>38.366999999999997</v>
      </c>
      <c r="G699" s="122">
        <f t="shared" si="63"/>
        <v>0.22186827661909983</v>
      </c>
      <c r="H699" s="128">
        <f t="shared" si="64"/>
        <v>76402.11599999998</v>
      </c>
      <c r="I699" s="122">
        <f t="shared" si="65"/>
        <v>7.9261277492344503E-2</v>
      </c>
      <c r="J699" s="128">
        <f t="shared" si="66"/>
        <v>100.53891294757969</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0.15570348837209302</v>
      </c>
      <c r="F700" s="128">
        <f t="shared" si="62"/>
        <v>26.781000000000002</v>
      </c>
      <c r="G700" s="122">
        <f t="shared" si="63"/>
        <v>0.16510659255774518</v>
      </c>
      <c r="H700" s="128">
        <f t="shared" si="64"/>
        <v>56855.776000000013</v>
      </c>
      <c r="I700" s="122">
        <f t="shared" si="65"/>
        <v>-0.23440481283891135</v>
      </c>
      <c r="J700" s="128">
        <f t="shared" si="66"/>
        <v>94.304828147692859</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0.39843023255813947</v>
      </c>
      <c r="F701" s="128">
        <f t="shared" si="62"/>
        <v>68.529999999999987</v>
      </c>
      <c r="G701" s="122">
        <f t="shared" si="63"/>
        <v>0.38221396337532448</v>
      </c>
      <c r="H701" s="128">
        <f t="shared" si="64"/>
        <v>131618.43599999999</v>
      </c>
      <c r="I701" s="122">
        <f t="shared" si="65"/>
        <v>0.1565345070065004</v>
      </c>
      <c r="J701" s="128">
        <f t="shared" si="66"/>
        <v>104.24272023962951</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0.27745348837209305</v>
      </c>
      <c r="F702" s="128">
        <f t="shared" si="62"/>
        <v>47.722000000000008</v>
      </c>
      <c r="G702" s="122">
        <f t="shared" si="63"/>
        <v>0.27676442829845682</v>
      </c>
      <c r="H702" s="128">
        <f t="shared" si="64"/>
        <v>95306.044999999998</v>
      </c>
      <c r="I702" s="122">
        <f t="shared" si="65"/>
        <v>4.7830904739185949E-2</v>
      </c>
      <c r="J702" s="128">
        <f t="shared" si="66"/>
        <v>100.24896988311416</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0.39141279069767448</v>
      </c>
      <c r="F703" s="128">
        <f t="shared" si="62"/>
        <v>67.323000000000008</v>
      </c>
      <c r="G703" s="122">
        <f t="shared" si="63"/>
        <v>0.4029699411658797</v>
      </c>
      <c r="H703" s="128">
        <f t="shared" si="64"/>
        <v>138765.92300000001</v>
      </c>
      <c r="I703" s="122">
        <f t="shared" si="65"/>
        <v>-0.2621938567635016</v>
      </c>
      <c r="J703" s="128">
        <f t="shared" si="66"/>
        <v>97.132006810540787</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0.12051162790697673</v>
      </c>
      <c r="F704" s="128">
        <f t="shared" si="62"/>
        <v>20.727999999999998</v>
      </c>
      <c r="G704" s="122">
        <f t="shared" si="63"/>
        <v>0.11949797594364003</v>
      </c>
      <c r="H704" s="128">
        <f t="shared" si="64"/>
        <v>41150.083999999995</v>
      </c>
      <c r="I704" s="122">
        <f t="shared" si="65"/>
        <v>-3.0130633697342538E-2</v>
      </c>
      <c r="J704" s="128">
        <f t="shared" si="66"/>
        <v>100.84825868834362</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9.7901162790697688E-2</v>
      </c>
      <c r="F705" s="128">
        <f t="shared" si="62"/>
        <v>16.839000000000002</v>
      </c>
      <c r="G705" s="122">
        <f t="shared" si="63"/>
        <v>0.1051040312697832</v>
      </c>
      <c r="H705" s="128">
        <f t="shared" si="64"/>
        <v>36193.414000000004</v>
      </c>
      <c r="I705" s="122">
        <f t="shared" si="65"/>
        <v>-0.41183906707643952</v>
      </c>
      <c r="J705" s="128">
        <f t="shared" si="66"/>
        <v>93.146915116322191</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0.27608139534883724</v>
      </c>
      <c r="F706" s="128">
        <f t="shared" si="62"/>
        <v>47.486000000000004</v>
      </c>
      <c r="G706" s="122">
        <f t="shared" si="63"/>
        <v>0.26789842837976757</v>
      </c>
      <c r="H706" s="128">
        <f t="shared" si="64"/>
        <v>92252.967000000004</v>
      </c>
      <c r="I706" s="122">
        <f t="shared" si="65"/>
        <v>0.27110158539259432</v>
      </c>
      <c r="J706" s="128">
        <f t="shared" si="66"/>
        <v>103.05450353649319</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0.12565697674418605</v>
      </c>
      <c r="F707" s="128">
        <f t="shared" si="62"/>
        <v>21.613</v>
      </c>
      <c r="G707" s="122">
        <f t="shared" si="63"/>
        <v>0.13624762892106471</v>
      </c>
      <c r="H707" s="128">
        <f t="shared" si="64"/>
        <v>46917.961000000003</v>
      </c>
      <c r="I707" s="122">
        <f t="shared" si="65"/>
        <v>-0.23098955445704794</v>
      </c>
      <c r="J707" s="128">
        <f t="shared" si="66"/>
        <v>92.226909003301358</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0.2516279069767442</v>
      </c>
      <c r="F708" s="128">
        <f t="shared" si="62"/>
        <v>43.28</v>
      </c>
      <c r="G708" s="122">
        <f t="shared" si="63"/>
        <v>0.25901523704981438</v>
      </c>
      <c r="H708" s="128">
        <f t="shared" si="64"/>
        <v>89193.968999999983</v>
      </c>
      <c r="I708" s="122">
        <f t="shared" si="65"/>
        <v>-0.16940394944754142</v>
      </c>
      <c r="J708" s="128">
        <f t="shared" si="66"/>
        <v>97.147916795470437</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56.415999999999997</v>
      </c>
      <c r="G709" s="122">
        <f t="shared" si="63"/>
        <v>0.32799999999999996</v>
      </c>
      <c r="H709" s="128">
        <f t="shared" si="64"/>
        <v>112949.42399999998</v>
      </c>
      <c r="I709" s="122">
        <f t="shared" si="65"/>
        <v>7.894906868140604E-2</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0.24700581395348836</v>
      </c>
      <c r="F710" s="128">
        <f t="shared" si="62"/>
        <v>42.484999999999999</v>
      </c>
      <c r="G710" s="122">
        <f t="shared" si="63"/>
        <v>0.26271369621150081</v>
      </c>
      <c r="H710" s="128">
        <f t="shared" si="64"/>
        <v>90467.562999999995</v>
      </c>
      <c r="I710" s="122">
        <f t="shared" si="65"/>
        <v>-0.29701338345197531</v>
      </c>
      <c r="J710" s="128">
        <f t="shared" si="66"/>
        <v>94.020912314610868</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0.15004069767441858</v>
      </c>
      <c r="F711" s="128">
        <f t="shared" si="62"/>
        <v>25.806999999999995</v>
      </c>
      <c r="G711" s="122">
        <f t="shared" si="63"/>
        <v>0.17909578403870388</v>
      </c>
      <c r="H711" s="128">
        <f t="shared" si="64"/>
        <v>61673.065999999992</v>
      </c>
      <c r="I711" s="122">
        <f t="shared" si="65"/>
        <v>-0.60137002084311775</v>
      </c>
      <c r="J711" s="128">
        <f t="shared" si="66"/>
        <v>83.776789319615531</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0.13781395348837214</v>
      </c>
      <c r="F712" s="128">
        <f t="shared" si="62"/>
        <v>23.704000000000008</v>
      </c>
      <c r="G712" s="122">
        <f t="shared" si="63"/>
        <v>0.13890601350919685</v>
      </c>
      <c r="H712" s="128">
        <f t="shared" si="64"/>
        <v>47833.397000000012</v>
      </c>
      <c r="I712" s="122">
        <f t="shared" si="65"/>
        <v>-8.7997548505823572E-2</v>
      </c>
      <c r="J712" s="128">
        <f t="shared" si="66"/>
        <v>99.213813719625321</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0.27006976744186045</v>
      </c>
      <c r="F713" s="128">
        <f t="shared" ref="F713:F776" si="68">SUMPRODUCT($K$2:$AI$2,$K713:$AI713)</f>
        <v>46.451999999999998</v>
      </c>
      <c r="G713" s="122">
        <f t="shared" ref="G713:G776" si="69">SUMPRODUCT($K$3:$AI$3,$K713:$AI713)/$J$3</f>
        <v>0.26167490518588216</v>
      </c>
      <c r="H713" s="128">
        <f t="shared" ref="H713:H776" si="70">SUMPRODUCT($K$3:$AI$3,$K713:$AI713)</f>
        <v>90109.847000000009</v>
      </c>
      <c r="I713" s="122">
        <f t="shared" ref="I713:I776" si="71">CORREL($K$4:$AI$4,$K713:$AI713)</f>
        <v>0.26501209711927443</v>
      </c>
      <c r="J713" s="128">
        <f t="shared" si="66"/>
        <v>103.20812660656739</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0.11009302325581395</v>
      </c>
      <c r="F714" s="128">
        <f t="shared" si="68"/>
        <v>18.936</v>
      </c>
      <c r="G714" s="122">
        <f t="shared" si="69"/>
        <v>0.13033759343473947</v>
      </c>
      <c r="H714" s="128">
        <f t="shared" si="70"/>
        <v>44882.793000000012</v>
      </c>
      <c r="I714" s="122">
        <f t="shared" si="71"/>
        <v>-0.31576404987516371</v>
      </c>
      <c r="J714" s="128">
        <f t="shared" ref="J714:J777" si="72">$E714/$G714*100</f>
        <v>84.467589399629318</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0.32447674418604655</v>
      </c>
      <c r="F715" s="128">
        <f t="shared" si="68"/>
        <v>55.81</v>
      </c>
      <c r="G715" s="122">
        <f t="shared" si="69"/>
        <v>0.32266527857636534</v>
      </c>
      <c r="H715" s="128">
        <f t="shared" si="70"/>
        <v>111112.37000000001</v>
      </c>
      <c r="I715" s="122">
        <f t="shared" si="71"/>
        <v>2.13963698744743E-2</v>
      </c>
      <c r="J715" s="128">
        <f t="shared" si="72"/>
        <v>100.5614070462349</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0.1972093023255814</v>
      </c>
      <c r="F716" s="128">
        <f t="shared" si="68"/>
        <v>33.92</v>
      </c>
      <c r="G716" s="122">
        <f t="shared" si="69"/>
        <v>0.20440495356576585</v>
      </c>
      <c r="H716" s="128">
        <f t="shared" si="70"/>
        <v>70388.481</v>
      </c>
      <c r="I716" s="122">
        <f t="shared" si="71"/>
        <v>-0.27512192662874763</v>
      </c>
      <c r="J716" s="128">
        <f t="shared" si="72"/>
        <v>96.479707994028971</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0.26465697674418603</v>
      </c>
      <c r="F717" s="128">
        <f t="shared" si="68"/>
        <v>45.521000000000001</v>
      </c>
      <c r="G717" s="122">
        <f t="shared" si="69"/>
        <v>0.29489868392777285</v>
      </c>
      <c r="H717" s="128">
        <f t="shared" si="70"/>
        <v>101550.72100000001</v>
      </c>
      <c r="I717" s="122">
        <f t="shared" si="71"/>
        <v>-0.51800800504457523</v>
      </c>
      <c r="J717" s="128">
        <f t="shared" si="72"/>
        <v>89.745051832447757</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6.3308139534883734E-2</v>
      </c>
      <c r="F718" s="128">
        <f t="shared" si="68"/>
        <v>10.889000000000001</v>
      </c>
      <c r="G718" s="122">
        <f t="shared" si="69"/>
        <v>7.6902177385163098E-2</v>
      </c>
      <c r="H718" s="128">
        <f t="shared" si="70"/>
        <v>26481.879999999994</v>
      </c>
      <c r="I718" s="122">
        <f t="shared" si="71"/>
        <v>-0.45055811022799497</v>
      </c>
      <c r="J718" s="128">
        <f t="shared" si="72"/>
        <v>82.322948045809056</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8.1377906976744185E-2</v>
      </c>
      <c r="F719" s="128">
        <f t="shared" si="68"/>
        <v>13.997</v>
      </c>
      <c r="G719" s="122">
        <f t="shared" si="69"/>
        <v>8.5989235040277848E-2</v>
      </c>
      <c r="H719" s="128">
        <f t="shared" si="70"/>
        <v>29611.080999999998</v>
      </c>
      <c r="I719" s="122">
        <f t="shared" si="71"/>
        <v>-0.20810778326908216</v>
      </c>
      <c r="J719" s="128">
        <f t="shared" si="72"/>
        <v>94.637319355877864</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0.34257558139534883</v>
      </c>
      <c r="F720" s="128">
        <f t="shared" si="68"/>
        <v>58.923000000000002</v>
      </c>
      <c r="G720" s="122">
        <f t="shared" si="69"/>
        <v>0.33239118301302711</v>
      </c>
      <c r="H720" s="128">
        <f t="shared" si="70"/>
        <v>114461.56299999999</v>
      </c>
      <c r="I720" s="122">
        <f t="shared" si="71"/>
        <v>0.11060575163807848</v>
      </c>
      <c r="J720" s="128">
        <f t="shared" si="72"/>
        <v>103.0639797030725</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0.10234883720930232</v>
      </c>
      <c r="F721" s="128">
        <f t="shared" si="68"/>
        <v>17.603999999999999</v>
      </c>
      <c r="G721" s="122">
        <f t="shared" si="69"/>
        <v>0.10871947508116554</v>
      </c>
      <c r="H721" s="128">
        <f t="shared" si="70"/>
        <v>37438.421000000002</v>
      </c>
      <c r="I721" s="122">
        <f t="shared" si="71"/>
        <v>-0.30839567908820958</v>
      </c>
      <c r="J721" s="128">
        <f t="shared" si="72"/>
        <v>94.140297433272963</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0.34542441860465112</v>
      </c>
      <c r="F722" s="128">
        <f t="shared" si="68"/>
        <v>59.412999999999997</v>
      </c>
      <c r="G722" s="122">
        <f t="shared" si="69"/>
        <v>0.34678180556281551</v>
      </c>
      <c r="H722" s="128">
        <f t="shared" si="70"/>
        <v>119417.08900000002</v>
      </c>
      <c r="I722" s="122">
        <f t="shared" si="71"/>
        <v>-7.9189392402814307E-2</v>
      </c>
      <c r="J722" s="128">
        <f t="shared" si="72"/>
        <v>99.608576073949038</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0.40256395348837215</v>
      </c>
      <c r="F723" s="128">
        <f t="shared" si="68"/>
        <v>69.241000000000014</v>
      </c>
      <c r="G723" s="122">
        <f t="shared" si="69"/>
        <v>0.40003551246086921</v>
      </c>
      <c r="H723" s="128">
        <f t="shared" si="70"/>
        <v>137755.429</v>
      </c>
      <c r="I723" s="122">
        <f t="shared" si="71"/>
        <v>0.15573319184193468</v>
      </c>
      <c r="J723" s="128">
        <f t="shared" si="72"/>
        <v>100.63205414238074</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0.18228488372093021</v>
      </c>
      <c r="F724" s="128">
        <f t="shared" si="68"/>
        <v>31.352999999999994</v>
      </c>
      <c r="G724" s="122">
        <f t="shared" si="69"/>
        <v>0.19531317117650818</v>
      </c>
      <c r="H724" s="128">
        <f t="shared" si="70"/>
        <v>67257.653000000006</v>
      </c>
      <c r="I724" s="122">
        <f t="shared" si="71"/>
        <v>-0.26395584353128682</v>
      </c>
      <c r="J724" s="128">
        <f t="shared" si="72"/>
        <v>93.329539745271944</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0.11884302325581395</v>
      </c>
      <c r="F725" s="128">
        <f t="shared" si="68"/>
        <v>20.440999999999999</v>
      </c>
      <c r="G725" s="122">
        <f t="shared" si="69"/>
        <v>0.11846041329081942</v>
      </c>
      <c r="H725" s="128">
        <f t="shared" si="70"/>
        <v>40792.790999999997</v>
      </c>
      <c r="I725" s="122">
        <f t="shared" si="71"/>
        <v>-4.6915749490289801E-2</v>
      </c>
      <c r="J725" s="128">
        <f t="shared" si="72"/>
        <v>100.32298550576151</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5.9627906976744187E-2</v>
      </c>
      <c r="F726" s="128">
        <f t="shared" si="68"/>
        <v>10.256</v>
      </c>
      <c r="G726" s="122">
        <f t="shared" si="69"/>
        <v>6.4378611793540458E-2</v>
      </c>
      <c r="H726" s="128">
        <f t="shared" si="70"/>
        <v>22169.290000000005</v>
      </c>
      <c r="I726" s="122">
        <f t="shared" si="71"/>
        <v>-0.21342272919021513</v>
      </c>
      <c r="J726" s="128">
        <f t="shared" si="72"/>
        <v>92.620678383013939</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0.24843023255813956</v>
      </c>
      <c r="F727" s="128">
        <f t="shared" si="68"/>
        <v>42.730000000000004</v>
      </c>
      <c r="G727" s="122">
        <f t="shared" si="69"/>
        <v>0.249816336487028</v>
      </c>
      <c r="H727" s="128">
        <f t="shared" si="70"/>
        <v>86026.253999999986</v>
      </c>
      <c r="I727" s="122">
        <f t="shared" si="71"/>
        <v>2.8035745356099318E-2</v>
      </c>
      <c r="J727" s="128">
        <f t="shared" si="72"/>
        <v>99.445150806236242</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0.1215581395348837</v>
      </c>
      <c r="F728" s="128">
        <f t="shared" si="68"/>
        <v>20.907999999999998</v>
      </c>
      <c r="G728" s="122">
        <f t="shared" si="69"/>
        <v>0.14509936461473236</v>
      </c>
      <c r="H728" s="128">
        <f t="shared" si="70"/>
        <v>49966.127000000008</v>
      </c>
      <c r="I728" s="122">
        <f t="shared" si="71"/>
        <v>-0.50262261432431699</v>
      </c>
      <c r="J728" s="128">
        <f t="shared" si="72"/>
        <v>83.77579037485431</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0.17266860465116279</v>
      </c>
      <c r="F729" s="128">
        <f t="shared" si="68"/>
        <v>29.699000000000002</v>
      </c>
      <c r="G729" s="122">
        <f t="shared" si="69"/>
        <v>0.18565456879178069</v>
      </c>
      <c r="H729" s="128">
        <f t="shared" si="70"/>
        <v>63931.636000000013</v>
      </c>
      <c r="I729" s="122">
        <f t="shared" si="71"/>
        <v>-0.31672068768543321</v>
      </c>
      <c r="J729" s="128">
        <f t="shared" si="72"/>
        <v>93.005308608816307</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0.32906395348837209</v>
      </c>
      <c r="F730" s="128">
        <f t="shared" si="68"/>
        <v>56.598999999999997</v>
      </c>
      <c r="G730" s="122">
        <f t="shared" si="69"/>
        <v>0.33010140609481986</v>
      </c>
      <c r="H730" s="128">
        <f t="shared" si="70"/>
        <v>113673.05999999998</v>
      </c>
      <c r="I730" s="122">
        <f t="shared" si="71"/>
        <v>-2.5181692326853185E-2</v>
      </c>
      <c r="J730" s="128">
        <f t="shared" si="72"/>
        <v>99.685716998688051</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0.14682558139534885</v>
      </c>
      <c r="F731" s="128">
        <f t="shared" si="68"/>
        <v>25.254000000000001</v>
      </c>
      <c r="G731" s="122">
        <f t="shared" si="69"/>
        <v>0.15976067929306126</v>
      </c>
      <c r="H731" s="128">
        <f t="shared" si="70"/>
        <v>55014.867999999988</v>
      </c>
      <c r="I731" s="122">
        <f t="shared" si="71"/>
        <v>-0.26462572978191462</v>
      </c>
      <c r="J731" s="128">
        <f t="shared" si="72"/>
        <v>91.903453368532212</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0.10634302325581396</v>
      </c>
      <c r="F732" s="128">
        <f t="shared" si="68"/>
        <v>18.291</v>
      </c>
      <c r="G732" s="122">
        <f t="shared" si="69"/>
        <v>0.12491124353144115</v>
      </c>
      <c r="H732" s="128">
        <f t="shared" si="70"/>
        <v>43014.186000000009</v>
      </c>
      <c r="I732" s="122">
        <f t="shared" si="71"/>
        <v>-0.35400337639887314</v>
      </c>
      <c r="J732" s="128">
        <f t="shared" si="72"/>
        <v>85.134868767075062</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7.0546511627906983E-2</v>
      </c>
      <c r="F733" s="128">
        <f t="shared" si="68"/>
        <v>12.134000000000002</v>
      </c>
      <c r="G733" s="122">
        <f t="shared" si="69"/>
        <v>8.393962678375412E-2</v>
      </c>
      <c r="H733" s="128">
        <f t="shared" si="70"/>
        <v>28905.281999999999</v>
      </c>
      <c r="I733" s="122">
        <f t="shared" si="71"/>
        <v>-0.29239764571527016</v>
      </c>
      <c r="J733" s="128">
        <f t="shared" si="72"/>
        <v>84.04434750424781</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0.28480813953488371</v>
      </c>
      <c r="F734" s="128">
        <f t="shared" si="68"/>
        <v>48.986999999999995</v>
      </c>
      <c r="G734" s="122">
        <f t="shared" si="69"/>
        <v>0.28311022830891108</v>
      </c>
      <c r="H734" s="128">
        <f t="shared" si="70"/>
        <v>97491.272000000012</v>
      </c>
      <c r="I734" s="122">
        <f t="shared" si="71"/>
        <v>0.11048367776829877</v>
      </c>
      <c r="J734" s="128">
        <f t="shared" si="72"/>
        <v>100.59973503469467</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0.11661046511627907</v>
      </c>
      <c r="F735" s="128">
        <f t="shared" si="68"/>
        <v>20.056999999999999</v>
      </c>
      <c r="G735" s="122">
        <f t="shared" si="69"/>
        <v>0.13266585936728637</v>
      </c>
      <c r="H735" s="128">
        <f t="shared" si="70"/>
        <v>45684.549999999996</v>
      </c>
      <c r="I735" s="122">
        <f t="shared" si="71"/>
        <v>-0.39370145034524023</v>
      </c>
      <c r="J735" s="128">
        <f t="shared" si="72"/>
        <v>87.897870388373377</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0.15840697674418605</v>
      </c>
      <c r="F736" s="128">
        <f t="shared" si="68"/>
        <v>27.246000000000002</v>
      </c>
      <c r="G736" s="122">
        <f t="shared" si="69"/>
        <v>0.15792262122558501</v>
      </c>
      <c r="H736" s="128">
        <f t="shared" si="70"/>
        <v>54381.918000000005</v>
      </c>
      <c r="I736" s="122">
        <f t="shared" si="71"/>
        <v>-9.7499281310537783E-2</v>
      </c>
      <c r="J736" s="128">
        <f t="shared" si="72"/>
        <v>100.30670433079322</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0.33809883720930228</v>
      </c>
      <c r="F737" s="128">
        <f t="shared" si="68"/>
        <v>58.152999999999992</v>
      </c>
      <c r="G737" s="122">
        <f t="shared" si="69"/>
        <v>0.34068084377305013</v>
      </c>
      <c r="H737" s="128">
        <f t="shared" si="70"/>
        <v>117316.174</v>
      </c>
      <c r="I737" s="122">
        <f t="shared" si="71"/>
        <v>-0.24584245987467773</v>
      </c>
      <c r="J737" s="128">
        <f t="shared" si="72"/>
        <v>99.242103977684209</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0.12156395348837208</v>
      </c>
      <c r="F738" s="128">
        <f t="shared" si="68"/>
        <v>20.908999999999999</v>
      </c>
      <c r="G738" s="122">
        <f t="shared" si="69"/>
        <v>0.13522699051568426</v>
      </c>
      <c r="H738" s="128">
        <f t="shared" si="70"/>
        <v>46566.495999999999</v>
      </c>
      <c r="I738" s="122">
        <f t="shared" si="71"/>
        <v>-0.33885943698150933</v>
      </c>
      <c r="J738" s="128">
        <f t="shared" si="72"/>
        <v>89.896220440010836</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0.15672093023255815</v>
      </c>
      <c r="F739" s="128">
        <f t="shared" si="68"/>
        <v>26.956</v>
      </c>
      <c r="G739" s="122">
        <f t="shared" si="69"/>
        <v>0.15750277908455737</v>
      </c>
      <c r="H739" s="128">
        <f t="shared" si="70"/>
        <v>54237.342000000004</v>
      </c>
      <c r="I739" s="122">
        <f t="shared" si="71"/>
        <v>-5.5632277169464367E-2</v>
      </c>
      <c r="J739" s="128">
        <f t="shared" si="72"/>
        <v>99.503596789502055</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9.2662790697674427E-2</v>
      </c>
      <c r="F740" s="128">
        <f t="shared" si="68"/>
        <v>15.938000000000002</v>
      </c>
      <c r="G740" s="122">
        <f t="shared" si="69"/>
        <v>0.10502448614523258</v>
      </c>
      <c r="H740" s="128">
        <f t="shared" si="70"/>
        <v>36166.021999999997</v>
      </c>
      <c r="I740" s="122">
        <f t="shared" si="71"/>
        <v>-0.37302821280055115</v>
      </c>
      <c r="J740" s="128">
        <f t="shared" si="72"/>
        <v>88.22970156648627</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0.2436686046511628</v>
      </c>
      <c r="F741" s="128">
        <f t="shared" si="68"/>
        <v>41.911000000000001</v>
      </c>
      <c r="G741" s="122">
        <f t="shared" si="69"/>
        <v>0.24550224766086448</v>
      </c>
      <c r="H741" s="128">
        <f t="shared" si="70"/>
        <v>84540.662999999971</v>
      </c>
      <c r="I741" s="122">
        <f t="shared" si="71"/>
        <v>-6.8204081024310442E-2</v>
      </c>
      <c r="J741" s="128">
        <f t="shared" si="72"/>
        <v>99.253105408535944</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0.10825</v>
      </c>
      <c r="F742" s="128">
        <f t="shared" si="68"/>
        <v>18.619</v>
      </c>
      <c r="G742" s="122">
        <f t="shared" si="69"/>
        <v>0.12313273105314818</v>
      </c>
      <c r="H742" s="128">
        <f t="shared" si="70"/>
        <v>42401.741000000002</v>
      </c>
      <c r="I742" s="122">
        <f t="shared" si="71"/>
        <v>-0.33451747244019964</v>
      </c>
      <c r="J742" s="128">
        <f t="shared" si="72"/>
        <v>87.913261627629865</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0.16580813953488374</v>
      </c>
      <c r="F743" s="128">
        <f t="shared" si="68"/>
        <v>28.519000000000005</v>
      </c>
      <c r="G743" s="122">
        <f t="shared" si="69"/>
        <v>0.16365345948112139</v>
      </c>
      <c r="H743" s="128">
        <f t="shared" si="70"/>
        <v>56355.377999999997</v>
      </c>
      <c r="I743" s="122">
        <f t="shared" si="71"/>
        <v>3.8496855112214521E-3</v>
      </c>
      <c r="J743" s="128">
        <f t="shared" si="72"/>
        <v>101.31661136928847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0.25437790697674417</v>
      </c>
      <c r="F744" s="128">
        <f t="shared" si="68"/>
        <v>43.753</v>
      </c>
      <c r="G744" s="122">
        <f t="shared" si="69"/>
        <v>0.25539419150999837</v>
      </c>
      <c r="H744" s="128">
        <f t="shared" si="70"/>
        <v>87947.033000000025</v>
      </c>
      <c r="I744" s="122">
        <f t="shared" si="71"/>
        <v>-9.8260196366177638E-2</v>
      </c>
      <c r="J744" s="128">
        <f t="shared" si="72"/>
        <v>99.602072182125411</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0.10941279069767441</v>
      </c>
      <c r="F745" s="128">
        <f t="shared" si="68"/>
        <v>18.818999999999999</v>
      </c>
      <c r="G745" s="122">
        <f t="shared" si="69"/>
        <v>0.11397156738045872</v>
      </c>
      <c r="H745" s="128">
        <f t="shared" si="70"/>
        <v>39247.021000000001</v>
      </c>
      <c r="I745" s="122">
        <f t="shared" si="71"/>
        <v>-0.25809457257914797</v>
      </c>
      <c r="J745" s="128">
        <f t="shared" si="72"/>
        <v>96.000075468326031</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6.1976744186046512E-2</v>
      </c>
      <c r="F746" s="128">
        <f t="shared" si="68"/>
        <v>10.66</v>
      </c>
      <c r="G746" s="122">
        <f t="shared" si="69"/>
        <v>7.5809506385796185E-2</v>
      </c>
      <c r="H746" s="128">
        <f t="shared" si="70"/>
        <v>26105.61</v>
      </c>
      <c r="I746" s="122">
        <f t="shared" si="71"/>
        <v>-0.3624437620135274</v>
      </c>
      <c r="J746" s="128">
        <f t="shared" si="72"/>
        <v>81.753261748791175</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4.9232558139534893E-2</v>
      </c>
      <c r="F747" s="128">
        <f t="shared" si="68"/>
        <v>8.4680000000000017</v>
      </c>
      <c r="G747" s="122">
        <f t="shared" si="69"/>
        <v>6.6339382270776348E-2</v>
      </c>
      <c r="H747" s="128">
        <f t="shared" si="70"/>
        <v>22844.496999999999</v>
      </c>
      <c r="I747" s="122">
        <f t="shared" si="71"/>
        <v>-0.39350421842538663</v>
      </c>
      <c r="J747" s="128">
        <f t="shared" si="72"/>
        <v>74.213169393985595</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0.31522093023255815</v>
      </c>
      <c r="F748" s="128">
        <f t="shared" si="68"/>
        <v>54.218000000000004</v>
      </c>
      <c r="G748" s="122">
        <f t="shared" si="69"/>
        <v>0.31187081757937957</v>
      </c>
      <c r="H748" s="128">
        <f t="shared" si="70"/>
        <v>107395.211</v>
      </c>
      <c r="I748" s="122">
        <f t="shared" si="71"/>
        <v>0.15727815795485278</v>
      </c>
      <c r="J748" s="128">
        <f t="shared" si="72"/>
        <v>101.07419882346827</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0.13555813953488371</v>
      </c>
      <c r="F749" s="128">
        <f t="shared" si="68"/>
        <v>23.315999999999999</v>
      </c>
      <c r="G749" s="122">
        <f t="shared" si="69"/>
        <v>0.14079967069154778</v>
      </c>
      <c r="H749" s="128">
        <f t="shared" si="70"/>
        <v>48485.493000000009</v>
      </c>
      <c r="I749" s="122">
        <f t="shared" si="71"/>
        <v>-0.17668429378720604</v>
      </c>
      <c r="J749" s="128">
        <f t="shared" si="72"/>
        <v>96.277312914923812</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0.36369767441860462</v>
      </c>
      <c r="F750" s="128">
        <f t="shared" si="68"/>
        <v>62.555999999999997</v>
      </c>
      <c r="G750" s="122">
        <f t="shared" si="69"/>
        <v>0.3586770279766987</v>
      </c>
      <c r="H750" s="128">
        <f t="shared" si="70"/>
        <v>123513.304</v>
      </c>
      <c r="I750" s="122">
        <f t="shared" si="71"/>
        <v>0.17811652854993476</v>
      </c>
      <c r="J750" s="128">
        <f t="shared" si="72"/>
        <v>101.39976805044569</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0.36999999999999994</v>
      </c>
      <c r="F751" s="128">
        <f t="shared" si="68"/>
        <v>63.639999999999993</v>
      </c>
      <c r="G751" s="122">
        <f t="shared" si="69"/>
        <v>0.36997343171931535</v>
      </c>
      <c r="H751" s="128">
        <f t="shared" si="70"/>
        <v>127403.31099999999</v>
      </c>
      <c r="I751" s="122">
        <f t="shared" si="71"/>
        <v>9.8692682035864454E-2</v>
      </c>
      <c r="J751" s="128">
        <f t="shared" si="72"/>
        <v>100.00718113205079</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0.20234302325581399</v>
      </c>
      <c r="F752" s="128">
        <f t="shared" si="68"/>
        <v>34.803000000000004</v>
      </c>
      <c r="G752" s="122">
        <f t="shared" si="69"/>
        <v>0.20203560538741661</v>
      </c>
      <c r="H752" s="128">
        <f t="shared" si="70"/>
        <v>69572.577000000005</v>
      </c>
      <c r="I752" s="122">
        <f t="shared" si="71"/>
        <v>-4.0173313078870579E-2</v>
      </c>
      <c r="J752" s="128">
        <f t="shared" si="72"/>
        <v>100.15216024314522</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0.14617441860465119</v>
      </c>
      <c r="F753" s="128">
        <f t="shared" si="68"/>
        <v>25.142000000000003</v>
      </c>
      <c r="G753" s="122">
        <f t="shared" si="69"/>
        <v>0.13717821279017764</v>
      </c>
      <c r="H753" s="128">
        <f t="shared" si="70"/>
        <v>47238.414999999994</v>
      </c>
      <c r="I753" s="122">
        <f t="shared" si="71"/>
        <v>0.39867177646386132</v>
      </c>
      <c r="J753" s="128">
        <f t="shared" si="72"/>
        <v>106.55804273251015</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6.8075581395348847E-2</v>
      </c>
      <c r="F754" s="128">
        <f t="shared" si="68"/>
        <v>11.709000000000001</v>
      </c>
      <c r="G754" s="122">
        <f t="shared" si="69"/>
        <v>7.4226403916853992E-2</v>
      </c>
      <c r="H754" s="128">
        <f t="shared" si="70"/>
        <v>25560.456000000006</v>
      </c>
      <c r="I754" s="122">
        <f t="shared" si="71"/>
        <v>-0.30118295972386411</v>
      </c>
      <c r="J754" s="128">
        <f t="shared" si="72"/>
        <v>91.713430535587989</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0.29065697674418606</v>
      </c>
      <c r="F755" s="128">
        <f t="shared" si="68"/>
        <v>49.993000000000002</v>
      </c>
      <c r="G755" s="122">
        <f t="shared" si="69"/>
        <v>0.2921212168731378</v>
      </c>
      <c r="H755" s="128">
        <f t="shared" si="70"/>
        <v>100594.27799999999</v>
      </c>
      <c r="I755" s="122">
        <f t="shared" si="71"/>
        <v>-0.12307619813051196</v>
      </c>
      <c r="J755" s="128">
        <f t="shared" si="72"/>
        <v>99.498755980607996</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0.18418023255813953</v>
      </c>
      <c r="F756" s="128">
        <f t="shared" si="68"/>
        <v>31.679000000000002</v>
      </c>
      <c r="G756" s="122">
        <f t="shared" si="69"/>
        <v>0.19378257511078587</v>
      </c>
      <c r="H756" s="128">
        <f t="shared" si="70"/>
        <v>66730.58</v>
      </c>
      <c r="I756" s="122">
        <f t="shared" si="71"/>
        <v>-0.20517415496309219</v>
      </c>
      <c r="J756" s="128">
        <f t="shared" si="72"/>
        <v>95.044785349169473</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0.25824999999999998</v>
      </c>
      <c r="F757" s="128">
        <f t="shared" si="68"/>
        <v>44.418999999999997</v>
      </c>
      <c r="G757" s="122">
        <f t="shared" si="69"/>
        <v>0.26261995655683912</v>
      </c>
      <c r="H757" s="128">
        <f t="shared" si="70"/>
        <v>90435.28300000001</v>
      </c>
      <c r="I757" s="122">
        <f t="shared" si="71"/>
        <v>-0.14000981167898888</v>
      </c>
      <c r="J757" s="128">
        <f t="shared" si="72"/>
        <v>98.336015048462883</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0.29040697674418608</v>
      </c>
      <c r="F758" s="128">
        <f t="shared" si="68"/>
        <v>49.95000000000001</v>
      </c>
      <c r="G758" s="122">
        <f t="shared" si="69"/>
        <v>0.28706151737436036</v>
      </c>
      <c r="H758" s="128">
        <f t="shared" si="70"/>
        <v>98851.93</v>
      </c>
      <c r="I758" s="122">
        <f t="shared" si="71"/>
        <v>-7.9698007822199875E-3</v>
      </c>
      <c r="J758" s="128">
        <f t="shared" si="72"/>
        <v>101.16541548321256</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0.19083720930232553</v>
      </c>
      <c r="F759" s="128">
        <f t="shared" si="68"/>
        <v>32.823999999999991</v>
      </c>
      <c r="G759" s="122">
        <f t="shared" si="69"/>
        <v>0.19035216838290381</v>
      </c>
      <c r="H759" s="128">
        <f t="shared" si="70"/>
        <v>65549.291999999987</v>
      </c>
      <c r="I759" s="122">
        <f t="shared" si="71"/>
        <v>-6.8706052807476464E-2</v>
      </c>
      <c r="J759" s="128">
        <f t="shared" si="72"/>
        <v>100.25481239512126</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0.124</v>
      </c>
      <c r="F760" s="128">
        <f t="shared" si="68"/>
        <v>21.327999999999999</v>
      </c>
      <c r="G760" s="122">
        <f t="shared" si="69"/>
        <v>0.12405006708135138</v>
      </c>
      <c r="H760" s="128">
        <f t="shared" si="70"/>
        <v>42717.633000000002</v>
      </c>
      <c r="I760" s="122">
        <f t="shared" si="71"/>
        <v>-9.2349356752036982E-2</v>
      </c>
      <c r="J760" s="128">
        <f t="shared" si="72"/>
        <v>99.959639617672636</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8.1017441860465125E-2</v>
      </c>
      <c r="F761" s="128">
        <f t="shared" si="68"/>
        <v>13.935</v>
      </c>
      <c r="G761" s="122">
        <f t="shared" si="69"/>
        <v>8.3479776860128127E-2</v>
      </c>
      <c r="H761" s="128">
        <f t="shared" si="70"/>
        <v>28746.929000000004</v>
      </c>
      <c r="I761" s="122">
        <f t="shared" si="71"/>
        <v>-0.25051012771514014</v>
      </c>
      <c r="J761" s="128">
        <f t="shared" si="72"/>
        <v>97.050381430955795</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0.33247093023255814</v>
      </c>
      <c r="F762" s="128">
        <f t="shared" si="68"/>
        <v>57.184999999999995</v>
      </c>
      <c r="G762" s="122">
        <f t="shared" si="69"/>
        <v>0.33017960959234283</v>
      </c>
      <c r="H762" s="128">
        <f t="shared" si="70"/>
        <v>113699.98999999999</v>
      </c>
      <c r="I762" s="122">
        <f t="shared" si="71"/>
        <v>-1.5679907043779757E-2</v>
      </c>
      <c r="J762" s="128">
        <f t="shared" si="72"/>
        <v>100.69396188427393</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0.1420406976744186</v>
      </c>
      <c r="F763" s="128">
        <f t="shared" si="68"/>
        <v>24.431000000000001</v>
      </c>
      <c r="G763" s="122">
        <f t="shared" si="69"/>
        <v>0.15290134395019137</v>
      </c>
      <c r="H763" s="128">
        <f t="shared" si="70"/>
        <v>52652.800999999999</v>
      </c>
      <c r="I763" s="122">
        <f t="shared" si="71"/>
        <v>-0.22467393192969609</v>
      </c>
      <c r="J763" s="128">
        <f t="shared" si="72"/>
        <v>92.896958263943901</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0.20066860465116279</v>
      </c>
      <c r="F764" s="128">
        <f t="shared" si="68"/>
        <v>34.515000000000001</v>
      </c>
      <c r="G764" s="122">
        <f t="shared" si="69"/>
        <v>0.21602269440524099</v>
      </c>
      <c r="H764" s="128">
        <f t="shared" si="70"/>
        <v>74389.142999999982</v>
      </c>
      <c r="I764" s="122">
        <f t="shared" si="71"/>
        <v>-0.26603809862419148</v>
      </c>
      <c r="J764" s="128">
        <f t="shared" si="72"/>
        <v>92.892371888818687</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0.31493604651162788</v>
      </c>
      <c r="F765" s="128">
        <f t="shared" si="68"/>
        <v>54.168999999999997</v>
      </c>
      <c r="G765" s="122">
        <f t="shared" si="69"/>
        <v>0.32671957962353132</v>
      </c>
      <c r="H765" s="128">
        <f t="shared" si="70"/>
        <v>112508.50099999999</v>
      </c>
      <c r="I765" s="122">
        <f t="shared" si="71"/>
        <v>-0.43238983327241032</v>
      </c>
      <c r="J765" s="128">
        <f t="shared" si="72"/>
        <v>96.393380180801771</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0.16013953488372093</v>
      </c>
      <c r="F766" s="128">
        <f t="shared" si="68"/>
        <v>27.544</v>
      </c>
      <c r="G766" s="122">
        <f t="shared" si="69"/>
        <v>0.16646938941450468</v>
      </c>
      <c r="H766" s="128">
        <f t="shared" si="70"/>
        <v>57325.065999999999</v>
      </c>
      <c r="I766" s="122">
        <f t="shared" si="71"/>
        <v>-0.14576171398064103</v>
      </c>
      <c r="J766" s="128">
        <f t="shared" si="72"/>
        <v>96.197586503412609</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0.19323255813953491</v>
      </c>
      <c r="F767" s="128">
        <f t="shared" si="68"/>
        <v>33.236000000000004</v>
      </c>
      <c r="G767" s="122">
        <f t="shared" si="69"/>
        <v>0.19341597407349329</v>
      </c>
      <c r="H767" s="128">
        <f t="shared" si="70"/>
        <v>66604.338000000003</v>
      </c>
      <c r="I767" s="122">
        <f t="shared" si="71"/>
        <v>-7.8387714643106312E-3</v>
      </c>
      <c r="J767" s="128">
        <f t="shared" si="72"/>
        <v>99.905170224518955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8.80581395348837E-2</v>
      </c>
      <c r="F768" s="128">
        <f t="shared" si="68"/>
        <v>15.145999999999997</v>
      </c>
      <c r="G768" s="122">
        <f t="shared" si="69"/>
        <v>8.8614203822765844E-2</v>
      </c>
      <c r="H768" s="128">
        <f t="shared" si="70"/>
        <v>30515.01</v>
      </c>
      <c r="I768" s="122">
        <f t="shared" si="71"/>
        <v>-6.5067081536412538E-2</v>
      </c>
      <c r="J768" s="128">
        <f t="shared" si="72"/>
        <v>99.372488535817226</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0.30419767441860462</v>
      </c>
      <c r="F769" s="128">
        <f t="shared" si="68"/>
        <v>52.321999999999996</v>
      </c>
      <c r="G769" s="122">
        <f t="shared" si="69"/>
        <v>0.31057015954326606</v>
      </c>
      <c r="H769" s="128">
        <f t="shared" si="70"/>
        <v>106947.319</v>
      </c>
      <c r="I769" s="122">
        <f t="shared" si="71"/>
        <v>-0.1558645262498409</v>
      </c>
      <c r="J769" s="128">
        <f t="shared" si="72"/>
        <v>97.948133480037811</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0.12340116279069767</v>
      </c>
      <c r="F770" s="128">
        <f t="shared" si="68"/>
        <v>21.224999999999998</v>
      </c>
      <c r="G770" s="122">
        <f t="shared" si="69"/>
        <v>0.14265029417060157</v>
      </c>
      <c r="H770" s="128">
        <f t="shared" si="70"/>
        <v>49122.770000000011</v>
      </c>
      <c r="I770" s="122">
        <f t="shared" si="71"/>
        <v>-0.50360391043550778</v>
      </c>
      <c r="J770" s="128">
        <f t="shared" si="72"/>
        <v>86.50606962164197</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0.20559302325581397</v>
      </c>
      <c r="F771" s="128">
        <f t="shared" si="68"/>
        <v>35.362000000000002</v>
      </c>
      <c r="G771" s="122">
        <f t="shared" si="69"/>
        <v>0.22431416432898318</v>
      </c>
      <c r="H771" s="128">
        <f t="shared" si="70"/>
        <v>77244.376999999993</v>
      </c>
      <c r="I771" s="122">
        <f t="shared" si="71"/>
        <v>-0.30384142295781336</v>
      </c>
      <c r="J771" s="128">
        <f t="shared" si="72"/>
        <v>91.654053087030007</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0.22968023255813955</v>
      </c>
      <c r="F772" s="128">
        <f t="shared" si="68"/>
        <v>39.505000000000003</v>
      </c>
      <c r="G772" s="122">
        <f t="shared" si="69"/>
        <v>0.23077428432038752</v>
      </c>
      <c r="H772" s="128">
        <f t="shared" si="70"/>
        <v>79468.971000000005</v>
      </c>
      <c r="I772" s="122">
        <f t="shared" si="71"/>
        <v>-0.11901608405496943</v>
      </c>
      <c r="J772" s="128">
        <f t="shared" si="72"/>
        <v>99.525921284743717</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0.12449418604651165</v>
      </c>
      <c r="F773" s="128">
        <f t="shared" si="68"/>
        <v>21.413000000000004</v>
      </c>
      <c r="G773" s="122">
        <f t="shared" si="69"/>
        <v>0.13210848012823864</v>
      </c>
      <c r="H773" s="128">
        <f t="shared" si="70"/>
        <v>45492.612000000001</v>
      </c>
      <c r="I773" s="122">
        <f t="shared" si="71"/>
        <v>-0.29753560404841056</v>
      </c>
      <c r="J773" s="128">
        <f t="shared" si="72"/>
        <v>94.236332085316747</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7.7029069767441866E-2</v>
      </c>
      <c r="F774" s="128">
        <f t="shared" si="68"/>
        <v>13.249000000000001</v>
      </c>
      <c r="G774" s="122">
        <f t="shared" si="69"/>
        <v>8.2399049826053117E-2</v>
      </c>
      <c r="H774" s="128">
        <f t="shared" si="70"/>
        <v>28374.772000000001</v>
      </c>
      <c r="I774" s="122">
        <f t="shared" si="71"/>
        <v>-0.30998858339565855</v>
      </c>
      <c r="J774" s="128">
        <f t="shared" si="72"/>
        <v>93.482958759903852</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6.6534883720930235E-2</v>
      </c>
      <c r="F775" s="128">
        <f t="shared" si="68"/>
        <v>11.444000000000001</v>
      </c>
      <c r="G775" s="122">
        <f t="shared" si="69"/>
        <v>6.7763051823973894E-2</v>
      </c>
      <c r="H775" s="128">
        <f t="shared" si="70"/>
        <v>23334.749</v>
      </c>
      <c r="I775" s="122">
        <f t="shared" si="71"/>
        <v>-0.1644648249556577</v>
      </c>
      <c r="J775" s="128">
        <f t="shared" si="72"/>
        <v>98.187554913798692</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0.42483139534883729</v>
      </c>
      <c r="F776" s="128">
        <f t="shared" si="68"/>
        <v>73.071000000000012</v>
      </c>
      <c r="G776" s="122">
        <f t="shared" si="69"/>
        <v>0.41912293311030968</v>
      </c>
      <c r="H776" s="128">
        <f t="shared" si="70"/>
        <v>144328.33500000002</v>
      </c>
      <c r="I776" s="122">
        <f t="shared" si="71"/>
        <v>0.27265692552722598</v>
      </c>
      <c r="J776" s="128">
        <f t="shared" si="72"/>
        <v>101.36200188239883</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0.1754302325581395</v>
      </c>
      <c r="F777" s="128">
        <f t="shared" ref="F777:F803" si="74">SUMPRODUCT($K$2:$AI$2,$K777:$AI777)</f>
        <v>30.173999999999996</v>
      </c>
      <c r="G777" s="122">
        <f t="shared" ref="G777:G803" si="75">SUMPRODUCT($K$3:$AI$3,$K777:$AI777)/$J$3</f>
        <v>0.19465673223796168</v>
      </c>
      <c r="H777" s="128">
        <f t="shared" ref="H777:H803" si="76">SUMPRODUCT($K$3:$AI$3,$K777:$AI777)</f>
        <v>67031.603000000003</v>
      </c>
      <c r="I777" s="122">
        <f t="shared" ref="I777:I803" si="77">CORREL($K$4:$AI$4,$K777:$AI777)</f>
        <v>-0.37985318448223371</v>
      </c>
      <c r="J777" s="128">
        <f t="shared" si="72"/>
        <v>90.122869392301112</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0.40191279069767455</v>
      </c>
      <c r="F778" s="128">
        <f t="shared" si="74"/>
        <v>69.129000000000019</v>
      </c>
      <c r="G778" s="122">
        <f t="shared" si="75"/>
        <v>0.39943902276119625</v>
      </c>
      <c r="H778" s="128">
        <f t="shared" si="76"/>
        <v>137550.02300000002</v>
      </c>
      <c r="I778" s="122">
        <f t="shared" si="77"/>
        <v>3.397623023336209E-2</v>
      </c>
      <c r="J778" s="128">
        <f t="shared" ref="J778:J803" si="78">$E778/$G778*100</f>
        <v>100.61931053189994</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0.46268023255813945</v>
      </c>
      <c r="F779" s="128">
        <f t="shared" si="74"/>
        <v>79.580999999999989</v>
      </c>
      <c r="G779" s="122">
        <f t="shared" si="75"/>
        <v>0.46212393787860301</v>
      </c>
      <c r="H779" s="128">
        <f t="shared" si="76"/>
        <v>159136.07499999998</v>
      </c>
      <c r="I779" s="122">
        <f t="shared" si="77"/>
        <v>6.4454841690971543E-2</v>
      </c>
      <c r="J779" s="128">
        <f t="shared" si="78"/>
        <v>100.12037781078602</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0.37013953488372092</v>
      </c>
      <c r="F780" s="128">
        <f t="shared" si="74"/>
        <v>63.664000000000001</v>
      </c>
      <c r="G780" s="122">
        <f t="shared" si="75"/>
        <v>0.38344459254612928</v>
      </c>
      <c r="H780" s="128">
        <f t="shared" si="76"/>
        <v>132042.21299999999</v>
      </c>
      <c r="I780" s="122">
        <f t="shared" si="77"/>
        <v>-0.22448640889037164</v>
      </c>
      <c r="J780" s="128">
        <f t="shared" si="78"/>
        <v>96.530122494605862</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0.15693023255813951</v>
      </c>
      <c r="F781" s="128">
        <f t="shared" si="74"/>
        <v>26.991999999999997</v>
      </c>
      <c r="G781" s="122">
        <f t="shared" si="75"/>
        <v>0.16460955459144261</v>
      </c>
      <c r="H781" s="128">
        <f t="shared" si="76"/>
        <v>56684.616999999991</v>
      </c>
      <c r="I781" s="122">
        <f t="shared" si="77"/>
        <v>-0.22924045038110819</v>
      </c>
      <c r="J781" s="128">
        <f t="shared" si="78"/>
        <v>95.334826066225006</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0.10126744186046513</v>
      </c>
      <c r="F782" s="128">
        <f t="shared" si="74"/>
        <v>17.418000000000003</v>
      </c>
      <c r="G782" s="122">
        <f t="shared" si="75"/>
        <v>0.11289886687691299</v>
      </c>
      <c r="H782" s="128">
        <f t="shared" si="76"/>
        <v>38877.628000000004</v>
      </c>
      <c r="I782" s="122">
        <f t="shared" si="77"/>
        <v>-0.25654681182085304</v>
      </c>
      <c r="J782" s="128">
        <f t="shared" si="78"/>
        <v>89.697482943625189</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0.39973837209302321</v>
      </c>
      <c r="F783" s="128">
        <f t="shared" si="74"/>
        <v>68.754999999999995</v>
      </c>
      <c r="G783" s="122">
        <f t="shared" si="75"/>
        <v>0.38827859669297654</v>
      </c>
      <c r="H783" s="128">
        <f t="shared" si="76"/>
        <v>133706.84100000001</v>
      </c>
      <c r="I783" s="122">
        <f t="shared" si="77"/>
        <v>0.43174478313713011</v>
      </c>
      <c r="J783" s="128">
        <f t="shared" si="78"/>
        <v>102.9514311367279</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0.25233139534883725</v>
      </c>
      <c r="F784" s="128">
        <f t="shared" si="74"/>
        <v>43.40100000000001</v>
      </c>
      <c r="G784" s="122">
        <f t="shared" si="75"/>
        <v>0.25858963055889511</v>
      </c>
      <c r="H784" s="128">
        <f t="shared" si="76"/>
        <v>89047.40800000001</v>
      </c>
      <c r="I784" s="122">
        <f t="shared" si="77"/>
        <v>-0.24216232660934964</v>
      </c>
      <c r="J784" s="128">
        <f t="shared" si="78"/>
        <v>97.579858404789164</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0.37351162790697673</v>
      </c>
      <c r="F785" s="128">
        <f t="shared" si="74"/>
        <v>64.244</v>
      </c>
      <c r="G785" s="122">
        <f t="shared" si="75"/>
        <v>0.37364267419371699</v>
      </c>
      <c r="H785" s="128">
        <f t="shared" si="76"/>
        <v>128666.844</v>
      </c>
      <c r="I785" s="122">
        <f t="shared" si="77"/>
        <v>-5.0977910164134196E-4</v>
      </c>
      <c r="J785" s="128">
        <f t="shared" si="78"/>
        <v>99.964927376932238</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0.36840116279069762</v>
      </c>
      <c r="F786" s="128">
        <f t="shared" si="74"/>
        <v>63.364999999999995</v>
      </c>
      <c r="G786" s="122">
        <f t="shared" si="75"/>
        <v>0.3685558517589253</v>
      </c>
      <c r="H786" s="128">
        <f t="shared" si="76"/>
        <v>126915.156</v>
      </c>
      <c r="I786" s="122">
        <f t="shared" si="77"/>
        <v>-2.484276226019367E-3</v>
      </c>
      <c r="J786" s="128">
        <f t="shared" si="78"/>
        <v>99.958028351065536</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0.39084302325581394</v>
      </c>
      <c r="F787" s="128">
        <f t="shared" si="74"/>
        <v>67.224999999999994</v>
      </c>
      <c r="G787" s="122">
        <f t="shared" si="75"/>
        <v>0.39290110292195912</v>
      </c>
      <c r="H787" s="128">
        <f t="shared" si="76"/>
        <v>135298.63800000001</v>
      </c>
      <c r="I787" s="122">
        <f t="shared" si="77"/>
        <v>-9.8293313883108996E-2</v>
      </c>
      <c r="J787" s="128">
        <f t="shared" si="78"/>
        <v>99.476183790058244</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0.12262209302325582</v>
      </c>
      <c r="F788" s="128">
        <f t="shared" si="74"/>
        <v>21.091000000000001</v>
      </c>
      <c r="G788" s="122">
        <f t="shared" si="75"/>
        <v>0.12711017894168281</v>
      </c>
      <c r="H788" s="128">
        <f t="shared" si="76"/>
        <v>43771.407000000007</v>
      </c>
      <c r="I788" s="122">
        <f t="shared" si="77"/>
        <v>-0.19246769560459312</v>
      </c>
      <c r="J788" s="128">
        <f t="shared" si="78"/>
        <v>96.4691372824783</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0.10726162790697673</v>
      </c>
      <c r="F789" s="128">
        <f t="shared" si="74"/>
        <v>18.448999999999998</v>
      </c>
      <c r="G789" s="122">
        <f t="shared" si="75"/>
        <v>0.11673594921564188</v>
      </c>
      <c r="H789" s="128">
        <f t="shared" si="76"/>
        <v>40198.958000000006</v>
      </c>
      <c r="I789" s="122">
        <f t="shared" si="77"/>
        <v>-0.21922512424200918</v>
      </c>
      <c r="J789" s="128">
        <f t="shared" si="78"/>
        <v>91.883972870119379</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0.44820348837209306</v>
      </c>
      <c r="F790" s="128">
        <f t="shared" si="74"/>
        <v>77.091000000000008</v>
      </c>
      <c r="G790" s="122">
        <f t="shared" si="75"/>
        <v>0.43871547343171929</v>
      </c>
      <c r="H790" s="128">
        <f t="shared" si="76"/>
        <v>151075.18299999999</v>
      </c>
      <c r="I790" s="122">
        <f t="shared" si="77"/>
        <v>0.57083087942891786</v>
      </c>
      <c r="J790" s="128">
        <f t="shared" si="78"/>
        <v>102.16268071562568</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0.22477325581395347</v>
      </c>
      <c r="F791" s="128">
        <f t="shared" si="74"/>
        <v>38.660999999999994</v>
      </c>
      <c r="G791" s="122">
        <f t="shared" si="75"/>
        <v>0.2178966424476852</v>
      </c>
      <c r="H791" s="128">
        <f t="shared" si="76"/>
        <v>75034.451999999976</v>
      </c>
      <c r="I791" s="122">
        <f t="shared" si="77"/>
        <v>1.1171026231827469E-2</v>
      </c>
      <c r="J791" s="128">
        <f t="shared" si="78"/>
        <v>103.15590607042937</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0.21161627906976746</v>
      </c>
      <c r="F792" s="128">
        <f t="shared" si="74"/>
        <v>36.398000000000003</v>
      </c>
      <c r="G792" s="122">
        <f t="shared" si="75"/>
        <v>0.21916697158190021</v>
      </c>
      <c r="H792" s="128">
        <f t="shared" si="76"/>
        <v>75471.899999999994</v>
      </c>
      <c r="I792" s="122">
        <f t="shared" si="77"/>
        <v>-0.20582394862057232</v>
      </c>
      <c r="J792" s="128">
        <f t="shared" si="78"/>
        <v>96.554821897828177</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0.38159302325581396</v>
      </c>
      <c r="F793" s="128">
        <f t="shared" si="74"/>
        <v>65.634</v>
      </c>
      <c r="G793" s="122">
        <f t="shared" si="75"/>
        <v>0.38223842628892019</v>
      </c>
      <c r="H793" s="128">
        <f t="shared" si="76"/>
        <v>131626.85999999999</v>
      </c>
      <c r="I793" s="122">
        <f t="shared" si="77"/>
        <v>-7.258454719764619E-2</v>
      </c>
      <c r="J793" s="128">
        <f t="shared" si="78"/>
        <v>99.831151713507111</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0.29445930232558137</v>
      </c>
      <c r="F794" s="128">
        <f t="shared" si="74"/>
        <v>50.646999999999998</v>
      </c>
      <c r="G794" s="122">
        <f t="shared" si="75"/>
        <v>0.3048715958392138</v>
      </c>
      <c r="H794" s="128">
        <f t="shared" si="76"/>
        <v>104984.97299999998</v>
      </c>
      <c r="I794" s="122">
        <f t="shared" si="77"/>
        <v>-0.21820059184901983</v>
      </c>
      <c r="J794" s="128">
        <f t="shared" si="78"/>
        <v>96.584695440396558</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0.19980813953488374</v>
      </c>
      <c r="F795" s="128">
        <f t="shared" si="74"/>
        <v>34.367000000000004</v>
      </c>
      <c r="G795" s="122">
        <f t="shared" si="75"/>
        <v>0.20333243891531488</v>
      </c>
      <c r="H795" s="128">
        <f t="shared" si="76"/>
        <v>70019.152000000002</v>
      </c>
      <c r="I795" s="122">
        <f t="shared" si="77"/>
        <v>-9.272069029940247E-2</v>
      </c>
      <c r="J795" s="128">
        <f t="shared" si="78"/>
        <v>98.266730385357278</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0.1154767441860465</v>
      </c>
      <c r="F796" s="128">
        <f t="shared" si="74"/>
        <v>19.861999999999998</v>
      </c>
      <c r="G796" s="122">
        <f t="shared" si="75"/>
        <v>0.1228028389060222</v>
      </c>
      <c r="H796" s="128">
        <f t="shared" si="76"/>
        <v>42288.139999999992</v>
      </c>
      <c r="I796" s="122">
        <f t="shared" si="77"/>
        <v>-0.24349978911218403</v>
      </c>
      <c r="J796" s="128">
        <f t="shared" si="78"/>
        <v>94.034262737539677</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0.37773255813953488</v>
      </c>
      <c r="F797" s="128">
        <f t="shared" si="74"/>
        <v>64.97</v>
      </c>
      <c r="G797" s="122">
        <f t="shared" si="75"/>
        <v>0.37634847745660038</v>
      </c>
      <c r="H797" s="128">
        <f t="shared" si="76"/>
        <v>129598.609</v>
      </c>
      <c r="I797" s="122">
        <f t="shared" si="77"/>
        <v>-1.8065991255597526E-2</v>
      </c>
      <c r="J797" s="128">
        <f t="shared" si="78"/>
        <v>100.36776571869991</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0.22285465116279068</v>
      </c>
      <c r="F798" s="128">
        <f t="shared" si="74"/>
        <v>38.330999999999996</v>
      </c>
      <c r="G798" s="122">
        <f t="shared" si="75"/>
        <v>0.23345694596902064</v>
      </c>
      <c r="H798" s="128">
        <f t="shared" si="76"/>
        <v>80392.767000000007</v>
      </c>
      <c r="I798" s="122">
        <f t="shared" si="77"/>
        <v>-0.28022437132690814</v>
      </c>
      <c r="J798" s="128">
        <f t="shared" si="78"/>
        <v>95.458565277540785</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0.22094186046511624</v>
      </c>
      <c r="F799" s="128">
        <f t="shared" si="74"/>
        <v>38.001999999999995</v>
      </c>
      <c r="G799" s="122">
        <f t="shared" si="75"/>
        <v>0.22566008049762165</v>
      </c>
      <c r="H799" s="128">
        <f t="shared" si="76"/>
        <v>77707.853999999992</v>
      </c>
      <c r="I799" s="122">
        <f t="shared" si="77"/>
        <v>-0.15891353482870405</v>
      </c>
      <c r="J799" s="128">
        <f t="shared" si="78"/>
        <v>97.909147235035604</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0.25201162790697673</v>
      </c>
      <c r="F800" s="128">
        <f t="shared" si="74"/>
        <v>43.345999999999997</v>
      </c>
      <c r="G800" s="122">
        <f t="shared" si="75"/>
        <v>0.2558706143025572</v>
      </c>
      <c r="H800" s="128">
        <f t="shared" si="76"/>
        <v>88111.092999999993</v>
      </c>
      <c r="I800" s="122">
        <f t="shared" si="77"/>
        <v>-0.20807974840543075</v>
      </c>
      <c r="J800" s="128">
        <f t="shared" si="78"/>
        <v>98.491821186227597</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0.38070930232558137</v>
      </c>
      <c r="F801" s="128">
        <f t="shared" si="74"/>
        <v>65.481999999999999</v>
      </c>
      <c r="G801" s="122">
        <f t="shared" si="75"/>
        <v>0.38206877726087385</v>
      </c>
      <c r="H801" s="128">
        <f t="shared" si="76"/>
        <v>131568.44</v>
      </c>
      <c r="I801" s="122">
        <f t="shared" si="77"/>
        <v>-7.2991782146701989E-2</v>
      </c>
      <c r="J801" s="128">
        <f t="shared" si="78"/>
        <v>99.644180572660545</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9.1680232558139535E-2</v>
      </c>
      <c r="F802" s="128">
        <f t="shared" si="74"/>
        <v>15.769</v>
      </c>
      <c r="G802" s="122">
        <f t="shared" si="75"/>
        <v>0.10107587742988401</v>
      </c>
      <c r="H802" s="128">
        <f t="shared" si="76"/>
        <v>34806.286999999997</v>
      </c>
      <c r="I802" s="122">
        <f t="shared" si="77"/>
        <v>-0.25366511051113672</v>
      </c>
      <c r="J802" s="128">
        <f t="shared" si="78"/>
        <v>90.704364769663059</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6.8610465116279065E-2</v>
      </c>
      <c r="F803" s="128">
        <f t="shared" si="74"/>
        <v>11.800999999999998</v>
      </c>
      <c r="G803" s="122">
        <f t="shared" si="75"/>
        <v>8.448585483711718E-2</v>
      </c>
      <c r="H803" s="128">
        <f t="shared" si="76"/>
        <v>29093.379999999997</v>
      </c>
      <c r="I803" s="122">
        <f t="shared" si="77"/>
        <v>-0.3719659765098362</v>
      </c>
      <c r="J803" s="128">
        <f t="shared" si="78"/>
        <v>81.209411029284411</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0.52580813953488381</v>
      </c>
      <c r="F804" s="128">
        <f>SUMPRODUCT($K$2:$AI$2,$K804:$AI804)</f>
        <v>90.439000000000007</v>
      </c>
      <c r="G804" s="122">
        <f>SUMPRODUCT($K$3:$AI$3,$K804:$AI804)/$J$3</f>
        <v>0.51269301134284673</v>
      </c>
      <c r="H804" s="128">
        <f>SUMPRODUCT($K$3:$AI$3,$K804:$AI804)</f>
        <v>176549.94</v>
      </c>
      <c r="I804" s="122">
        <f>CORREL($K$4:$AI$4,$K804:$AI804)</f>
        <v>0.3538914814049251</v>
      </c>
      <c r="J804" s="128">
        <f>$E804/$G804*100</f>
        <v>102.5580860089522</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9DF69-6C23-47BF-96B4-BC2BB6899D0D}">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F441C-6895-487D-8B4F-9C45851085E1}">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53.484841041261099</v>
      </c>
    </row>
    <row r="17" spans="13:16" ht="21" customHeight="1">
      <c r="M17" s="139" t="s">
        <v>1706</v>
      </c>
      <c r="N17" s="3"/>
      <c r="O17" s="3"/>
      <c r="P17" s="140">
        <f t="shared" si="0"/>
        <v>18.188496140737769</v>
      </c>
    </row>
    <row r="18" spans="13:16" ht="21" customHeight="1">
      <c r="M18" s="139" t="s">
        <v>1707</v>
      </c>
      <c r="N18" s="3"/>
      <c r="O18" s="3"/>
      <c r="P18" s="140">
        <f t="shared" si="0"/>
        <v>0</v>
      </c>
    </row>
    <row r="19" spans="13:16" ht="21" customHeight="1">
      <c r="M19" s="139" t="s">
        <v>1708</v>
      </c>
      <c r="N19" s="3"/>
      <c r="O19" s="3"/>
      <c r="P19" s="140">
        <f t="shared" si="0"/>
        <v>28.507683747115525</v>
      </c>
    </row>
    <row r="20" spans="13:16" ht="21" customHeight="1" thickBot="1">
      <c r="M20" s="141" t="s">
        <v>1709</v>
      </c>
      <c r="N20" s="142"/>
      <c r="O20" s="142"/>
      <c r="P20" s="143">
        <f t="shared" si="0"/>
        <v>200.90635776814926</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0</v>
      </c>
    </row>
    <row r="25" spans="13:16" ht="21" customHeight="1">
      <c r="M25" s="144" t="s">
        <v>1714</v>
      </c>
      <c r="N25" s="13"/>
      <c r="O25" s="13"/>
      <c r="P25" s="145">
        <f t="shared" si="0"/>
        <v>0</v>
      </c>
    </row>
    <row r="26" spans="13:16" ht="21" customHeight="1">
      <c r="M26" s="144" t="s">
        <v>1715</v>
      </c>
      <c r="N26" s="13"/>
      <c r="O26" s="13"/>
      <c r="P26" s="145">
        <f t="shared" si="0"/>
        <v>0</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0</v>
      </c>
    </row>
    <row r="30" spans="13:16" ht="21" customHeight="1">
      <c r="M30" s="149" t="s">
        <v>1719</v>
      </c>
      <c r="N30" s="22"/>
      <c r="O30" s="22"/>
      <c r="P30" s="150">
        <f t="shared" si="0"/>
        <v>0</v>
      </c>
    </row>
    <row r="31" spans="13:16" ht="21" customHeight="1">
      <c r="M31" s="149" t="s">
        <v>1720</v>
      </c>
      <c r="N31" s="22"/>
      <c r="O31" s="22"/>
      <c r="P31" s="150">
        <f t="shared" si="0"/>
        <v>27.106271092017991</v>
      </c>
    </row>
    <row r="32" spans="13:16" ht="21" customHeight="1">
      <c r="M32" s="149" t="s">
        <v>1721</v>
      </c>
      <c r="N32" s="22"/>
      <c r="O32" s="22"/>
      <c r="P32" s="150">
        <f t="shared" si="0"/>
        <v>30.627466529052406</v>
      </c>
    </row>
    <row r="33" spans="1:16" ht="21" customHeight="1" thickBot="1">
      <c r="M33" s="151" t="s">
        <v>1722</v>
      </c>
      <c r="N33" s="152"/>
      <c r="O33" s="152"/>
      <c r="P33" s="153">
        <f t="shared" si="0"/>
        <v>0</v>
      </c>
    </row>
    <row r="34" spans="1:16" ht="21" customHeight="1" thickTop="1">
      <c r="M34" s="154" t="s">
        <v>1723</v>
      </c>
      <c r="N34" s="29"/>
      <c r="O34" s="29"/>
      <c r="P34" s="155">
        <f t="shared" si="0"/>
        <v>232.17892881301717</v>
      </c>
    </row>
    <row r="35" spans="1:16" ht="21" customHeight="1">
      <c r="M35" s="154" t="s">
        <v>1724</v>
      </c>
      <c r="N35" s="29"/>
      <c r="O35" s="29"/>
      <c r="P35" s="155">
        <f t="shared" si="0"/>
        <v>96.897030628251855</v>
      </c>
    </row>
    <row r="36" spans="1:16" ht="21" customHeight="1">
      <c r="M36" s="154" t="s">
        <v>1725</v>
      </c>
      <c r="N36" s="29"/>
      <c r="O36" s="29"/>
      <c r="P36" s="155">
        <f t="shared" si="0"/>
        <v>77.116730638970424</v>
      </c>
    </row>
    <row r="37" spans="1:16" ht="21" customHeight="1">
      <c r="M37" s="154" t="s">
        <v>1726</v>
      </c>
      <c r="N37" s="29"/>
      <c r="O37" s="29"/>
      <c r="P37" s="155">
        <f t="shared" si="0"/>
        <v>0</v>
      </c>
    </row>
    <row r="38" spans="1:16" ht="21" customHeight="1">
      <c r="M38" s="154" t="s">
        <v>1727</v>
      </c>
      <c r="N38" s="29"/>
      <c r="O38" s="29"/>
      <c r="P38" s="155">
        <f t="shared" si="0"/>
        <v>13.269594668714349</v>
      </c>
    </row>
    <row r="39" spans="1:16" ht="21" customHeight="1">
      <c r="M39" s="154" t="s">
        <v>1728</v>
      </c>
      <c r="N39" s="29"/>
      <c r="O39" s="29"/>
      <c r="P39" s="155">
        <f t="shared" si="0"/>
        <v>500.00105248976973</v>
      </c>
    </row>
    <row r="40" spans="1:16" ht="21" customHeight="1">
      <c r="M40" s="154" t="s">
        <v>1729</v>
      </c>
      <c r="N40" s="29"/>
      <c r="O40" s="29"/>
      <c r="P40" s="155">
        <f t="shared" si="0"/>
        <v>26.14073043965444</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1</v>
      </c>
      <c r="C49" s="158">
        <f>'Wellbeing Acorn Type'!F14</f>
        <v>5.8139534883720929E-3</v>
      </c>
      <c r="D49" s="159">
        <f>'Wellbeing Acorn Type'!K14</f>
        <v>53.484841041261099</v>
      </c>
      <c r="E49" s="158">
        <f>IF(C49&gt;0.1,0.1,C49)</f>
        <v>5.8139534883720929E-3</v>
      </c>
      <c r="F49" s="159">
        <f>IF(D49&gt;200,200,D49)</f>
        <v>53.484841041261099</v>
      </c>
      <c r="G49" s="156">
        <v>1.1000000000000001</v>
      </c>
    </row>
    <row r="50" spans="1:9" ht="14.5">
      <c r="A50" s="156">
        <v>1.2</v>
      </c>
      <c r="B50" s="157">
        <f>'Wellbeing Acorn Type'!E15</f>
        <v>1</v>
      </c>
      <c r="C50" s="158">
        <f>'Wellbeing Acorn Type'!F15</f>
        <v>5.8139534883720929E-3</v>
      </c>
      <c r="D50" s="159">
        <f>'Wellbeing Acorn Type'!K15</f>
        <v>18.188496140737769</v>
      </c>
      <c r="E50" s="158">
        <f t="shared" ref="E50:E73" si="1">IF(C50&gt;0.1,0.1,C50)</f>
        <v>5.8139534883720929E-3</v>
      </c>
      <c r="F50" s="159">
        <f t="shared" ref="F50:F73" si="2">IF(D50&gt;200,200,D50)</f>
        <v>18.188496140737769</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2</v>
      </c>
      <c r="C52" s="158">
        <f>'Wellbeing Acorn Type'!F17</f>
        <v>1.1627906976744186E-2</v>
      </c>
      <c r="D52" s="159">
        <f>'Wellbeing Acorn Type'!K17</f>
        <v>28.507683747115525</v>
      </c>
      <c r="E52" s="158">
        <f t="shared" si="1"/>
        <v>1.1627906976744186E-2</v>
      </c>
      <c r="F52" s="159">
        <f t="shared" si="2"/>
        <v>28.507683747115525</v>
      </c>
      <c r="G52" s="156">
        <v>1.4</v>
      </c>
      <c r="H52" s="38"/>
    </row>
    <row r="53" spans="1:9" ht="14.5">
      <c r="A53" s="156">
        <v>1.5</v>
      </c>
      <c r="B53" s="157">
        <f>'Wellbeing Acorn Type'!E18</f>
        <v>12</v>
      </c>
      <c r="C53" s="158">
        <f>'Wellbeing Acorn Type'!F18</f>
        <v>6.9767441860465115E-2</v>
      </c>
      <c r="D53" s="159">
        <f>'Wellbeing Acorn Type'!K18</f>
        <v>200.90635776814926</v>
      </c>
      <c r="E53" s="158">
        <f t="shared" si="1"/>
        <v>6.9767441860465115E-2</v>
      </c>
      <c r="F53" s="159">
        <f t="shared" si="2"/>
        <v>200</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0</v>
      </c>
      <c r="C57" s="158">
        <f>'Wellbeing Acorn Type'!F24</f>
        <v>0</v>
      </c>
      <c r="D57" s="159">
        <f>'Wellbeing Acorn Type'!K24</f>
        <v>0</v>
      </c>
      <c r="E57" s="158">
        <f t="shared" si="1"/>
        <v>0</v>
      </c>
      <c r="F57" s="159">
        <f t="shared" si="2"/>
        <v>0</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0</v>
      </c>
      <c r="C62" s="158">
        <f>'Wellbeing Acorn Type'!F31</f>
        <v>0</v>
      </c>
      <c r="D62" s="159">
        <f>'Wellbeing Acorn Type'!K31</f>
        <v>0</v>
      </c>
      <c r="E62" s="158">
        <f t="shared" si="1"/>
        <v>0</v>
      </c>
      <c r="F62" s="159">
        <f t="shared" si="2"/>
        <v>0</v>
      </c>
      <c r="G62" s="156">
        <v>3.14</v>
      </c>
      <c r="H62" s="38"/>
      <c r="I62" s="48"/>
    </row>
    <row r="63" spans="1:9" ht="14.5">
      <c r="A63" s="156">
        <v>3.15</v>
      </c>
      <c r="B63" s="157">
        <f>'Wellbeing Acorn Type'!E32</f>
        <v>0</v>
      </c>
      <c r="C63" s="158">
        <f>'Wellbeing Acorn Type'!F32</f>
        <v>0</v>
      </c>
      <c r="D63" s="159">
        <f>'Wellbeing Acorn Type'!K32</f>
        <v>0</v>
      </c>
      <c r="E63" s="158">
        <f t="shared" si="1"/>
        <v>0</v>
      </c>
      <c r="F63" s="159">
        <f t="shared" si="2"/>
        <v>0</v>
      </c>
      <c r="G63" s="156">
        <v>3.15</v>
      </c>
      <c r="H63" s="38"/>
      <c r="I63" s="48"/>
    </row>
    <row r="64" spans="1:9" ht="14.5">
      <c r="A64" s="156">
        <v>3.16</v>
      </c>
      <c r="B64" s="157">
        <f>'Wellbeing Acorn Type'!E33</f>
        <v>3</v>
      </c>
      <c r="C64" s="158">
        <f>'Wellbeing Acorn Type'!F33</f>
        <v>1.7441860465116279E-2</v>
      </c>
      <c r="D64" s="159">
        <f>'Wellbeing Acorn Type'!K33</f>
        <v>27.106271092017991</v>
      </c>
      <c r="E64" s="158">
        <f t="shared" si="1"/>
        <v>1.7441860465116279E-2</v>
      </c>
      <c r="F64" s="159">
        <f t="shared" si="2"/>
        <v>27.106271092017991</v>
      </c>
      <c r="G64" s="156">
        <v>3.16</v>
      </c>
      <c r="H64" s="38"/>
      <c r="I64" s="48"/>
    </row>
    <row r="65" spans="1:9" ht="15" customHeight="1">
      <c r="A65" s="156">
        <v>3.17</v>
      </c>
      <c r="B65" s="157">
        <f>'Wellbeing Acorn Type'!E34</f>
        <v>4</v>
      </c>
      <c r="C65" s="158">
        <f>'Wellbeing Acorn Type'!F34</f>
        <v>2.3255813953488372E-2</v>
      </c>
      <c r="D65" s="159">
        <f>'Wellbeing Acorn Type'!K34</f>
        <v>30.627466529052406</v>
      </c>
      <c r="E65" s="158">
        <f t="shared" si="1"/>
        <v>2.3255813953488372E-2</v>
      </c>
      <c r="F65" s="159">
        <f t="shared" si="2"/>
        <v>30.627466529052406</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56</v>
      </c>
      <c r="C67" s="158">
        <f>'Wellbeing Acorn Type'!F38</f>
        <v>0.32558139534883723</v>
      </c>
      <c r="D67" s="159">
        <f>'Wellbeing Acorn Type'!K38</f>
        <v>232.17892881301717</v>
      </c>
      <c r="E67" s="158">
        <f t="shared" si="1"/>
        <v>0.1</v>
      </c>
      <c r="F67" s="159">
        <f t="shared" si="2"/>
        <v>200</v>
      </c>
      <c r="G67" s="156">
        <v>4.1900000000000004</v>
      </c>
      <c r="H67" s="38"/>
      <c r="I67" s="48"/>
    </row>
    <row r="68" spans="1:9" ht="15" customHeight="1">
      <c r="A68" s="160">
        <v>4.2</v>
      </c>
      <c r="B68" s="157">
        <f>'Wellbeing Acorn Type'!E39</f>
        <v>12</v>
      </c>
      <c r="C68" s="158">
        <f>'Wellbeing Acorn Type'!F39</f>
        <v>6.9767441860465115E-2</v>
      </c>
      <c r="D68" s="159">
        <f>'Wellbeing Acorn Type'!K39</f>
        <v>96.897030628251855</v>
      </c>
      <c r="E68" s="158">
        <f t="shared" si="1"/>
        <v>6.9767441860465115E-2</v>
      </c>
      <c r="F68" s="159">
        <f t="shared" si="2"/>
        <v>96.897030628251855</v>
      </c>
      <c r="G68" s="160">
        <v>4.2</v>
      </c>
      <c r="H68" s="38"/>
      <c r="I68" s="48"/>
    </row>
    <row r="69" spans="1:9" ht="15" customHeight="1">
      <c r="A69" s="156">
        <v>4.21</v>
      </c>
      <c r="B69" s="157">
        <f>'Wellbeing Acorn Type'!E40</f>
        <v>2</v>
      </c>
      <c r="C69" s="158">
        <f>'Wellbeing Acorn Type'!F40</f>
        <v>1.1627906976744186E-2</v>
      </c>
      <c r="D69" s="159">
        <f>'Wellbeing Acorn Type'!K40</f>
        <v>77.116730638970424</v>
      </c>
      <c r="E69" s="158">
        <f t="shared" si="1"/>
        <v>1.1627906976744186E-2</v>
      </c>
      <c r="F69" s="159">
        <f t="shared" si="2"/>
        <v>77.116730638970424</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v>
      </c>
      <c r="C71" s="158">
        <f>'Wellbeing Acorn Type'!F42</f>
        <v>5.8139534883720929E-3</v>
      </c>
      <c r="D71" s="159">
        <f>'Wellbeing Acorn Type'!K42</f>
        <v>13.269594668714349</v>
      </c>
      <c r="E71" s="158">
        <f t="shared" si="1"/>
        <v>5.8139534883720929E-3</v>
      </c>
      <c r="F71" s="159">
        <f t="shared" si="2"/>
        <v>13.269594668714349</v>
      </c>
      <c r="G71" s="156">
        <v>4.2300000000000004</v>
      </c>
      <c r="H71" s="38"/>
      <c r="I71" s="48"/>
    </row>
    <row r="72" spans="1:9" ht="15" customHeight="1">
      <c r="A72" s="156">
        <v>4.24</v>
      </c>
      <c r="B72" s="157">
        <f>'Wellbeing Acorn Type'!E43</f>
        <v>75</v>
      </c>
      <c r="C72" s="158">
        <f>'Wellbeing Acorn Type'!F43</f>
        <v>0.43604651162790697</v>
      </c>
      <c r="D72" s="159">
        <f>'Wellbeing Acorn Type'!K43</f>
        <v>500.00105248976973</v>
      </c>
      <c r="E72" s="158">
        <f t="shared" si="1"/>
        <v>0.1</v>
      </c>
      <c r="F72" s="159">
        <f t="shared" si="2"/>
        <v>200</v>
      </c>
      <c r="G72" s="156">
        <v>4.24</v>
      </c>
      <c r="H72" s="38"/>
      <c r="I72" s="48"/>
    </row>
    <row r="73" spans="1:9" ht="15" customHeight="1">
      <c r="A73" s="156">
        <v>4.25</v>
      </c>
      <c r="B73" s="157">
        <f>'Wellbeing Acorn Type'!E44</f>
        <v>3</v>
      </c>
      <c r="C73" s="158">
        <f>'Wellbeing Acorn Type'!F44</f>
        <v>1.7441860465116279E-2</v>
      </c>
      <c r="D73" s="159">
        <f>'Wellbeing Acorn Type'!K44</f>
        <v>26.14073043965444</v>
      </c>
      <c r="E73" s="158">
        <f t="shared" si="1"/>
        <v>1.7441860465116279E-2</v>
      </c>
      <c r="F73" s="159">
        <f t="shared" si="2"/>
        <v>26.14073043965444</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208A6-77E7-49C4-A6F7-F1C816E76213}">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92.673289914718026</v>
      </c>
      <c r="B19" s="40" t="str">
        <f>'Features Data'!AD18</f>
        <v>Asthma</v>
      </c>
      <c r="C19" s="173"/>
      <c r="D19" s="173"/>
      <c r="E19" s="173"/>
      <c r="F19" s="173"/>
      <c r="G19" s="173"/>
      <c r="H19" s="173"/>
      <c r="K19" s="174">
        <f>'Features Data'!AE18</f>
        <v>92.673289914718026</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92.606138890612471</v>
      </c>
      <c r="B20" s="40" t="str">
        <f>'Features Data'!AD19</f>
        <v>Congestive heart failure</v>
      </c>
      <c r="C20" s="173"/>
      <c r="D20" s="173"/>
      <c r="E20" s="173"/>
      <c r="F20" s="173"/>
      <c r="G20" s="173"/>
      <c r="H20" s="173"/>
      <c r="K20" s="174">
        <f>'Features Data'!AE19</f>
        <v>92.606138890612471</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103.98912412345955</v>
      </c>
      <c r="B21" s="40" t="str">
        <f>'Features Data'!AD20</f>
        <v>Coronary heart disease</v>
      </c>
      <c r="C21" s="173"/>
      <c r="D21" s="173"/>
      <c r="E21" s="173"/>
      <c r="F21" s="173"/>
      <c r="G21" s="173"/>
      <c r="H21" s="173"/>
      <c r="K21" s="174">
        <f>'Features Data'!AE20</f>
        <v>103.98912412345955</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87.813887349855975</v>
      </c>
      <c r="B22" s="40" t="str">
        <f>'Features Data'!AD21</f>
        <v>Angina</v>
      </c>
      <c r="C22" s="173"/>
      <c r="D22" s="173"/>
      <c r="E22" s="173"/>
      <c r="F22" s="173"/>
      <c r="G22" s="173"/>
      <c r="H22" s="173"/>
      <c r="K22" s="174">
        <f>'Features Data'!AE21</f>
        <v>87.813887349855975</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94.995108430503663</v>
      </c>
      <c r="B23" s="40" t="str">
        <f>'Features Data'!AD22</f>
        <v>Heart attack or myocardial infarction</v>
      </c>
      <c r="C23" s="173"/>
      <c r="D23" s="173"/>
      <c r="E23" s="173"/>
      <c r="F23" s="173"/>
      <c r="G23" s="173"/>
      <c r="H23" s="173"/>
      <c r="K23" s="174">
        <f>'Features Data'!AE22</f>
        <v>94.995108430503663</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91.012905224183299</v>
      </c>
      <c r="B24" s="40" t="str">
        <f>'Features Data'!AD23</f>
        <v>Stroke</v>
      </c>
      <c r="C24" s="173"/>
      <c r="D24" s="173"/>
      <c r="E24" s="173"/>
      <c r="F24" s="173"/>
      <c r="G24" s="173"/>
      <c r="H24" s="173"/>
      <c r="K24" s="174">
        <f>'Features Data'!AE23</f>
        <v>91.012905224183299</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87.905915816816588</v>
      </c>
      <c r="B25" s="40" t="str">
        <f>'Features Data'!AD24</f>
        <v>Emphysema</v>
      </c>
      <c r="C25" s="173"/>
      <c r="D25" s="173"/>
      <c r="E25" s="173"/>
      <c r="F25" s="173"/>
      <c r="G25" s="173"/>
      <c r="H25" s="173"/>
      <c r="K25" s="174">
        <f>'Features Data'!AE24</f>
        <v>87.905915816816588</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98.804185598568594</v>
      </c>
      <c r="B26" s="40" t="str">
        <f>'Features Data'!AD25</f>
        <v>Hypothyroidism or an under-active thyroid</v>
      </c>
      <c r="C26" s="173"/>
      <c r="D26" s="173"/>
      <c r="E26" s="173"/>
      <c r="F26" s="173"/>
      <c r="G26" s="173"/>
      <c r="H26" s="173"/>
      <c r="K26" s="174">
        <f>'Features Data'!AE25</f>
        <v>98.804185598568594</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86.368249563620253</v>
      </c>
      <c r="B27" s="40" t="str">
        <f>'Features Data'!AD26</f>
        <v>Chronic bronchitis</v>
      </c>
      <c r="C27" s="173"/>
      <c r="D27" s="173"/>
      <c r="E27" s="173"/>
      <c r="F27" s="173"/>
      <c r="G27" s="173"/>
      <c r="H27" s="173"/>
      <c r="K27" s="174">
        <f>'Features Data'!AE26</f>
        <v>86.368249563620253</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91.894993148565788</v>
      </c>
      <c r="B28" s="40" t="str">
        <f>'Features Data'!AD27</f>
        <v>Any kind of liver condition</v>
      </c>
      <c r="C28" s="173"/>
      <c r="D28" s="173"/>
      <c r="E28" s="173"/>
      <c r="F28" s="173"/>
      <c r="G28" s="173"/>
      <c r="H28" s="173"/>
      <c r="K28" s="174">
        <f>'Features Data'!AE27</f>
        <v>91.894993148565788</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91.657497229760736</v>
      </c>
      <c r="B29" s="40" t="str">
        <f>'Features Data'!AD28</f>
        <v>Epilepsy</v>
      </c>
      <c r="C29" s="173"/>
      <c r="D29" s="173"/>
      <c r="E29" s="173"/>
      <c r="F29" s="173"/>
      <c r="G29" s="173"/>
      <c r="H29" s="173"/>
      <c r="K29" s="174">
        <f>'Features Data'!AE28</f>
        <v>91.657497229760736</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101.91522364399496</v>
      </c>
      <c r="B30" s="40" t="str">
        <f>'Features Data'!AD29</f>
        <v>High blood pressure/hypertension</v>
      </c>
      <c r="C30" s="173"/>
      <c r="D30" s="173"/>
      <c r="E30" s="173"/>
      <c r="F30" s="173"/>
      <c r="G30" s="173"/>
      <c r="H30" s="173"/>
      <c r="K30" s="174">
        <f>'Features Data'!AE29</f>
        <v>101.91522364399496</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100.96686888043622</v>
      </c>
      <c r="B31" s="40" t="str">
        <f>'Features Data'!AD30</f>
        <v>Multiple Sclerosis</v>
      </c>
      <c r="C31" s="173"/>
      <c r="D31" s="173"/>
      <c r="E31" s="173"/>
      <c r="F31" s="173"/>
      <c r="G31" s="173"/>
      <c r="H31" s="173"/>
      <c r="K31" s="174">
        <f>'Features Data'!AE30</f>
        <v>100.96686888043622</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76.57927534638543</v>
      </c>
      <c r="B32" s="40" t="str">
        <f>'Features Data'!AD31</f>
        <v>COPD (Chronic Obstructive Pulmonary Disease)</v>
      </c>
      <c r="C32" s="173"/>
      <c r="D32" s="173"/>
      <c r="E32" s="173"/>
      <c r="F32" s="173"/>
      <c r="G32" s="173"/>
      <c r="H32" s="173"/>
      <c r="K32" s="174">
        <f>'Features Data'!AE31</f>
        <v>76.57927534638543</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101.40634500087859</v>
      </c>
      <c r="B33" s="40" t="str">
        <f>'Features Data'!AD32</f>
        <v>Osteoarthritis</v>
      </c>
      <c r="C33" s="173"/>
      <c r="D33" s="173"/>
      <c r="E33" s="173"/>
      <c r="F33" s="173"/>
      <c r="G33" s="173"/>
      <c r="H33" s="173"/>
      <c r="K33" s="174">
        <f>'Features Data'!AE32</f>
        <v>101.40634500087859</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90.568186896975959</v>
      </c>
      <c r="B34" s="40" t="str">
        <f>'Features Data'!AD33</f>
        <v>Rheumatoid arthritis</v>
      </c>
      <c r="C34" s="173"/>
      <c r="D34" s="173"/>
      <c r="E34" s="173"/>
      <c r="F34" s="173"/>
      <c r="G34" s="173"/>
      <c r="H34" s="173"/>
      <c r="K34" s="174">
        <f>'Features Data'!AE33</f>
        <v>90.568186896975959</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102.26914929152187</v>
      </c>
      <c r="B35" s="40" t="str">
        <f>'Features Data'!AD34</f>
        <v>Other arthritis</v>
      </c>
      <c r="C35" s="173"/>
      <c r="D35" s="173"/>
      <c r="E35" s="173"/>
      <c r="F35" s="173"/>
      <c r="G35" s="173"/>
      <c r="H35" s="173"/>
      <c r="K35" s="174">
        <f>'Features Data'!AE34</f>
        <v>102.26914929152187</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105.22811352580159</v>
      </c>
      <c r="B36" s="40" t="str">
        <f>'Features Data'!AD35</f>
        <v>Bowel/colorectal cancer</v>
      </c>
      <c r="C36" s="173"/>
      <c r="D36" s="173"/>
      <c r="E36" s="173"/>
      <c r="F36" s="173"/>
      <c r="G36" s="173"/>
      <c r="H36" s="173"/>
      <c r="K36" s="174">
        <f>'Features Data'!AE35</f>
        <v>105.22811352580159</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98.985645747103874</v>
      </c>
      <c r="B37" s="40" t="str">
        <f>'Features Data'!AD36</f>
        <v>Lung cancer</v>
      </c>
      <c r="C37" s="173"/>
      <c r="D37" s="173"/>
      <c r="E37" s="173"/>
      <c r="F37" s="173"/>
      <c r="G37" s="173"/>
      <c r="H37" s="173"/>
      <c r="K37" s="174">
        <f>'Features Data'!AE36</f>
        <v>98.985645747103874</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116.08102373814066</v>
      </c>
      <c r="B38" s="40" t="str">
        <f>'Features Data'!AD37</f>
        <v>Breast cancer</v>
      </c>
      <c r="C38" s="173"/>
      <c r="D38" s="173"/>
      <c r="E38" s="173"/>
      <c r="F38" s="173"/>
      <c r="G38" s="173"/>
      <c r="H38" s="173"/>
      <c r="K38" s="174">
        <f>'Features Data'!AE37</f>
        <v>116.08102373814066</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124.73608982162703</v>
      </c>
      <c r="B39" s="40" t="str">
        <f>'Features Data'!AD38</f>
        <v>Prostate cancer</v>
      </c>
      <c r="C39" s="173"/>
      <c r="D39" s="173"/>
      <c r="E39" s="173"/>
      <c r="F39" s="173"/>
      <c r="G39" s="173"/>
      <c r="H39" s="173"/>
      <c r="K39" s="174">
        <f>'Features Data'!AE38</f>
        <v>124.73608982162703</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52.867214030864474</v>
      </c>
      <c r="B40" s="40" t="str">
        <f>'Features Data'!AD39</f>
        <v>Liver cancer</v>
      </c>
      <c r="C40" s="173"/>
      <c r="D40" s="173"/>
      <c r="E40" s="173"/>
      <c r="F40" s="173"/>
      <c r="G40" s="173"/>
      <c r="H40" s="173"/>
      <c r="K40" s="174">
        <f>'Features Data'!AE39</f>
        <v>52.867214030864474</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103.70642338927763</v>
      </c>
      <c r="B41" s="40" t="str">
        <f>'Features Data'!AD40</f>
        <v>Skin cancer or melanoma</v>
      </c>
      <c r="C41" s="173"/>
      <c r="D41" s="173"/>
      <c r="E41" s="173"/>
      <c r="F41" s="173"/>
      <c r="G41" s="173"/>
      <c r="H41" s="173"/>
      <c r="K41" s="174">
        <f>'Features Data'!AE40</f>
        <v>103.70642338927763</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111.3169315148201</v>
      </c>
      <c r="B42" s="40" t="str">
        <f>'Features Data'!AD41</f>
        <v>Other cancer</v>
      </c>
      <c r="C42" s="173"/>
      <c r="D42" s="173"/>
      <c r="E42" s="173"/>
      <c r="F42" s="173"/>
      <c r="G42" s="173"/>
      <c r="H42" s="173"/>
      <c r="K42" s="174">
        <f>'Features Data'!AE41</f>
        <v>111.3169315148201</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100.35557684172235</v>
      </c>
      <c r="B43" s="40" t="str">
        <f>'Features Data'!AD42</f>
        <v>Type 1 diabetes</v>
      </c>
      <c r="C43" s="173"/>
      <c r="D43" s="173"/>
      <c r="E43" s="173"/>
      <c r="F43" s="173"/>
      <c r="G43" s="173"/>
      <c r="H43" s="173"/>
      <c r="K43" s="174">
        <f>'Features Data'!AE42</f>
        <v>100.35557684172235</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87.267867959348848</v>
      </c>
      <c r="B44" s="40" t="str">
        <f>'Features Data'!AD43</f>
        <v>Type 2 diabetes</v>
      </c>
      <c r="C44" s="173"/>
      <c r="D44" s="173"/>
      <c r="E44" s="173"/>
      <c r="F44" s="173"/>
      <c r="G44" s="173"/>
      <c r="H44" s="173"/>
      <c r="K44" s="174">
        <f>'Features Data'!AE43</f>
        <v>87.267867959348848</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95.794700605049016</v>
      </c>
      <c r="B45" s="40" t="str">
        <f>'Features Data'!AD44</f>
        <v>Gestational diabetes/during pregnancy</v>
      </c>
      <c r="C45" s="173"/>
      <c r="D45" s="173"/>
      <c r="E45" s="173"/>
      <c r="F45" s="173"/>
      <c r="G45" s="173"/>
      <c r="H45" s="173"/>
      <c r="K45" s="174">
        <f>'Features Data'!AE44</f>
        <v>95.794700605049016</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83.620556086759692</v>
      </c>
      <c r="B47" s="40" t="str">
        <f>'Features Data'!AD46</f>
        <v>Anxiety</v>
      </c>
      <c r="C47" s="173"/>
      <c r="D47" s="173"/>
      <c r="E47" s="173"/>
      <c r="F47" s="173"/>
      <c r="G47" s="173"/>
      <c r="H47" s="173"/>
      <c r="K47" s="174">
        <f>'Features Data'!AE46</f>
        <v>83.620556086759692</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89.777622921930231</v>
      </c>
      <c r="B48" s="40" t="str">
        <f>'Features Data'!AD47</f>
        <v>Depression</v>
      </c>
      <c r="C48" s="173"/>
      <c r="D48" s="173"/>
      <c r="E48" s="173"/>
      <c r="F48" s="173"/>
      <c r="G48" s="173"/>
      <c r="H48" s="173"/>
      <c r="K48" s="174">
        <f>'Features Data'!AE47</f>
        <v>89.777622921930231</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79.680644736000914</v>
      </c>
      <c r="B49" s="40" t="str">
        <f>'Features Data'!AD48</f>
        <v>Psychosis or schizophrenia</v>
      </c>
      <c r="C49" s="173"/>
      <c r="D49" s="173"/>
      <c r="E49" s="173"/>
      <c r="F49" s="173"/>
      <c r="G49" s="173"/>
      <c r="H49" s="173"/>
      <c r="K49" s="174">
        <f>'Features Data'!AE48</f>
        <v>79.680644736000914</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74.700537010332198</v>
      </c>
      <c r="B50" s="40" t="str">
        <f>'Features Data'!AD49</f>
        <v>Bipolar disorder or manic depression</v>
      </c>
      <c r="C50" s="173"/>
      <c r="D50" s="173"/>
      <c r="E50" s="173"/>
      <c r="F50" s="173"/>
      <c r="G50" s="173"/>
      <c r="H50" s="173"/>
      <c r="K50" s="174">
        <f>'Features Data'!AE49</f>
        <v>74.700537010332198</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98.70103645449484</v>
      </c>
      <c r="B51" s="40" t="str">
        <f>'Features Data'!AD50</f>
        <v>An eating disorder</v>
      </c>
      <c r="C51" s="173"/>
      <c r="D51" s="173"/>
      <c r="E51" s="173"/>
      <c r="F51" s="173"/>
      <c r="G51" s="173"/>
      <c r="H51" s="173"/>
      <c r="K51" s="174">
        <f>'Features Data'!AE50</f>
        <v>98.70103645449484</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83.488715617892424</v>
      </c>
      <c r="B52" s="40" t="str">
        <f>'Features Data'!AD51</f>
        <v>Post-traumatic stress disorder</v>
      </c>
      <c r="C52" s="173"/>
      <c r="D52" s="173"/>
      <c r="E52" s="173"/>
      <c r="F52" s="173"/>
      <c r="G52" s="173"/>
      <c r="H52" s="173"/>
      <c r="K52" s="174">
        <f>'Features Data'!AE51</f>
        <v>83.488715617892424</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90.865242413526502</v>
      </c>
      <c r="B53" s="40" t="str">
        <f>'Features Data'!AD52</f>
        <v>Other emotional, nervous or psychiatric problem</v>
      </c>
      <c r="C53" s="173"/>
      <c r="D53" s="173"/>
      <c r="E53" s="173"/>
      <c r="F53" s="173"/>
      <c r="G53" s="173"/>
      <c r="H53" s="173"/>
      <c r="K53" s="174">
        <f>'Features Data'!AE52</f>
        <v>90.865242413526502</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70F7DDEF-89CF-47F6-8ACA-D6EBB55C74B8}">
          <x14:formula1>
            <xm:f>'Features Data'!$R$2:$R$17</xm:f>
          </x14:formula1>
          <xm:sqref>B14:O14</xm:sqref>
        </x14:dataValidation>
        <x14:dataValidation type="list" allowBlank="1" showInputMessage="1" showErrorMessage="1" xr:uid="{4F3CFBA0-0F44-4BCB-9481-8D28D6DD7466}">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C0D3E-8071-41E9-9694-CB80FF9B39F2}">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16</v>
      </c>
      <c r="F13" s="189">
        <f>IF($E$19&lt;&gt;0,E13/$E$19,0)</f>
        <v>9.3023255813953487E-2</v>
      </c>
      <c r="G13" s="188">
        <f>SUM('Wellbeing Acorn Type'!$G$14:$G$18)</f>
        <v>58330</v>
      </c>
      <c r="H13" s="189">
        <f>IF($G$19=0,0,G13/$G$19)</f>
        <v>0.16743163375729445</v>
      </c>
      <c r="I13" s="189">
        <f>IF(G13&gt;0,E13/G13,0)</f>
        <v>2.7430138865078003E-4</v>
      </c>
      <c r="J13" s="190">
        <f>IF(AND((SQRT((H13*(1-H13))/$E$19))&gt;0, $E$19&gt;0),(F13-H13)/(SQRT((H13*(1-H13))/$E$19)),0)</f>
        <v>-2.6137097047177837</v>
      </c>
      <c r="K13" s="191">
        <f>IF(AND(I13&gt;0,$I$19&gt;0),F13/H13*100,0)</f>
        <v>55.558948883457795</v>
      </c>
      <c r="L13" s="161"/>
      <c r="M13" s="161"/>
      <c r="N13" s="161"/>
    </row>
    <row r="14" spans="1:17" ht="18.75" customHeight="1">
      <c r="B14" s="186" t="s">
        <v>1746</v>
      </c>
      <c r="C14" s="192"/>
      <c r="D14" s="176"/>
      <c r="E14" s="188">
        <f>SUM('Wellbeing Acorn Type'!$E$21:$E$28)</f>
        <v>0</v>
      </c>
      <c r="F14" s="189">
        <f>IF($E$19&lt;&gt;0,E14/$E$19,0)</f>
        <v>0</v>
      </c>
      <c r="G14" s="188">
        <f>SUM('Wellbeing Acorn Type'!$G$21:$G$28)</f>
        <v>59442</v>
      </c>
      <c r="H14" s="189">
        <f>IF($G$19=0,0,G14/$G$19)</f>
        <v>0.17062354146753123</v>
      </c>
      <c r="I14" s="189">
        <f t="shared" ref="I14:I19" si="0">IF(G14&gt;0,E14/G14,0)</f>
        <v>0</v>
      </c>
      <c r="J14" s="190">
        <f>IF(AND((SQRT((H14*(1-H14))/$E$19))&gt;0, $E$19&gt;0),(F14-H14)/(SQRT((H14*(1-H14))/$E$19)),0)</f>
        <v>-5.9485052257429238</v>
      </c>
      <c r="K14" s="191">
        <f>IF(AND(I14&gt;0,$I$19&gt;0),F14/H14*100,0)</f>
        <v>0</v>
      </c>
      <c r="L14" s="161"/>
      <c r="M14" s="161"/>
      <c r="N14" s="161"/>
      <c r="Q14" s="176"/>
    </row>
    <row r="15" spans="1:17" ht="18.75" customHeight="1">
      <c r="B15" s="186" t="s">
        <v>1747</v>
      </c>
      <c r="C15" s="192"/>
      <c r="D15" s="176"/>
      <c r="E15" s="188">
        <f>SUM('Wellbeing Acorn Type'!$E$31:$E$35)</f>
        <v>7</v>
      </c>
      <c r="F15" s="189">
        <f>IF($E$19&lt;&gt;0,E15/$E$19,0)</f>
        <v>4.0697674418604654E-2</v>
      </c>
      <c r="G15" s="188">
        <f>SUM('Wellbeing Acorn Type'!$G$31:$G$35)</f>
        <v>77198</v>
      </c>
      <c r="H15" s="189">
        <f>IF($G$19=0,0,G15/$G$19)</f>
        <v>0.22159072968962143</v>
      </c>
      <c r="I15" s="189">
        <f t="shared" si="0"/>
        <v>9.067592424674215E-5</v>
      </c>
      <c r="J15" s="190">
        <f>IF(AND((SQRT((H15*(1-H15))/$E$19))&gt;0, $E$19&gt;0),(F15-H15)/(SQRT((H15*(1-H15))/$E$19)),0)</f>
        <v>-5.7122383941513037</v>
      </c>
      <c r="K15" s="191">
        <f>IF(AND(I15&gt;0,$I$19&gt;0),F15/H15*100,0)</f>
        <v>18.366144863374579</v>
      </c>
      <c r="L15" s="161"/>
      <c r="M15" s="161"/>
      <c r="N15" s="161"/>
      <c r="Q15" s="176"/>
    </row>
    <row r="16" spans="1:17" ht="18.75" customHeight="1">
      <c r="B16" s="186" t="s">
        <v>1748</v>
      </c>
      <c r="C16" s="192"/>
      <c r="D16" s="176"/>
      <c r="E16" s="188">
        <f>SUM('Wellbeing Acorn Type'!$E$38:$E$44)</f>
        <v>149</v>
      </c>
      <c r="F16" s="189">
        <f>IF($E$19&lt;&gt;0,E16/$E$19,0)</f>
        <v>0.86627906976744184</v>
      </c>
      <c r="G16" s="188">
        <f>SUM('Wellbeing Acorn Type'!$G$38:$G$44)</f>
        <v>149388</v>
      </c>
      <c r="H16" s="189">
        <f>IF($G$19=0,0,G16/$G$19)</f>
        <v>0.42880639300076639</v>
      </c>
      <c r="I16" s="189">
        <f t="shared" si="0"/>
        <v>9.9740273649824617E-4</v>
      </c>
      <c r="J16" s="190">
        <f>IF(AND((SQRT((H16*(1-H16))/$E$19))&gt;0, $E$19&gt;0),(F16-H16)/(SQRT((H16*(1-H16))/$E$19)),0)</f>
        <v>11.592920620055967</v>
      </c>
      <c r="K16" s="191">
        <f>IF(AND(I16&gt;0,$I$19&gt;0),F16/H16*100,0)</f>
        <v>202.02102485116015</v>
      </c>
      <c r="L16" s="161"/>
      <c r="M16" s="161"/>
      <c r="N16" s="161"/>
      <c r="Q16" s="176"/>
    </row>
    <row r="17" spans="1:17" ht="18.75" customHeight="1">
      <c r="B17" s="193" t="s">
        <v>1749</v>
      </c>
      <c r="C17" s="192"/>
      <c r="D17" s="176"/>
      <c r="E17" s="188">
        <f>SUM('Wellbeing Acorn Type'!$E$47:$E$48)</f>
        <v>0</v>
      </c>
      <c r="F17" s="189">
        <f>IF($E$19&lt;&gt;0,E17/$E$19,0)</f>
        <v>0</v>
      </c>
      <c r="G17" s="188">
        <f>SUM('Wellbeing Acorn Type'!$G$47:$G$48)</f>
        <v>4023</v>
      </c>
      <c r="H17" s="189">
        <f>IF($G$19=0,0,G17/$G$19)</f>
        <v>1.1547702084786483E-2</v>
      </c>
      <c r="I17" s="189">
        <f t="shared" si="0"/>
        <v>0</v>
      </c>
      <c r="J17" s="190">
        <f>IF(AND((SQRT((H17*(1-H17))/$E$19))&gt;0, $E$19&gt;0),(F17-H17)/(SQRT((H17*(1-H17))/$E$19)),0)</f>
        <v>-1.4175361769356847</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172</v>
      </c>
      <c r="F19" s="198"/>
      <c r="G19" s="197">
        <f>SUM(G13:G18)</f>
        <v>348381</v>
      </c>
      <c r="H19" s="199"/>
      <c r="I19" s="200">
        <f t="shared" si="0"/>
        <v>4.9371234366971789E-4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9.3023255813953487E-2</v>
      </c>
      <c r="C24" s="38">
        <f>IF($A$23,D24,"")</f>
        <v>0.16743163375729445</v>
      </c>
      <c r="D24" s="39">
        <f>H13</f>
        <v>0.16743163375729445</v>
      </c>
    </row>
    <row r="25" spans="1:17" ht="15" customHeight="1">
      <c r="A25" s="38" t="s">
        <v>1752</v>
      </c>
      <c r="B25" s="39">
        <f>F14</f>
        <v>0</v>
      </c>
      <c r="C25" s="38">
        <f>IF($A$23,D25,"")</f>
        <v>0.17062354146753123</v>
      </c>
      <c r="D25" s="39">
        <f>H14</f>
        <v>0.17062354146753123</v>
      </c>
    </row>
    <row r="26" spans="1:17" ht="15" customHeight="1">
      <c r="A26" s="38" t="s">
        <v>1753</v>
      </c>
      <c r="B26" s="39">
        <f>F15</f>
        <v>4.0697674418604654E-2</v>
      </c>
      <c r="C26" s="38">
        <f>IF($A$23,D26,"")</f>
        <v>0.22159072968962143</v>
      </c>
      <c r="D26" s="39">
        <f>H15</f>
        <v>0.22159072968962143</v>
      </c>
    </row>
    <row r="27" spans="1:17" ht="15" customHeight="1">
      <c r="A27" s="38" t="s">
        <v>1754</v>
      </c>
      <c r="B27" s="39">
        <f>F16</f>
        <v>0.86627906976744184</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995B7-95A4-4B60-800F-3FCCF4484A33}">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1</v>
      </c>
      <c r="F14" s="207">
        <f>IF($E$51=0,0,E14/$E$51)</f>
        <v>5.8139534883720929E-3</v>
      </c>
      <c r="G14" s="206">
        <f>'Input Sheet'!C8</f>
        <v>3787</v>
      </c>
      <c r="H14" s="207">
        <f>IF($G$51=0,0,G14/$G$51)</f>
        <v>1.0870282822541988E-2</v>
      </c>
      <c r="I14" s="207">
        <f>IF(G14&gt;0,E14/G14,0)</f>
        <v>2.6406126221283337E-4</v>
      </c>
      <c r="J14" s="190">
        <f>IF(AND((SQRT((H14*(1-H14))/$E$51))&gt;0, $E$51&gt;0),(F14-H14)/(SQRT((H14*(1-H14))/$E$51)),0)</f>
        <v>-0.63951764225530761</v>
      </c>
      <c r="K14" s="208">
        <f>IF(AND(I14&gt;0,$I$51&gt;0),F14/H14*100,0)</f>
        <v>53.484841041261099</v>
      </c>
      <c r="P14" s="1">
        <f ca="1">IF(K14="",0,IF($P$11=2,K14+RAND()/1000,F14+RAND()/1000))</f>
        <v>53.484844425560894</v>
      </c>
      <c r="Q14" s="176">
        <f ca="1">RANK(P14,$P$14:$P$48)+COUNTIF($P14:P$14,P14)-1</f>
        <v>6</v>
      </c>
      <c r="R14" s="40">
        <v>1</v>
      </c>
    </row>
    <row r="15" spans="1:18" ht="14.5">
      <c r="C15" s="205" t="s">
        <v>1757</v>
      </c>
      <c r="D15" s="40" t="s">
        <v>2</v>
      </c>
      <c r="E15" s="206">
        <f>'Input Sheet'!B9</f>
        <v>1</v>
      </c>
      <c r="F15" s="207">
        <f>IF($E$51=0,0,E15/$E$51)</f>
        <v>5.8139534883720929E-3</v>
      </c>
      <c r="G15" s="206">
        <f>'Input Sheet'!C9</f>
        <v>11136</v>
      </c>
      <c r="H15" s="207">
        <f>IF($G$51=0,0,G15/$G$51)</f>
        <v>3.1965003832011507E-2</v>
      </c>
      <c r="I15" s="207">
        <f>IF(G15&gt;0,E15/G15,0)</f>
        <v>8.9798850574712642E-5</v>
      </c>
      <c r="J15" s="190">
        <f>IF(AND((SQRT((H15*(1-H15))/$E$51))&gt;0, $E$51&gt;0),(F15-H15)/(SQRT((H15*(1-H15))/$E$51)),0)</f>
        <v>-1.9497119375326533</v>
      </c>
      <c r="K15" s="208">
        <f>IF(AND(I15&gt;0,$I$51&gt;0),F15/H15*100,0)</f>
        <v>18.188496140737769</v>
      </c>
      <c r="P15" s="1">
        <f t="shared" ref="P15:P48" ca="1" si="0">IF(K15="",0,IF($P$11=2,K15+RAND()/1000,F15+RAND()/1000))</f>
        <v>18.188900712390989</v>
      </c>
      <c r="Q15" s="176">
        <f ca="1">RANK(P15,$P$14:$P$48)+COUNTIF($P$14:P15,P15)-1</f>
        <v>11</v>
      </c>
      <c r="R15" s="40">
        <v>2</v>
      </c>
    </row>
    <row r="16" spans="1:18" ht="14.5">
      <c r="C16" s="205" t="s">
        <v>1758</v>
      </c>
      <c r="D16" s="40" t="s">
        <v>3</v>
      </c>
      <c r="E16" s="206">
        <f>'Input Sheet'!B10</f>
        <v>0</v>
      </c>
      <c r="F16" s="207">
        <f>IF($E$51=0,0,E16/$E$51)</f>
        <v>0</v>
      </c>
      <c r="G16" s="206">
        <f>'Input Sheet'!C10</f>
        <v>17099</v>
      </c>
      <c r="H16" s="207">
        <f>IF($G$51=0,0,G16/$G$51)</f>
        <v>4.9081321886095972E-2</v>
      </c>
      <c r="I16" s="207">
        <f>IF(G16&gt;0,E16/G16,0)</f>
        <v>0</v>
      </c>
      <c r="J16" s="190">
        <f>IF(AND((SQRT((H16*(1-H16))/$E$51))&gt;0, $E$51&gt;0),(F16-H16)/(SQRT((H16*(1-H16))/$E$51)),0)</f>
        <v>-2.9795498776377074</v>
      </c>
      <c r="K16" s="208">
        <f>IF(AND(I16&gt;0,$I$51&gt;0),F16/H16*100,0)</f>
        <v>0</v>
      </c>
      <c r="P16" s="1">
        <f t="shared" ca="1" si="0"/>
        <v>7.9288645087110892E-4</v>
      </c>
      <c r="Q16" s="176">
        <f ca="1">RANK(P16,$P$14:$P$48)+COUNTIF($P$14:P16,P16)-1</f>
        <v>16</v>
      </c>
      <c r="R16" s="40">
        <v>3</v>
      </c>
    </row>
    <row r="17" spans="1:18" ht="14.5">
      <c r="C17" s="205" t="s">
        <v>1759</v>
      </c>
      <c r="D17" s="40" t="s">
        <v>4</v>
      </c>
      <c r="E17" s="206">
        <f>'Input Sheet'!B11</f>
        <v>2</v>
      </c>
      <c r="F17" s="207">
        <f>IF($E$51=0,0,E17/$E$51)</f>
        <v>1.1627906976744186E-2</v>
      </c>
      <c r="G17" s="206">
        <f>'Input Sheet'!C11</f>
        <v>14210</v>
      </c>
      <c r="H17" s="207">
        <f>IF($G$51=0,0,G17/$G$51)</f>
        <v>4.0788676764806346E-2</v>
      </c>
      <c r="I17" s="207">
        <f>IF(G17&gt;0,E17/G17,0)</f>
        <v>1.4074595355383532E-4</v>
      </c>
      <c r="J17" s="190">
        <f>IF(AND((SQRT((H17*(1-H17))/$E$51))&gt;0, $E$51&gt;0),(F17-H17)/(SQRT((H17*(1-H17))/$E$51)),0)</f>
        <v>-1.9334647165256409</v>
      </c>
      <c r="K17" s="208">
        <f>IF(AND(I17&gt;0,$I$51&gt;0),F17/H17*100,0)</f>
        <v>28.507683747115525</v>
      </c>
      <c r="P17" s="1">
        <f t="shared" ca="1" si="0"/>
        <v>28.50795134411339</v>
      </c>
      <c r="Q17" s="176">
        <f ca="1">RANK(P17,$P$14:$P$48)+COUNTIF($P$14:P17,P17)-1</f>
        <v>8</v>
      </c>
      <c r="R17" s="40">
        <v>4</v>
      </c>
    </row>
    <row r="18" spans="1:18" ht="14.5">
      <c r="C18" s="205" t="s">
        <v>1760</v>
      </c>
      <c r="D18" s="40" t="s">
        <v>5</v>
      </c>
      <c r="E18" s="206">
        <f>'Input Sheet'!B12</f>
        <v>12</v>
      </c>
      <c r="F18" s="207">
        <f>IF($E$51=0,0,E18/$E$51)</f>
        <v>6.9767441860465115E-2</v>
      </c>
      <c r="G18" s="206">
        <f>'Input Sheet'!C12</f>
        <v>12098</v>
      </c>
      <c r="H18" s="207">
        <f>IF($G$51=0,0,G18/$G$51)</f>
        <v>3.4726348451838647E-2</v>
      </c>
      <c r="I18" s="207">
        <f>IF(G18&gt;0,E18/G18,0)</f>
        <v>9.9189948751859805E-4</v>
      </c>
      <c r="J18" s="190">
        <f>IF(AND((SQRT((H18*(1-H18))/$E$51))&gt;0, $E$51&gt;0),(F18-H18)/(SQRT((H18*(1-H18))/$E$51)),0)</f>
        <v>2.5100772499421264</v>
      </c>
      <c r="K18" s="208">
        <f>IF(AND(I18&gt;0,$I$51&gt;0),F18/H18*100,0)</f>
        <v>200.90635776814926</v>
      </c>
      <c r="P18" s="1">
        <f t="shared" ca="1" si="0"/>
        <v>200.90647514963396</v>
      </c>
      <c r="Q18" s="176">
        <f ca="1">RANK(P18,$P$14:$P$48)+COUNTIF($P$14:P18,P18)-1</f>
        <v>3</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-1.2942289119500905</v>
      </c>
      <c r="K21" s="208">
        <f t="shared" ref="K21:K28" si="5">IF(AND(I21&gt;0,$I$51&gt;0),F21/H21*100,0)</f>
        <v>0</v>
      </c>
      <c r="P21" s="1">
        <f t="shared" ca="1" si="0"/>
        <v>1.9209053637807505E-4</v>
      </c>
      <c r="Q21" s="176">
        <f ca="1">RANK(P21,$P$14:$P$48)+COUNTIF($P$14:P21,P21)-1</f>
        <v>25</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-1.8885049703759851</v>
      </c>
      <c r="K22" s="208">
        <f t="shared" si="5"/>
        <v>0</v>
      </c>
      <c r="P22" s="1">
        <f t="shared" ca="1" si="0"/>
        <v>5.9334996503770466E-4</v>
      </c>
      <c r="Q22" s="176">
        <f ca="1">RANK(P22,$P$14:$P$48)+COUNTIF($P$14:P22,P22)-1</f>
        <v>21</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8.7413235745568095E-4</v>
      </c>
      <c r="Q23" s="176">
        <f ca="1">RANK(P23,$P$14:$P$48)+COUNTIF($P$14:P23,P23)-1</f>
        <v>14</v>
      </c>
      <c r="R23" s="40">
        <v>8</v>
      </c>
    </row>
    <row r="24" spans="1:18" ht="14.5">
      <c r="C24" s="205" t="s">
        <v>1764</v>
      </c>
      <c r="D24" s="40" t="s">
        <v>10</v>
      </c>
      <c r="E24" s="206">
        <f>'Input Sheet'!B16</f>
        <v>0</v>
      </c>
      <c r="F24" s="207">
        <f t="shared" si="1"/>
        <v>0</v>
      </c>
      <c r="G24" s="206">
        <f>'Input Sheet'!C16</f>
        <v>16337</v>
      </c>
      <c r="H24" s="207">
        <f t="shared" si="2"/>
        <v>4.6894061386815011E-2</v>
      </c>
      <c r="I24" s="207">
        <f t="shared" si="3"/>
        <v>0</v>
      </c>
      <c r="J24" s="190">
        <f t="shared" si="4"/>
        <v>-2.9090592010447791</v>
      </c>
      <c r="K24" s="208">
        <f t="shared" si="5"/>
        <v>0</v>
      </c>
      <c r="P24" s="1">
        <f t="shared" ca="1" si="0"/>
        <v>6.9478392619897746E-4</v>
      </c>
      <c r="Q24" s="176">
        <f ca="1">RANK(P24,$P$14:$P$48)+COUNTIF($P$14:P24,P24)-1</f>
        <v>18</v>
      </c>
      <c r="R24" s="40">
        <v>9</v>
      </c>
    </row>
    <row r="25" spans="1:18" ht="14.5">
      <c r="C25" s="213" t="s">
        <v>1765</v>
      </c>
      <c r="D25" s="40" t="s">
        <v>11</v>
      </c>
      <c r="E25" s="206">
        <f>'Input Sheet'!B17</f>
        <v>0</v>
      </c>
      <c r="F25" s="207">
        <f t="shared" si="1"/>
        <v>0</v>
      </c>
      <c r="G25" s="206">
        <f>'Input Sheet'!C17</f>
        <v>12048</v>
      </c>
      <c r="H25" s="207">
        <f t="shared" si="2"/>
        <v>3.45828274217021E-2</v>
      </c>
      <c r="I25" s="207">
        <f t="shared" si="3"/>
        <v>0</v>
      </c>
      <c r="J25" s="190">
        <f t="shared" si="4"/>
        <v>-2.4822010919692827</v>
      </c>
      <c r="K25" s="208">
        <f t="shared" si="5"/>
        <v>0</v>
      </c>
      <c r="P25" s="1">
        <f t="shared" ca="1" si="0"/>
        <v>8.2108203637288203E-4</v>
      </c>
      <c r="Q25" s="176">
        <f ca="1">RANK(P25,$P$14:$P$48)+COUNTIF($P$14:P25,P25)-1</f>
        <v>15</v>
      </c>
      <c r="R25" s="40">
        <v>10</v>
      </c>
    </row>
    <row r="26" spans="1:18" ht="14.5">
      <c r="C26" s="213" t="s">
        <v>1766</v>
      </c>
      <c r="D26" s="40" t="s">
        <v>12</v>
      </c>
      <c r="E26" s="206">
        <f>'Input Sheet'!B18</f>
        <v>0</v>
      </c>
      <c r="F26" s="207">
        <f t="shared" si="1"/>
        <v>0</v>
      </c>
      <c r="G26" s="206">
        <f>'Input Sheet'!C18</f>
        <v>6926</v>
      </c>
      <c r="H26" s="207">
        <f t="shared" si="2"/>
        <v>1.988053309451434E-2</v>
      </c>
      <c r="I26" s="207">
        <f t="shared" si="3"/>
        <v>0</v>
      </c>
      <c r="J26" s="190">
        <f t="shared" si="4"/>
        <v>-1.8678359449189055</v>
      </c>
      <c r="K26" s="208">
        <f t="shared" si="5"/>
        <v>0</v>
      </c>
      <c r="P26" s="1">
        <f t="shared" ca="1" si="0"/>
        <v>6.358748938596724E-4</v>
      </c>
      <c r="Q26" s="176">
        <f ca="1">RANK(P26,$P$14:$P$48)+COUNTIF($P$14:P26,P26)-1</f>
        <v>20</v>
      </c>
      <c r="R26" s="40">
        <v>11</v>
      </c>
    </row>
    <row r="27" spans="1:18" ht="14.5">
      <c r="C27" s="213" t="s">
        <v>1767</v>
      </c>
      <c r="D27" s="40" t="s">
        <v>13</v>
      </c>
      <c r="E27" s="206">
        <f>'Input Sheet'!B19</f>
        <v>0</v>
      </c>
      <c r="F27" s="207">
        <f t="shared" si="1"/>
        <v>0</v>
      </c>
      <c r="G27" s="206">
        <f>'Input Sheet'!C19</f>
        <v>6282</v>
      </c>
      <c r="H27" s="207">
        <f t="shared" si="2"/>
        <v>1.8031982226355627E-2</v>
      </c>
      <c r="I27" s="207">
        <f t="shared" si="3"/>
        <v>0</v>
      </c>
      <c r="J27" s="190">
        <f t="shared" si="4"/>
        <v>-1.7772040208424915</v>
      </c>
      <c r="K27" s="208">
        <f t="shared" si="5"/>
        <v>0</v>
      </c>
      <c r="P27" s="1">
        <f t="shared" ca="1" si="0"/>
        <v>7.4989550596468203E-4</v>
      </c>
      <c r="Q27" s="176">
        <f ca="1">RANK(P27,$P$14:$P$48)+COUNTIF($P$14:P27,P27)-1</f>
        <v>17</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-1.9336349214814874</v>
      </c>
      <c r="K28" s="208">
        <f t="shared" si="5"/>
        <v>0</v>
      </c>
      <c r="P28" s="1">
        <f t="shared" ca="1" si="0"/>
        <v>2.0083929778726528E-5</v>
      </c>
      <c r="Q28" s="176">
        <f ca="1">RANK(P28,$P$14:$P$48)+COUNTIF($P$14:P28,P28)-1</f>
        <v>27</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0</v>
      </c>
      <c r="F31" s="207">
        <f>IF($E$51=0,0,E31/$E$51)</f>
        <v>0</v>
      </c>
      <c r="G31" s="206">
        <f>'Input Sheet'!C21</f>
        <v>13105</v>
      </c>
      <c r="H31" s="207">
        <f>IF($G$51=0,0,G31/$G$51)</f>
        <v>3.7616861998788685E-2</v>
      </c>
      <c r="I31" s="207">
        <f>IF(G31&gt;0,E31/G31,0)</f>
        <v>0</v>
      </c>
      <c r="J31" s="190">
        <f>IF(AND((SQRT((H31*(1-H31))/$E$51))&gt;0, $E$51&gt;0),(F31-H31)/(SQRT((H31*(1-H31))/$E$51)),0)</f>
        <v>-2.5928745371740831</v>
      </c>
      <c r="K31" s="208">
        <f>IF(AND(I31&gt;0,$I$51&gt;0),F31/H31*100,0)</f>
        <v>0</v>
      </c>
      <c r="P31" s="1">
        <f t="shared" ca="1" si="0"/>
        <v>2.247753535341882E-4</v>
      </c>
      <c r="Q31" s="176">
        <f ca="1">RANK(P31,$P$14:$P$48)+COUNTIF($P$14:P31,P31)-1</f>
        <v>24</v>
      </c>
      <c r="R31" s="40">
        <v>14</v>
      </c>
    </row>
    <row r="32" spans="1:18" ht="14.5">
      <c r="C32" s="213" t="s">
        <v>1771</v>
      </c>
      <c r="D32" s="40" t="s">
        <v>17</v>
      </c>
      <c r="E32" s="206">
        <f>'Input Sheet'!B22</f>
        <v>0</v>
      </c>
      <c r="F32" s="207">
        <f>IF($E$51=0,0,E32/$E$51)</f>
        <v>0</v>
      </c>
      <c r="G32" s="206">
        <f>'Input Sheet'!C22</f>
        <v>15117</v>
      </c>
      <c r="H32" s="207">
        <f>IF($G$51=0,0,G32/$G$51)</f>
        <v>4.3392148251483291E-2</v>
      </c>
      <c r="I32" s="207">
        <f>IF(G32&gt;0,E32/G32,0)</f>
        <v>0</v>
      </c>
      <c r="J32" s="190">
        <f>IF(AND((SQRT((H32*(1-H32))/$E$51))&gt;0, $E$51&gt;0),(F32-H32)/(SQRT((H32*(1-H32))/$E$51)),0)</f>
        <v>-2.7932051150822246</v>
      </c>
      <c r="K32" s="208">
        <f>IF(AND(I32&gt;0,$I$51&gt;0),F32/H32*100,0)</f>
        <v>0</v>
      </c>
      <c r="P32" s="1">
        <f t="shared" ca="1" si="0"/>
        <v>6.7503207212917026E-5</v>
      </c>
      <c r="Q32" s="176">
        <f ca="1">RANK(P32,$P$14:$P$48)+COUNTIF($P$14:P32,P32)-1</f>
        <v>26</v>
      </c>
      <c r="R32" s="40">
        <v>15</v>
      </c>
    </row>
    <row r="33" spans="1:18" ht="14.5">
      <c r="C33" s="213" t="s">
        <v>1772</v>
      </c>
      <c r="D33" s="40" t="s">
        <v>18</v>
      </c>
      <c r="E33" s="206">
        <f>'Input Sheet'!B23</f>
        <v>3</v>
      </c>
      <c r="F33" s="207">
        <f>IF($E$51=0,0,E33/$E$51)</f>
        <v>1.7441860465116279E-2</v>
      </c>
      <c r="G33" s="206">
        <f>'Input Sheet'!C23</f>
        <v>22417</v>
      </c>
      <c r="H33" s="207">
        <f>IF($G$51=0,0,G33/$G$51)</f>
        <v>6.4346218651418999E-2</v>
      </c>
      <c r="I33" s="207">
        <f>IF(G33&gt;0,E33/G33,0)</f>
        <v>1.3382700628986931E-4</v>
      </c>
      <c r="J33" s="190">
        <f>IF(AND((SQRT((H33*(1-H33))/$E$51))&gt;0, $E$51&gt;0),(F33-H33)/(SQRT((H33*(1-H33))/$E$51)),0)</f>
        <v>-2.5070229948913356</v>
      </c>
      <c r="K33" s="208">
        <f>IF(AND(I33&gt;0,$I$51&gt;0),F33/H33*100,0)</f>
        <v>27.106271092017991</v>
      </c>
      <c r="P33" s="1">
        <f t="shared" ca="1" si="0"/>
        <v>27.107221523385334</v>
      </c>
      <c r="Q33" s="176">
        <f ca="1">RANK(P33,$P$14:$P$48)+COUNTIF($P$14:P33,P33)-1</f>
        <v>9</v>
      </c>
      <c r="R33" s="40">
        <v>16</v>
      </c>
    </row>
    <row r="34" spans="1:18" ht="14.5">
      <c r="C34" s="213" t="s">
        <v>1773</v>
      </c>
      <c r="D34" s="40" t="s">
        <v>19</v>
      </c>
      <c r="E34" s="206">
        <f>'Input Sheet'!B24</f>
        <v>4</v>
      </c>
      <c r="F34" s="207">
        <f>IF($E$51=0,0,E34/$E$51)</f>
        <v>2.3255813953488372E-2</v>
      </c>
      <c r="G34" s="206">
        <f>'Input Sheet'!C24</f>
        <v>26453</v>
      </c>
      <c r="H34" s="207">
        <f>IF($G$51=0,0,G34/$G$51)</f>
        <v>7.5931236204040978E-2</v>
      </c>
      <c r="I34" s="207">
        <f>IF(G34&gt;0,E34/G34,0)</f>
        <v>1.5121158280724303E-4</v>
      </c>
      <c r="J34" s="190">
        <f>IF(AND((SQRT((H34*(1-H34))/$E$51))&gt;0, $E$51&gt;0),(F34-H34)/(SQRT((H34*(1-H34))/$E$51)),0)</f>
        <v>-2.6080137022061605</v>
      </c>
      <c r="K34" s="208">
        <f>IF(AND(I34&gt;0,$I$51&gt;0),F34/H34*100,0)</f>
        <v>30.627466529052406</v>
      </c>
      <c r="P34" s="1">
        <f t="shared" ca="1" si="0"/>
        <v>30.627900845990474</v>
      </c>
      <c r="Q34" s="176">
        <f ca="1">RANK(P34,$P$14:$P$48)+COUNTIF($P$14:P34,P34)-1</f>
        <v>7</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-0.22879999236998722</v>
      </c>
      <c r="K35" s="208">
        <f>IF(AND(I35&gt;0,$I$51&gt;0),F35/H35*100,0)</f>
        <v>0</v>
      </c>
      <c r="P35" s="1">
        <f t="shared" ca="1" si="0"/>
        <v>9.5696193467366094E-4</v>
      </c>
      <c r="Q35" s="176">
        <f ca="1">RANK(P35,$P$14:$P$48)+COUNTIF($P$14:P35,P35)-1</f>
        <v>13</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56</v>
      </c>
      <c r="F38" s="207">
        <f t="shared" ref="F38:F44" si="6">IF($E$51=0,0,E38/$E$51)</f>
        <v>0.32558139534883723</v>
      </c>
      <c r="G38" s="206">
        <f>'Input Sheet'!C26</f>
        <v>48853</v>
      </c>
      <c r="H38" s="207">
        <f t="shared" ref="H38:H44" si="7">IF($G$51=0,0,G38/$G$51)</f>
        <v>0.14022865770521353</v>
      </c>
      <c r="I38" s="207">
        <f t="shared" ref="I38:I44" si="8">IF(G38&gt;0,E38/G38,0)</f>
        <v>1.1462960309499928E-3</v>
      </c>
      <c r="J38" s="190">
        <f t="shared" ref="J38:J44" si="9">IF(AND((SQRT((H38*(1-H38))/$E$51))&gt;0, $E$51&gt;0),(F38-H38)/(SQRT((H38*(1-H38))/$E$51)),0)</f>
        <v>7.0008916660276705</v>
      </c>
      <c r="K38" s="208">
        <f t="shared" ref="K38:K44" si="10">IF(AND(I38&gt;0,$I$51&gt;0),F38/H38*100,0)</f>
        <v>232.17892881301717</v>
      </c>
      <c r="P38" s="1">
        <f t="shared" ca="1" si="0"/>
        <v>232.17899810997918</v>
      </c>
      <c r="Q38" s="176">
        <f ca="1">RANK(P38,$P$14:$P$48)+COUNTIF($P$14:P38,P38)-1</f>
        <v>2</v>
      </c>
      <c r="R38" s="40">
        <v>19</v>
      </c>
    </row>
    <row r="39" spans="1:18" ht="14.5">
      <c r="C39" s="213" t="s">
        <v>1777</v>
      </c>
      <c r="D39" s="40" t="s">
        <v>23</v>
      </c>
      <c r="E39" s="206">
        <f>'Input Sheet'!B27</f>
        <v>12</v>
      </c>
      <c r="F39" s="207">
        <f t="shared" si="6"/>
        <v>6.9767441860465115E-2</v>
      </c>
      <c r="G39" s="206">
        <f>'Input Sheet'!C27</f>
        <v>25084</v>
      </c>
      <c r="H39" s="207">
        <f t="shared" si="7"/>
        <v>7.2001630398902353E-2</v>
      </c>
      <c r="I39" s="207">
        <f t="shared" si="8"/>
        <v>4.783926008611067E-4</v>
      </c>
      <c r="J39" s="190">
        <f t="shared" si="9"/>
        <v>-0.11335463191403537</v>
      </c>
      <c r="K39" s="208">
        <f t="shared" si="10"/>
        <v>96.897030628251855</v>
      </c>
      <c r="P39" s="1">
        <f t="shared" ca="1" si="0"/>
        <v>96.897400488195899</v>
      </c>
      <c r="Q39" s="176">
        <f ca="1">RANK(P39,$P$14:$P$48)+COUNTIF($P$14:P39,P39)-1</f>
        <v>4</v>
      </c>
      <c r="R39" s="40">
        <v>20</v>
      </c>
    </row>
    <row r="40" spans="1:18" ht="14.5">
      <c r="C40" s="213" t="s">
        <v>1778</v>
      </c>
      <c r="D40" s="40" t="s">
        <v>24</v>
      </c>
      <c r="E40" s="206">
        <f>'Input Sheet'!B28</f>
        <v>2</v>
      </c>
      <c r="F40" s="207">
        <f t="shared" si="6"/>
        <v>1.1627906976744186E-2</v>
      </c>
      <c r="G40" s="206">
        <f>'Input Sheet'!C28</f>
        <v>5253</v>
      </c>
      <c r="H40" s="207">
        <f t="shared" si="7"/>
        <v>1.5078319426145513E-2</v>
      </c>
      <c r="I40" s="207">
        <f t="shared" si="8"/>
        <v>3.8073481819912432E-4</v>
      </c>
      <c r="J40" s="190">
        <f t="shared" si="9"/>
        <v>-0.37132818699609782</v>
      </c>
      <c r="K40" s="208">
        <f t="shared" si="10"/>
        <v>77.116730638970424</v>
      </c>
      <c r="P40" s="1">
        <f t="shared" ca="1" si="0"/>
        <v>77.117702788659983</v>
      </c>
      <c r="Q40" s="176">
        <f ca="1">RANK(P40,$P$14:$P$48)+COUNTIF($P$14:P40,P40)-1</f>
        <v>5</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-0.80480557608971204</v>
      </c>
      <c r="K41" s="208">
        <f t="shared" si="10"/>
        <v>0</v>
      </c>
      <c r="P41" s="1">
        <f t="shared" ca="1" si="0"/>
        <v>2.6038463310277437E-4</v>
      </c>
      <c r="Q41" s="176">
        <f ca="1">RANK(P41,$P$14:$P$48)+COUNTIF($P$14:P41,P41)-1</f>
        <v>23</v>
      </c>
      <c r="R41" s="40">
        <v>22</v>
      </c>
    </row>
    <row r="42" spans="1:18" ht="14.5">
      <c r="C42" s="213" t="s">
        <v>1780</v>
      </c>
      <c r="D42" s="40" t="s">
        <v>26</v>
      </c>
      <c r="E42" s="206">
        <f>'Input Sheet'!B30</f>
        <v>1</v>
      </c>
      <c r="F42" s="207">
        <f t="shared" si="6"/>
        <v>5.8139534883720929E-3</v>
      </c>
      <c r="G42" s="206">
        <f>'Input Sheet'!C30</f>
        <v>15264</v>
      </c>
      <c r="H42" s="207">
        <f t="shared" si="7"/>
        <v>4.3814100080084732E-2</v>
      </c>
      <c r="I42" s="207">
        <f t="shared" si="8"/>
        <v>6.5513626834381555E-5</v>
      </c>
      <c r="J42" s="190">
        <f t="shared" si="9"/>
        <v>-2.4348453375970993</v>
      </c>
      <c r="K42" s="208">
        <f t="shared" si="10"/>
        <v>13.269594668714349</v>
      </c>
      <c r="P42" s="1">
        <f t="shared" ca="1" si="0"/>
        <v>13.270239826561582</v>
      </c>
      <c r="Q42" s="176">
        <f ca="1">RANK(P42,$P$14:$P$48)+COUNTIF($P$14:P42,P42)-1</f>
        <v>12</v>
      </c>
      <c r="R42" s="40">
        <v>23</v>
      </c>
    </row>
    <row r="43" spans="1:18" ht="14.5">
      <c r="C43" s="213" t="s">
        <v>1781</v>
      </c>
      <c r="D43" s="40" t="s">
        <v>27</v>
      </c>
      <c r="E43" s="206">
        <f>'Input Sheet'!B31</f>
        <v>75</v>
      </c>
      <c r="F43" s="207">
        <f t="shared" si="6"/>
        <v>0.43604651162790697</v>
      </c>
      <c r="G43" s="206">
        <f>'Input Sheet'!C31</f>
        <v>30382</v>
      </c>
      <c r="H43" s="207">
        <f t="shared" si="7"/>
        <v>8.7209118752170758E-2</v>
      </c>
      <c r="I43" s="207">
        <f t="shared" si="8"/>
        <v>2.4685669146204989E-3</v>
      </c>
      <c r="J43" s="190">
        <f t="shared" si="9"/>
        <v>16.215138408919508</v>
      </c>
      <c r="K43" s="208">
        <f t="shared" si="10"/>
        <v>500.00105248976973</v>
      </c>
      <c r="P43" s="1">
        <f t="shared" ca="1" si="0"/>
        <v>500.0019915171967</v>
      </c>
      <c r="Q43" s="176">
        <f ca="1">RANK(P43,$P$14:$P$48)+COUNTIF($P$14:P43,P43)-1</f>
        <v>1</v>
      </c>
      <c r="R43" s="40">
        <v>24</v>
      </c>
    </row>
    <row r="44" spans="1:18" ht="14.5">
      <c r="C44" s="213" t="s">
        <v>1782</v>
      </c>
      <c r="D44" s="40" t="s">
        <v>28</v>
      </c>
      <c r="E44" s="206">
        <f>'Input Sheet'!B32</f>
        <v>3</v>
      </c>
      <c r="F44" s="207">
        <f t="shared" si="6"/>
        <v>1.7441860465116279E-2</v>
      </c>
      <c r="G44" s="206">
        <f>'Input Sheet'!C32</f>
        <v>23245</v>
      </c>
      <c r="H44" s="207">
        <f t="shared" si="7"/>
        <v>6.6722926910480193E-2</v>
      </c>
      <c r="I44" s="207">
        <f t="shared" si="8"/>
        <v>1.2906001290600129E-4</v>
      </c>
      <c r="J44" s="190">
        <f t="shared" si="9"/>
        <v>-2.5900102200802579</v>
      </c>
      <c r="K44" s="208">
        <f t="shared" si="10"/>
        <v>26.14073043965444</v>
      </c>
      <c r="P44" s="1">
        <f t="shared" ca="1" si="0"/>
        <v>26.141220495815475</v>
      </c>
      <c r="Q44" s="176">
        <f ca="1">RANK(P44,$P$14:$P$48)+COUNTIF($P$14:P44,P44)-1</f>
        <v>10</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-0.34218340143128428</v>
      </c>
      <c r="K47" s="208">
        <f>IF(AND(I47&gt;0,$I$51&gt;0),F47/H47*100,0)</f>
        <v>0</v>
      </c>
      <c r="P47" s="1">
        <f t="shared" ca="1" si="0"/>
        <v>4.1662416985710249E-4</v>
      </c>
      <c r="Q47" s="176">
        <f ca="1">RANK(P47,$P$14:$P$48)+COUNTIF($P$14:P47,P47)-1</f>
        <v>22</v>
      </c>
      <c r="R47" s="40">
        <v>60</v>
      </c>
    </row>
    <row r="48" spans="1:18" ht="14.5">
      <c r="C48" s="205" t="s">
        <v>1785</v>
      </c>
      <c r="D48" s="40" t="s">
        <v>1786</v>
      </c>
      <c r="E48" s="206">
        <f>'Input Sheet'!B34</f>
        <v>0</v>
      </c>
      <c r="F48" s="207">
        <f>IF($E$51=0,0,E48/$E$51)</f>
        <v>0</v>
      </c>
      <c r="G48" s="206">
        <f>'Input Sheet'!C34</f>
        <v>3786</v>
      </c>
      <c r="H48" s="207">
        <f>IF($G$51=0,0,G48/$G$51)</f>
        <v>1.0867412401939256E-2</v>
      </c>
      <c r="I48" s="207">
        <f>IF(G48&gt;0,E48/G48,0)</f>
        <v>0</v>
      </c>
      <c r="J48" s="190">
        <f>IF(AND((SQRT((H48*(1-H48))/$E$51))&gt;0, $E$51&gt;0),(F48-H48)/(SQRT((H48*(1-H48))/$E$51)),0)</f>
        <v>-1.3746750248132769</v>
      </c>
      <c r="K48" s="208">
        <f>IF(AND(I48&gt;0,$I$51&gt;0),F48/H48*100,0)</f>
        <v>0</v>
      </c>
      <c r="P48" s="1">
        <f t="shared" ca="1" si="0"/>
        <v>6.8552623703543392E-4</v>
      </c>
      <c r="Q48" s="176">
        <f ca="1">RANK(P48,$P$14:$P$48)+COUNTIF($P$14:P48,P48)-1</f>
        <v>19</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172</v>
      </c>
      <c r="F51" s="42"/>
      <c r="G51" s="220">
        <f>SUM(G14:G48)</f>
        <v>348381</v>
      </c>
      <c r="H51" s="17"/>
      <c r="I51" s="221">
        <f>IF(G51&gt;0,E51/G51,0)</f>
        <v>4.9371234366971789E-4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CDFE3-4AE5-43CD-B601-ED5CB13D563E}">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30</v>
      </c>
      <c r="C13" s="226" t="str">
        <f ca="1">INDEX('Wellbeing Acorn Type'!$C$14:$C$48,'Type Sorted'!B13)</f>
        <v>4.24</v>
      </c>
      <c r="D13" s="40" t="str">
        <f ca="1">INDEX('Wellbeing Acorn Type'!D$14:D$48,'Type Sorted'!$B13)</f>
        <v>Five-A-Day Greys</v>
      </c>
      <c r="E13" s="40"/>
      <c r="F13" s="40"/>
      <c r="G13" s="40"/>
      <c r="H13" s="40"/>
      <c r="I13" s="40"/>
      <c r="J13" s="40"/>
      <c r="K13" s="40"/>
      <c r="L13" s="40"/>
      <c r="M13" s="40"/>
      <c r="N13" s="40"/>
      <c r="O13" s="40"/>
      <c r="P13" s="206">
        <f ca="1">INDEX('Wellbeing Acorn Type'!E$14:E$48,'Type Sorted'!$B13)</f>
        <v>75</v>
      </c>
      <c r="Q13" s="207">
        <f ca="1">INDEX('Wellbeing Acorn Type'!F$14:F$48,'Type Sorted'!$B13)</f>
        <v>0.43604651162790697</v>
      </c>
      <c r="R13" s="206">
        <f ca="1">INDEX('Wellbeing Acorn Type'!G$14:G$48,'Type Sorted'!$B13)</f>
        <v>30382</v>
      </c>
      <c r="S13" s="207">
        <f ca="1">INDEX('Wellbeing Acorn Type'!H$14:H$48,'Type Sorted'!$B13)</f>
        <v>8.7209118752170758E-2</v>
      </c>
      <c r="T13" s="207">
        <f ca="1">INDEX('Wellbeing Acorn Type'!I$14:I$48,'Type Sorted'!$B13)</f>
        <v>2.4685669146204989E-3</v>
      </c>
      <c r="U13" s="227">
        <f ca="1">INDEX('Wellbeing Acorn Type'!J$14:J$48,'Type Sorted'!$B13)</f>
        <v>16.215138408919508</v>
      </c>
      <c r="V13" s="208">
        <f ca="1">INDEX('Wellbeing Acorn Type'!K$14:K$48,'Type Sorted'!$B13)</f>
        <v>500.00105248976973</v>
      </c>
      <c r="W13" s="208"/>
    </row>
    <row r="14" spans="1:28" ht="20.149999999999999" customHeight="1">
      <c r="A14" s="225">
        <v>2</v>
      </c>
      <c r="B14" s="225">
        <f ca="1">MATCH(A14,'Wellbeing Acorn Type'!$Q$14:$Q$48,0)</f>
        <v>25</v>
      </c>
      <c r="C14" s="226" t="str">
        <f ca="1">INDEX('Wellbeing Acorn Type'!$C$14:$C$48,'Type Sorted'!B14)</f>
        <v>4.19</v>
      </c>
      <c r="D14" s="40" t="str">
        <f ca="1">INDEX('Wellbeing Acorn Type'!D$14:D$48,'Type Sorted'!$B14)</f>
        <v>Relishing Retirement</v>
      </c>
      <c r="E14" s="40"/>
      <c r="F14" s="40"/>
      <c r="G14" s="40"/>
      <c r="H14" s="40"/>
      <c r="I14" s="40"/>
      <c r="J14" s="40"/>
      <c r="K14" s="40"/>
      <c r="L14" s="40"/>
      <c r="M14" s="40"/>
      <c r="N14" s="40"/>
      <c r="O14" s="40"/>
      <c r="P14" s="206">
        <f ca="1">INDEX('Wellbeing Acorn Type'!E$14:E$48,'Type Sorted'!$B14)</f>
        <v>56</v>
      </c>
      <c r="Q14" s="207">
        <f ca="1">INDEX('Wellbeing Acorn Type'!F$14:F$48,'Type Sorted'!$B14)</f>
        <v>0.32558139534883723</v>
      </c>
      <c r="R14" s="206">
        <f ca="1">INDEX('Wellbeing Acorn Type'!G$14:G$48,'Type Sorted'!$B14)</f>
        <v>48853</v>
      </c>
      <c r="S14" s="207">
        <f ca="1">INDEX('Wellbeing Acorn Type'!H$14:H$48,'Type Sorted'!$B14)</f>
        <v>0.14022865770521353</v>
      </c>
      <c r="T14" s="207">
        <f ca="1">INDEX('Wellbeing Acorn Type'!I$14:I$48,'Type Sorted'!$B14)</f>
        <v>1.1462960309499928E-3</v>
      </c>
      <c r="U14" s="227">
        <f ca="1">INDEX('Wellbeing Acorn Type'!J$14:J$48,'Type Sorted'!$B14)</f>
        <v>7.0008916660276705</v>
      </c>
      <c r="V14" s="208">
        <f ca="1">INDEX('Wellbeing Acorn Type'!K$14:K$48,'Type Sorted'!$B14)</f>
        <v>232.17892881301717</v>
      </c>
      <c r="W14" s="208"/>
    </row>
    <row r="15" spans="1:28" ht="20.149999999999999" customHeight="1">
      <c r="A15" s="225">
        <v>3</v>
      </c>
      <c r="B15" s="225">
        <f ca="1">MATCH(A15,'Wellbeing Acorn Type'!$Q$14:$Q$48,0)</f>
        <v>5</v>
      </c>
      <c r="C15" s="226" t="str">
        <f ca="1">INDEX('Wellbeing Acorn Type'!$C$14:$C$48,'Type Sorted'!B15)</f>
        <v>1.5</v>
      </c>
      <c r="D15" s="40" t="str">
        <f ca="1">INDEX('Wellbeing Acorn Type'!D$14:D$48,'Type Sorted'!$B15)</f>
        <v>Countryside Complacency</v>
      </c>
      <c r="E15" s="40"/>
      <c r="F15" s="40"/>
      <c r="G15" s="40"/>
      <c r="H15" s="40"/>
      <c r="I15" s="40"/>
      <c r="J15" s="40"/>
      <c r="K15" s="40"/>
      <c r="L15" s="40"/>
      <c r="M15" s="40"/>
      <c r="N15" s="40"/>
      <c r="O15" s="40"/>
      <c r="P15" s="206">
        <f ca="1">INDEX('Wellbeing Acorn Type'!E$14:E$48,'Type Sorted'!$B15)</f>
        <v>12</v>
      </c>
      <c r="Q15" s="207">
        <f ca="1">INDEX('Wellbeing Acorn Type'!F$14:F$48,'Type Sorted'!$B15)</f>
        <v>6.9767441860465115E-2</v>
      </c>
      <c r="R15" s="206">
        <f ca="1">INDEX('Wellbeing Acorn Type'!G$14:G$48,'Type Sorted'!$B15)</f>
        <v>12098</v>
      </c>
      <c r="S15" s="207">
        <f ca="1">INDEX('Wellbeing Acorn Type'!H$14:H$48,'Type Sorted'!$B15)</f>
        <v>3.4726348451838647E-2</v>
      </c>
      <c r="T15" s="207">
        <f ca="1">INDEX('Wellbeing Acorn Type'!I$14:I$48,'Type Sorted'!$B15)</f>
        <v>9.9189948751859805E-4</v>
      </c>
      <c r="U15" s="227">
        <f ca="1">INDEX('Wellbeing Acorn Type'!J$14:J$48,'Type Sorted'!$B15)</f>
        <v>2.5100772499421264</v>
      </c>
      <c r="V15" s="208">
        <f ca="1">INDEX('Wellbeing Acorn Type'!K$14:K$48,'Type Sorted'!$B15)</f>
        <v>200.90635776814926</v>
      </c>
      <c r="W15" s="208"/>
    </row>
    <row r="16" spans="1:28" ht="20.149999999999999" customHeight="1">
      <c r="A16" s="225">
        <v>4</v>
      </c>
      <c r="B16" s="225">
        <f ca="1">MATCH(A16,'Wellbeing Acorn Type'!$Q$14:$Q$48,0)</f>
        <v>26</v>
      </c>
      <c r="C16" s="226" t="str">
        <f ca="1">INDEX('Wellbeing Acorn Type'!$C$14:$C$48,'Type Sorted'!B16)</f>
        <v>4.20</v>
      </c>
      <c r="D16" s="40" t="str">
        <f ca="1">INDEX('Wellbeing Acorn Type'!D$14:D$48,'Type Sorted'!$B16)</f>
        <v>Perky Pensioners</v>
      </c>
      <c r="E16" s="40"/>
      <c r="F16" s="40"/>
      <c r="G16" s="40"/>
      <c r="H16" s="40"/>
      <c r="I16" s="40"/>
      <c r="J16" s="40"/>
      <c r="K16" s="40"/>
      <c r="L16" s="40"/>
      <c r="M16" s="40"/>
      <c r="N16" s="40"/>
      <c r="O16" s="40"/>
      <c r="P16" s="206">
        <f ca="1">INDEX('Wellbeing Acorn Type'!E$14:E$48,'Type Sorted'!$B16)</f>
        <v>12</v>
      </c>
      <c r="Q16" s="207">
        <f ca="1">INDEX('Wellbeing Acorn Type'!F$14:F$48,'Type Sorted'!$B16)</f>
        <v>6.9767441860465115E-2</v>
      </c>
      <c r="R16" s="206">
        <f ca="1">INDEX('Wellbeing Acorn Type'!G$14:G$48,'Type Sorted'!$B16)</f>
        <v>25084</v>
      </c>
      <c r="S16" s="207">
        <f ca="1">INDEX('Wellbeing Acorn Type'!H$14:H$48,'Type Sorted'!$B16)</f>
        <v>7.2001630398902353E-2</v>
      </c>
      <c r="T16" s="207">
        <f ca="1">INDEX('Wellbeing Acorn Type'!I$14:I$48,'Type Sorted'!$B16)</f>
        <v>4.783926008611067E-4</v>
      </c>
      <c r="U16" s="227">
        <f ca="1">INDEX('Wellbeing Acorn Type'!J$14:J$48,'Type Sorted'!$B16)</f>
        <v>-0.11335463191403537</v>
      </c>
      <c r="V16" s="208">
        <f ca="1">INDEX('Wellbeing Acorn Type'!K$14:K$48,'Type Sorted'!$B16)</f>
        <v>96.897030628251855</v>
      </c>
      <c r="W16" s="208"/>
    </row>
    <row r="17" spans="1:23" ht="20.149999999999999" customHeight="1">
      <c r="A17" s="225">
        <v>5</v>
      </c>
      <c r="B17" s="225">
        <f ca="1">MATCH(A17,'Wellbeing Acorn Type'!$Q$14:$Q$48,0)</f>
        <v>27</v>
      </c>
      <c r="C17" s="226" t="str">
        <f ca="1">INDEX('Wellbeing Acorn Type'!$C$14:$C$48,'Type Sorted'!B17)</f>
        <v>4.21</v>
      </c>
      <c r="D17" s="40" t="str">
        <f ca="1">INDEX('Wellbeing Acorn Type'!D$14:D$48,'Type Sorted'!$B17)</f>
        <v>Sensible Seniors</v>
      </c>
      <c r="E17" s="40"/>
      <c r="F17" s="40"/>
      <c r="G17" s="40"/>
      <c r="H17" s="40"/>
      <c r="I17" s="40"/>
      <c r="J17" s="40"/>
      <c r="K17" s="40"/>
      <c r="L17" s="40"/>
      <c r="M17" s="40"/>
      <c r="N17" s="40"/>
      <c r="O17" s="40"/>
      <c r="P17" s="206">
        <f ca="1">INDEX('Wellbeing Acorn Type'!E$14:E$48,'Type Sorted'!$B17)</f>
        <v>2</v>
      </c>
      <c r="Q17" s="207">
        <f ca="1">INDEX('Wellbeing Acorn Type'!F$14:F$48,'Type Sorted'!$B17)</f>
        <v>1.1627906976744186E-2</v>
      </c>
      <c r="R17" s="206">
        <f ca="1">INDEX('Wellbeing Acorn Type'!G$14:G$48,'Type Sorted'!$B17)</f>
        <v>5253</v>
      </c>
      <c r="S17" s="207">
        <f ca="1">INDEX('Wellbeing Acorn Type'!H$14:H$48,'Type Sorted'!$B17)</f>
        <v>1.5078319426145513E-2</v>
      </c>
      <c r="T17" s="207">
        <f ca="1">INDEX('Wellbeing Acorn Type'!I$14:I$48,'Type Sorted'!$B17)</f>
        <v>3.8073481819912432E-4</v>
      </c>
      <c r="U17" s="227">
        <f ca="1">INDEX('Wellbeing Acorn Type'!J$14:J$48,'Type Sorted'!$B17)</f>
        <v>-0.37132818699609782</v>
      </c>
      <c r="V17" s="208">
        <f ca="1">INDEX('Wellbeing Acorn Type'!K$14:K$48,'Type Sorted'!$B17)</f>
        <v>77.116730638970424</v>
      </c>
      <c r="W17" s="208"/>
    </row>
    <row r="18" spans="1:23" ht="20.149999999999999" customHeight="1">
      <c r="A18" s="225">
        <v>6</v>
      </c>
      <c r="B18" s="225">
        <f ca="1">MATCH(A18,'Wellbeing Acorn Type'!$Q$14:$Q$48,0)</f>
        <v>1</v>
      </c>
      <c r="C18" s="226" t="str">
        <f ca="1">INDEX('Wellbeing Acorn Type'!$C$14:$C$48,'Type Sorted'!B18)</f>
        <v>1.1</v>
      </c>
      <c r="D18" s="40" t="str">
        <f ca="1">INDEX('Wellbeing Acorn Type'!D$14:D$48,'Type Sorted'!$B18)</f>
        <v>Limited Living</v>
      </c>
      <c r="E18" s="40"/>
      <c r="F18" s="40"/>
      <c r="G18" s="40"/>
      <c r="H18" s="40"/>
      <c r="I18" s="40"/>
      <c r="J18" s="40"/>
      <c r="K18" s="40"/>
      <c r="L18" s="40"/>
      <c r="M18" s="40"/>
      <c r="N18" s="40"/>
      <c r="O18" s="40"/>
      <c r="P18" s="206">
        <f ca="1">INDEX('Wellbeing Acorn Type'!E$14:E$48,'Type Sorted'!$B18)</f>
        <v>1</v>
      </c>
      <c r="Q18" s="207">
        <f ca="1">INDEX('Wellbeing Acorn Type'!F$14:F$48,'Type Sorted'!$B18)</f>
        <v>5.8139534883720929E-3</v>
      </c>
      <c r="R18" s="206">
        <f ca="1">INDEX('Wellbeing Acorn Type'!G$14:G$48,'Type Sorted'!$B18)</f>
        <v>3787</v>
      </c>
      <c r="S18" s="207">
        <f ca="1">INDEX('Wellbeing Acorn Type'!H$14:H$48,'Type Sorted'!$B18)</f>
        <v>1.0870282822541988E-2</v>
      </c>
      <c r="T18" s="207">
        <f ca="1">INDEX('Wellbeing Acorn Type'!I$14:I$48,'Type Sorted'!$B18)</f>
        <v>2.6406126221283337E-4</v>
      </c>
      <c r="U18" s="227">
        <f ca="1">INDEX('Wellbeing Acorn Type'!J$14:J$48,'Type Sorted'!$B18)</f>
        <v>-0.63951764225530761</v>
      </c>
      <c r="V18" s="208">
        <f ca="1">INDEX('Wellbeing Acorn Type'!K$14:K$48,'Type Sorted'!$B18)</f>
        <v>53.484841041261099</v>
      </c>
      <c r="W18" s="208"/>
    </row>
    <row r="19" spans="1:23" ht="20.149999999999999" customHeight="1">
      <c r="A19" s="225">
        <v>7</v>
      </c>
      <c r="B19" s="225">
        <f ca="1">MATCH(A19,'Wellbeing Acorn Type'!$Q$14:$Q$48,0)</f>
        <v>21</v>
      </c>
      <c r="C19" s="226" t="str">
        <f ca="1">INDEX('Wellbeing Acorn Type'!$C$14:$C$48,'Type Sorted'!B19)</f>
        <v>3.17</v>
      </c>
      <c r="D19" s="40" t="str">
        <f ca="1">INDEX('Wellbeing Acorn Type'!D$14:D$48,'Type Sorted'!$B19)</f>
        <v>Everthing in Moderation</v>
      </c>
      <c r="E19" s="40"/>
      <c r="F19" s="40"/>
      <c r="G19" s="40"/>
      <c r="H19" s="40"/>
      <c r="I19" s="40"/>
      <c r="J19" s="40"/>
      <c r="K19" s="40"/>
      <c r="L19" s="40"/>
      <c r="M19" s="40"/>
      <c r="N19" s="40"/>
      <c r="O19" s="40"/>
      <c r="P19" s="206">
        <f ca="1">INDEX('Wellbeing Acorn Type'!E$14:E$48,'Type Sorted'!$B19)</f>
        <v>4</v>
      </c>
      <c r="Q19" s="207">
        <f ca="1">INDEX('Wellbeing Acorn Type'!F$14:F$48,'Type Sorted'!$B19)</f>
        <v>2.3255813953488372E-2</v>
      </c>
      <c r="R19" s="206">
        <f ca="1">INDEX('Wellbeing Acorn Type'!G$14:G$48,'Type Sorted'!$B19)</f>
        <v>26453</v>
      </c>
      <c r="S19" s="207">
        <f ca="1">INDEX('Wellbeing Acorn Type'!H$14:H$48,'Type Sorted'!$B19)</f>
        <v>7.5931236204040978E-2</v>
      </c>
      <c r="T19" s="207">
        <f ca="1">INDEX('Wellbeing Acorn Type'!I$14:I$48,'Type Sorted'!$B19)</f>
        <v>1.5121158280724303E-4</v>
      </c>
      <c r="U19" s="227">
        <f ca="1">INDEX('Wellbeing Acorn Type'!J$14:J$48,'Type Sorted'!$B19)</f>
        <v>-2.6080137022061605</v>
      </c>
      <c r="V19" s="208">
        <f ca="1">INDEX('Wellbeing Acorn Type'!K$14:K$48,'Type Sorted'!$B19)</f>
        <v>30.627466529052406</v>
      </c>
      <c r="W19" s="208"/>
    </row>
    <row r="20" spans="1:23" ht="20.149999999999999" customHeight="1">
      <c r="A20" s="225">
        <v>8</v>
      </c>
      <c r="B20" s="225">
        <f ca="1">MATCH(A20,'Wellbeing Acorn Type'!$Q$14:$Q$48,0)</f>
        <v>4</v>
      </c>
      <c r="C20" s="226" t="str">
        <f ca="1">INDEX('Wellbeing Acorn Type'!$C$14:$C$48,'Type Sorted'!B20)</f>
        <v>1.4</v>
      </c>
      <c r="D20" s="40" t="str">
        <f ca="1">INDEX('Wellbeing Acorn Type'!D$14:D$48,'Type Sorted'!$B20)</f>
        <v>Elderly Ailments</v>
      </c>
      <c r="E20" s="40"/>
      <c r="F20" s="40"/>
      <c r="G20" s="40"/>
      <c r="H20" s="40"/>
      <c r="I20" s="40"/>
      <c r="J20" s="40"/>
      <c r="K20" s="40"/>
      <c r="L20" s="40"/>
      <c r="M20" s="40"/>
      <c r="N20" s="40"/>
      <c r="O20" s="40"/>
      <c r="P20" s="206">
        <f ca="1">INDEX('Wellbeing Acorn Type'!E$14:E$48,'Type Sorted'!$B20)</f>
        <v>2</v>
      </c>
      <c r="Q20" s="207">
        <f ca="1">INDEX('Wellbeing Acorn Type'!F$14:F$48,'Type Sorted'!$B20)</f>
        <v>1.1627906976744186E-2</v>
      </c>
      <c r="R20" s="206">
        <f ca="1">INDEX('Wellbeing Acorn Type'!G$14:G$48,'Type Sorted'!$B20)</f>
        <v>14210</v>
      </c>
      <c r="S20" s="207">
        <f ca="1">INDEX('Wellbeing Acorn Type'!H$14:H$48,'Type Sorted'!$B20)</f>
        <v>4.0788676764806346E-2</v>
      </c>
      <c r="T20" s="207">
        <f ca="1">INDEX('Wellbeing Acorn Type'!I$14:I$48,'Type Sorted'!$B20)</f>
        <v>1.4074595355383532E-4</v>
      </c>
      <c r="U20" s="227">
        <f ca="1">INDEX('Wellbeing Acorn Type'!J$14:J$48,'Type Sorted'!$B20)</f>
        <v>-1.9334647165256409</v>
      </c>
      <c r="V20" s="208">
        <f ca="1">INDEX('Wellbeing Acorn Type'!K$14:K$48,'Type Sorted'!$B20)</f>
        <v>28.507683747115525</v>
      </c>
      <c r="W20" s="208"/>
    </row>
    <row r="21" spans="1:23" ht="20.149999999999999" customHeight="1">
      <c r="A21" s="225">
        <v>9</v>
      </c>
      <c r="B21" s="225">
        <f ca="1">MATCH(A21,'Wellbeing Acorn Type'!$Q$14:$Q$48,0)</f>
        <v>20</v>
      </c>
      <c r="C21" s="226" t="str">
        <f ca="1">INDEX('Wellbeing Acorn Type'!$C$14:$C$48,'Type Sorted'!B21)</f>
        <v>3.16</v>
      </c>
      <c r="D21" s="40" t="str">
        <f ca="1">INDEX('Wellbeing Acorn Type'!D$14:D$48,'Type Sorted'!$B21)</f>
        <v>Countryside Concerns</v>
      </c>
      <c r="E21" s="40"/>
      <c r="F21" s="40"/>
      <c r="G21" s="40"/>
      <c r="H21" s="40"/>
      <c r="I21" s="40"/>
      <c r="J21" s="40"/>
      <c r="K21" s="40"/>
      <c r="L21" s="40"/>
      <c r="M21" s="40"/>
      <c r="N21" s="40"/>
      <c r="O21" s="40"/>
      <c r="P21" s="206">
        <f ca="1">INDEX('Wellbeing Acorn Type'!E$14:E$48,'Type Sorted'!$B21)</f>
        <v>3</v>
      </c>
      <c r="Q21" s="207">
        <f ca="1">INDEX('Wellbeing Acorn Type'!F$14:F$48,'Type Sorted'!$B21)</f>
        <v>1.7441860465116279E-2</v>
      </c>
      <c r="R21" s="206">
        <f ca="1">INDEX('Wellbeing Acorn Type'!G$14:G$48,'Type Sorted'!$B21)</f>
        <v>22417</v>
      </c>
      <c r="S21" s="207">
        <f ca="1">INDEX('Wellbeing Acorn Type'!H$14:H$48,'Type Sorted'!$B21)</f>
        <v>6.4346218651418999E-2</v>
      </c>
      <c r="T21" s="207">
        <f ca="1">INDEX('Wellbeing Acorn Type'!I$14:I$48,'Type Sorted'!$B21)</f>
        <v>1.3382700628986931E-4</v>
      </c>
      <c r="U21" s="227">
        <f ca="1">INDEX('Wellbeing Acorn Type'!J$14:J$48,'Type Sorted'!$B21)</f>
        <v>-2.5070229948913356</v>
      </c>
      <c r="V21" s="208">
        <f ca="1">INDEX('Wellbeing Acorn Type'!K$14:K$48,'Type Sorted'!$B21)</f>
        <v>27.106271092017991</v>
      </c>
      <c r="W21" s="208"/>
    </row>
    <row r="22" spans="1:23" ht="20.149999999999999" customHeight="1">
      <c r="A22" s="225">
        <v>10</v>
      </c>
      <c r="B22" s="225">
        <f ca="1">MATCH(A22,'Wellbeing Acorn Type'!$Q$14:$Q$48,0)</f>
        <v>31</v>
      </c>
      <c r="C22" s="226" t="str">
        <f ca="1">INDEX('Wellbeing Acorn Type'!$C$14:$C$48,'Type Sorted'!B22)</f>
        <v>4.25</v>
      </c>
      <c r="D22" s="40" t="str">
        <f ca="1">INDEX('Wellbeing Acorn Type'!D$14:D$48,'Type Sorted'!$B22)</f>
        <v>Healthy, Wealthy &amp; Wine</v>
      </c>
      <c r="E22" s="40"/>
      <c r="F22" s="40"/>
      <c r="G22" s="40"/>
      <c r="H22" s="40"/>
      <c r="I22" s="40"/>
      <c r="J22" s="40"/>
      <c r="K22" s="40"/>
      <c r="L22" s="40"/>
      <c r="M22" s="40"/>
      <c r="N22" s="40"/>
      <c r="O22" s="40"/>
      <c r="P22" s="206">
        <f ca="1">INDEX('Wellbeing Acorn Type'!E$14:E$48,'Type Sorted'!$B22)</f>
        <v>3</v>
      </c>
      <c r="Q22" s="207">
        <f ca="1">INDEX('Wellbeing Acorn Type'!F$14:F$48,'Type Sorted'!$B22)</f>
        <v>1.7441860465116279E-2</v>
      </c>
      <c r="R22" s="206">
        <f ca="1">INDEX('Wellbeing Acorn Type'!G$14:G$48,'Type Sorted'!$B22)</f>
        <v>23245</v>
      </c>
      <c r="S22" s="207">
        <f ca="1">INDEX('Wellbeing Acorn Type'!H$14:H$48,'Type Sorted'!$B22)</f>
        <v>6.6722926910480193E-2</v>
      </c>
      <c r="T22" s="207">
        <f ca="1">INDEX('Wellbeing Acorn Type'!I$14:I$48,'Type Sorted'!$B22)</f>
        <v>1.2906001290600129E-4</v>
      </c>
      <c r="U22" s="227">
        <f ca="1">INDEX('Wellbeing Acorn Type'!J$14:J$48,'Type Sorted'!$B22)</f>
        <v>-2.5900102200802579</v>
      </c>
      <c r="V22" s="208">
        <f ca="1">INDEX('Wellbeing Acorn Type'!K$14:K$48,'Type Sorted'!$B22)</f>
        <v>26.14073043965444</v>
      </c>
      <c r="W22" s="208"/>
    </row>
    <row r="23" spans="1:23" ht="20.149999999999999" customHeight="1">
      <c r="A23" s="225">
        <v>11</v>
      </c>
      <c r="B23" s="225">
        <f ca="1">MATCH(A23,'Wellbeing Acorn Type'!$Q$14:$Q$48,0)</f>
        <v>2</v>
      </c>
      <c r="C23" s="226" t="str">
        <f ca="1">INDEX('Wellbeing Acorn Type'!$C$14:$C$48,'Type Sorted'!B23)</f>
        <v>1.2</v>
      </c>
      <c r="D23" s="40" t="str">
        <f ca="1">INDEX('Wellbeing Acorn Type'!D$14:D$48,'Type Sorted'!$B23)</f>
        <v>Poorly Pensioners</v>
      </c>
      <c r="E23" s="40"/>
      <c r="F23" s="40"/>
      <c r="G23" s="40"/>
      <c r="H23" s="40"/>
      <c r="I23" s="40"/>
      <c r="J23" s="40"/>
      <c r="K23" s="40"/>
      <c r="L23" s="40"/>
      <c r="M23" s="40"/>
      <c r="N23" s="40"/>
      <c r="O23" s="40"/>
      <c r="P23" s="206">
        <f ca="1">INDEX('Wellbeing Acorn Type'!E$14:E$48,'Type Sorted'!$B23)</f>
        <v>1</v>
      </c>
      <c r="Q23" s="207">
        <f ca="1">INDEX('Wellbeing Acorn Type'!F$14:F$48,'Type Sorted'!$B23)</f>
        <v>5.8139534883720929E-3</v>
      </c>
      <c r="R23" s="206">
        <f ca="1">INDEX('Wellbeing Acorn Type'!G$14:G$48,'Type Sorted'!$B23)</f>
        <v>11136</v>
      </c>
      <c r="S23" s="207">
        <f ca="1">INDEX('Wellbeing Acorn Type'!H$14:H$48,'Type Sorted'!$B23)</f>
        <v>3.1965003832011507E-2</v>
      </c>
      <c r="T23" s="207">
        <f ca="1">INDEX('Wellbeing Acorn Type'!I$14:I$48,'Type Sorted'!$B23)</f>
        <v>8.9798850574712642E-5</v>
      </c>
      <c r="U23" s="227">
        <f ca="1">INDEX('Wellbeing Acorn Type'!J$14:J$48,'Type Sorted'!$B23)</f>
        <v>-1.9497119375326533</v>
      </c>
      <c r="V23" s="208">
        <f ca="1">INDEX('Wellbeing Acorn Type'!K$14:K$48,'Type Sorted'!$B23)</f>
        <v>18.188496140737769</v>
      </c>
      <c r="W23" s="208"/>
    </row>
    <row r="24" spans="1:23" ht="20.149999999999999" customHeight="1">
      <c r="A24" s="225">
        <v>12</v>
      </c>
      <c r="B24" s="225">
        <f ca="1">MATCH(A24,'Wellbeing Acorn Type'!$Q$14:$Q$48,0)</f>
        <v>29</v>
      </c>
      <c r="C24" s="226" t="str">
        <f ca="1">INDEX('Wellbeing Acorn Type'!$C$14:$C$48,'Type Sorted'!B24)</f>
        <v>4.23</v>
      </c>
      <c r="D24" s="40" t="str">
        <f ca="1">INDEX('Wellbeing Acorn Type'!D$14:D$48,'Type Sorted'!$B24)</f>
        <v>Happy Families</v>
      </c>
      <c r="E24" s="40"/>
      <c r="F24" s="40"/>
      <c r="G24" s="40"/>
      <c r="H24" s="40"/>
      <c r="I24" s="40"/>
      <c r="J24" s="40"/>
      <c r="K24" s="40"/>
      <c r="L24" s="40"/>
      <c r="M24" s="40"/>
      <c r="N24" s="40"/>
      <c r="O24" s="40"/>
      <c r="P24" s="206">
        <f ca="1">INDEX('Wellbeing Acorn Type'!E$14:E$48,'Type Sorted'!$B24)</f>
        <v>1</v>
      </c>
      <c r="Q24" s="207">
        <f ca="1">INDEX('Wellbeing Acorn Type'!F$14:F$48,'Type Sorted'!$B24)</f>
        <v>5.8139534883720929E-3</v>
      </c>
      <c r="R24" s="206">
        <f ca="1">INDEX('Wellbeing Acorn Type'!G$14:G$48,'Type Sorted'!$B24)</f>
        <v>15264</v>
      </c>
      <c r="S24" s="207">
        <f ca="1">INDEX('Wellbeing Acorn Type'!H$14:H$48,'Type Sorted'!$B24)</f>
        <v>4.3814100080084732E-2</v>
      </c>
      <c r="T24" s="207">
        <f ca="1">INDEX('Wellbeing Acorn Type'!I$14:I$48,'Type Sorted'!$B24)</f>
        <v>6.5513626834381555E-5</v>
      </c>
      <c r="U24" s="227">
        <f ca="1">INDEX('Wellbeing Acorn Type'!J$14:J$48,'Type Sorted'!$B24)</f>
        <v>-2.4348453375970993</v>
      </c>
      <c r="V24" s="208">
        <f ca="1">INDEX('Wellbeing Acorn Type'!K$14:K$48,'Type Sorted'!$B24)</f>
        <v>13.269594668714349</v>
      </c>
      <c r="W24" s="208"/>
    </row>
    <row r="25" spans="1:23" ht="20.149999999999999" customHeight="1">
      <c r="A25" s="225">
        <v>13</v>
      </c>
      <c r="B25" s="225">
        <f ca="1">MATCH(A25,'Wellbeing Acorn Type'!$Q$14:$Q$48,0)</f>
        <v>22</v>
      </c>
      <c r="C25" s="226" t="str">
        <f ca="1">INDEX('Wellbeing Acorn Type'!$C$14:$C$48,'Type Sorted'!B25)</f>
        <v>3.18</v>
      </c>
      <c r="D25" s="40" t="str">
        <f ca="1">INDEX('Wellbeing Acorn Type'!D$14:D$48,'Type Sorted'!$B25)</f>
        <v>Cultural Concerns</v>
      </c>
      <c r="E25" s="40"/>
      <c r="F25" s="40"/>
      <c r="G25" s="40"/>
      <c r="H25" s="40"/>
      <c r="I25" s="40"/>
      <c r="J25" s="40"/>
      <c r="K25" s="40"/>
      <c r="L25" s="40"/>
      <c r="M25" s="40"/>
      <c r="N25" s="40"/>
      <c r="O25" s="40"/>
      <c r="P25" s="206">
        <f ca="1">INDEX('Wellbeing Acorn Type'!E$14:E$48,'Type Sorted'!$B25)</f>
        <v>0</v>
      </c>
      <c r="Q25" s="207">
        <f ca="1">INDEX('Wellbeing Acorn Type'!F$14:F$48,'Type Sorted'!$B25)</f>
        <v>0</v>
      </c>
      <c r="R25" s="206">
        <f ca="1">INDEX('Wellbeing Acorn Type'!G$14:G$48,'Type Sorted'!$B25)</f>
        <v>106</v>
      </c>
      <c r="S25" s="207">
        <f ca="1">INDEX('Wellbeing Acorn Type'!H$14:H$48,'Type Sorted'!$B25)</f>
        <v>3.0426458388947735E-4</v>
      </c>
      <c r="T25" s="207">
        <f ca="1">INDEX('Wellbeing Acorn Type'!I$14:I$48,'Type Sorted'!$B25)</f>
        <v>0</v>
      </c>
      <c r="U25" s="227">
        <f ca="1">INDEX('Wellbeing Acorn Type'!J$14:J$48,'Type Sorted'!$B25)</f>
        <v>-0.22879999236998722</v>
      </c>
      <c r="V25" s="208">
        <f ca="1">INDEX('Wellbeing Acorn Type'!K$14:K$48,'Type Sorted'!$B25)</f>
        <v>0</v>
      </c>
      <c r="W25" s="208"/>
    </row>
    <row r="26" spans="1:23" ht="20.149999999999999" customHeight="1">
      <c r="A26" s="225">
        <v>14</v>
      </c>
      <c r="B26" s="225">
        <f ca="1">MATCH(A26,'Wellbeing Acorn Type'!$Q$14:$Q$48,0)</f>
        <v>10</v>
      </c>
      <c r="C26" s="226" t="str">
        <f ca="1">INDEX('Wellbeing Acorn Type'!$C$14:$C$48,'Type Sorted'!B26)</f>
        <v>2.8</v>
      </c>
      <c r="D26" s="40" t="str">
        <f ca="1">INDEX('Wellbeing Acorn Type'!D$14:D$48,'Type Sorted'!$B26)</f>
        <v>Despondent Diversity</v>
      </c>
      <c r="E26" s="40"/>
      <c r="F26" s="40"/>
      <c r="G26" s="40"/>
      <c r="H26" s="40"/>
      <c r="I26" s="40"/>
      <c r="J26" s="40"/>
      <c r="K26" s="40"/>
      <c r="L26" s="40"/>
      <c r="M26" s="40"/>
      <c r="N26" s="40"/>
      <c r="O26" s="40"/>
      <c r="P26" s="206">
        <f ca="1">INDEX('Wellbeing Acorn Type'!E$14:E$48,'Type Sorted'!$B26)</f>
        <v>0</v>
      </c>
      <c r="Q26" s="207">
        <f ca="1">INDEX('Wellbeing Acorn Type'!F$14:F$48,'Type Sorted'!$B26)</f>
        <v>0</v>
      </c>
      <c r="R26" s="206">
        <f ca="1">INDEX('Wellbeing Acorn Type'!G$14:G$48,'Type Sorted'!$B26)</f>
        <v>0</v>
      </c>
      <c r="S26" s="207">
        <f ca="1">INDEX('Wellbeing Acorn Type'!H$14:H$48,'Type Sorted'!$B26)</f>
        <v>0</v>
      </c>
      <c r="T26" s="207">
        <f ca="1">INDEX('Wellbeing Acorn Type'!I$14:I$48,'Type Sorted'!$B26)</f>
        <v>0</v>
      </c>
      <c r="U26" s="227">
        <f ca="1">INDEX('Wellbeing Acorn Type'!J$14:J$48,'Type Sorted'!$B26)</f>
        <v>0</v>
      </c>
      <c r="V26" s="208">
        <f ca="1">INDEX('Wellbeing Acorn Type'!K$14:K$48,'Type Sorted'!$B26)</f>
        <v>0</v>
      </c>
      <c r="W26" s="208"/>
    </row>
    <row r="27" spans="1:23" ht="20.149999999999999" customHeight="1">
      <c r="A27" s="225">
        <v>15</v>
      </c>
      <c r="B27" s="225">
        <f ca="1">MATCH(A27,'Wellbeing Acorn Type'!$Q$14:$Q$48,0)</f>
        <v>12</v>
      </c>
      <c r="C27" s="226" t="str">
        <f ca="1">INDEX('Wellbeing Acorn Type'!$C$14:$C$48,'Type Sorted'!B27)</f>
        <v>2.10</v>
      </c>
      <c r="D27" s="40" t="str">
        <f ca="1">INDEX('Wellbeing Acorn Type'!D$14:D$48,'Type Sorted'!$B27)</f>
        <v>Respiratory Risks</v>
      </c>
      <c r="E27" s="40"/>
      <c r="F27" s="40"/>
      <c r="G27" s="40"/>
      <c r="H27" s="40"/>
      <c r="I27" s="40"/>
      <c r="J27" s="40"/>
      <c r="K27" s="40"/>
      <c r="L27" s="40"/>
      <c r="M27" s="40"/>
      <c r="N27" s="40"/>
      <c r="O27" s="40"/>
      <c r="P27" s="206">
        <f ca="1">INDEX('Wellbeing Acorn Type'!E$14:E$48,'Type Sorted'!$B27)</f>
        <v>0</v>
      </c>
      <c r="Q27" s="207">
        <f ca="1">INDEX('Wellbeing Acorn Type'!F$14:F$48,'Type Sorted'!$B27)</f>
        <v>0</v>
      </c>
      <c r="R27" s="206">
        <f ca="1">INDEX('Wellbeing Acorn Type'!G$14:G$48,'Type Sorted'!$B27)</f>
        <v>12048</v>
      </c>
      <c r="S27" s="207">
        <f ca="1">INDEX('Wellbeing Acorn Type'!H$14:H$48,'Type Sorted'!$B27)</f>
        <v>3.45828274217021E-2</v>
      </c>
      <c r="T27" s="207">
        <f ca="1">INDEX('Wellbeing Acorn Type'!I$14:I$48,'Type Sorted'!$B27)</f>
        <v>0</v>
      </c>
      <c r="U27" s="227">
        <f ca="1">INDEX('Wellbeing Acorn Type'!J$14:J$48,'Type Sorted'!$B27)</f>
        <v>-2.4822010919692827</v>
      </c>
      <c r="V27" s="208">
        <f ca="1">INDEX('Wellbeing Acorn Type'!K$14:K$48,'Type Sorted'!$B27)</f>
        <v>0</v>
      </c>
      <c r="W27" s="208"/>
    </row>
    <row r="28" spans="1:23" ht="20.149999999999999" customHeight="1">
      <c r="A28" s="225">
        <v>16</v>
      </c>
      <c r="B28" s="225">
        <f ca="1">MATCH(A28,'Wellbeing Acorn Type'!$Q$14:$Q$48,0)</f>
        <v>3</v>
      </c>
      <c r="C28" s="226" t="str">
        <f ca="1">INDEX('Wellbeing Acorn Type'!$C$14:$C$48,'Type Sorted'!B28)</f>
        <v>1.3</v>
      </c>
      <c r="D28" s="40" t="str">
        <f ca="1">INDEX('Wellbeing Acorn Type'!D$14:D$48,'Type Sorted'!$B28)</f>
        <v>Hardship Heartlands</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17099</v>
      </c>
      <c r="S28" s="207">
        <f ca="1">INDEX('Wellbeing Acorn Type'!H$14:H$48,'Type Sorted'!$B28)</f>
        <v>4.9081321886095972E-2</v>
      </c>
      <c r="T28" s="207">
        <f ca="1">INDEX('Wellbeing Acorn Type'!I$14:I$48,'Type Sorted'!$B28)</f>
        <v>0</v>
      </c>
      <c r="U28" s="227">
        <f ca="1">INDEX('Wellbeing Acorn Type'!J$14:J$48,'Type Sorted'!$B28)</f>
        <v>-2.9795498776377074</v>
      </c>
      <c r="V28" s="208">
        <f ca="1">INDEX('Wellbeing Acorn Type'!K$14:K$48,'Type Sorted'!$B28)</f>
        <v>0</v>
      </c>
      <c r="W28" s="208"/>
    </row>
    <row r="29" spans="1:23" ht="20.149999999999999" customHeight="1">
      <c r="A29" s="225">
        <v>17</v>
      </c>
      <c r="B29" s="225">
        <f ca="1">MATCH(A29,'Wellbeing Acorn Type'!$Q$14:$Q$48,0)</f>
        <v>14</v>
      </c>
      <c r="C29" s="226" t="str">
        <f ca="1">INDEX('Wellbeing Acorn Type'!$C$14:$C$48,'Type Sorted'!B29)</f>
        <v>2.12</v>
      </c>
      <c r="D29" s="40" t="str">
        <f ca="1">INDEX('Wellbeing Acorn Type'!D$14:D$48,'Type Sorted'!$B29)</f>
        <v>Perilous Futures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6282</v>
      </c>
      <c r="S29" s="207">
        <f ca="1">INDEX('Wellbeing Acorn Type'!H$14:H$48,'Type Sorted'!$B29)</f>
        <v>1.8031982226355627E-2</v>
      </c>
      <c r="T29" s="207">
        <f ca="1">INDEX('Wellbeing Acorn Type'!I$14:I$48,'Type Sorted'!$B29)</f>
        <v>0</v>
      </c>
      <c r="U29" s="227">
        <f ca="1">INDEX('Wellbeing Acorn Type'!J$14:J$48,'Type Sorted'!$B29)</f>
        <v>-1.7772040208424915</v>
      </c>
      <c r="V29" s="208">
        <f ca="1">INDEX('Wellbeing Acorn Type'!K$14:K$48,'Type Sorted'!$B29)</f>
        <v>0</v>
      </c>
      <c r="W29" s="208"/>
    </row>
    <row r="30" spans="1:23" ht="20.149999999999999" customHeight="1">
      <c r="A30" s="225">
        <v>18</v>
      </c>
      <c r="B30" s="225">
        <f ca="1">MATCH(A30,'Wellbeing Acorn Type'!$Q$14:$Q$48,0)</f>
        <v>11</v>
      </c>
      <c r="C30" s="226" t="str">
        <f ca="1">INDEX('Wellbeing Acorn Type'!$C$14:$C$48,'Type Sorted'!B30)</f>
        <v>2.9</v>
      </c>
      <c r="D30" s="40" t="str">
        <f ca="1">INDEX('Wellbeing Acorn Type'!D$14:D$48,'Type Sorted'!$B30)</f>
        <v>Everyday Excesses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16337</v>
      </c>
      <c r="S30" s="207">
        <f ca="1">INDEX('Wellbeing Acorn Type'!H$14:H$48,'Type Sorted'!$B30)</f>
        <v>4.6894061386815011E-2</v>
      </c>
      <c r="T30" s="207">
        <f ca="1">INDEX('Wellbeing Acorn Type'!I$14:I$48,'Type Sorted'!$B30)</f>
        <v>0</v>
      </c>
      <c r="U30" s="227">
        <f ca="1">INDEX('Wellbeing Acorn Type'!J$14:J$48,'Type Sorted'!$B30)</f>
        <v>-2.9090592010447791</v>
      </c>
      <c r="V30" s="208">
        <f ca="1">INDEX('Wellbeing Acorn Type'!K$14:K$48,'Type Sorted'!$B30)</f>
        <v>0</v>
      </c>
      <c r="W30" s="208"/>
    </row>
    <row r="31" spans="1:23" ht="20.149999999999999" customHeight="1">
      <c r="A31" s="225">
        <v>19</v>
      </c>
      <c r="B31" s="225">
        <f ca="1">MATCH(A31,'Wellbeing Acorn Type'!$Q$14:$Q$48,0)</f>
        <v>35</v>
      </c>
      <c r="C31" s="226" t="str">
        <f ca="1">INDEX('Wellbeing Acorn Type'!$C$14:$C$48,'Type Sorted'!B31)</f>
        <v>61</v>
      </c>
      <c r="D31" s="40" t="str">
        <f ca="1">INDEX('Wellbeing Acorn Type'!D$14:D$48,'Type Sorted'!$B31)</f>
        <v>Inactive Communal Population</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3786</v>
      </c>
      <c r="S31" s="207">
        <f ca="1">INDEX('Wellbeing Acorn Type'!H$14:H$48,'Type Sorted'!$B31)</f>
        <v>1.0867412401939256E-2</v>
      </c>
      <c r="T31" s="207">
        <f ca="1">INDEX('Wellbeing Acorn Type'!I$14:I$48,'Type Sorted'!$B31)</f>
        <v>0</v>
      </c>
      <c r="U31" s="227">
        <f ca="1">INDEX('Wellbeing Acorn Type'!J$14:J$48,'Type Sorted'!$B31)</f>
        <v>-1.3746750248132769</v>
      </c>
      <c r="V31" s="208">
        <f ca="1">INDEX('Wellbeing Acorn Type'!K$14:K$48,'Type Sorted'!$B31)</f>
        <v>0</v>
      </c>
      <c r="W31" s="208"/>
    </row>
    <row r="32" spans="1:23" ht="20.149999999999999" customHeight="1">
      <c r="A32" s="225">
        <v>20</v>
      </c>
      <c r="B32" s="225">
        <f ca="1">MATCH(A32,'Wellbeing Acorn Type'!$Q$14:$Q$48,0)</f>
        <v>13</v>
      </c>
      <c r="C32" s="226" t="str">
        <f ca="1">INDEX('Wellbeing Acorn Type'!$C$14:$C$48,'Type Sorted'!B32)</f>
        <v>2.11</v>
      </c>
      <c r="D32" s="40" t="str">
        <f ca="1">INDEX('Wellbeing Acorn Type'!D$14:D$48,'Type Sorted'!$B32)</f>
        <v>Anxious Adversity</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6926</v>
      </c>
      <c r="S32" s="207">
        <f ca="1">INDEX('Wellbeing Acorn Type'!H$14:H$48,'Type Sorted'!$B32)</f>
        <v>1.988053309451434E-2</v>
      </c>
      <c r="T32" s="207">
        <f ca="1">INDEX('Wellbeing Acorn Type'!I$14:I$48,'Type Sorted'!$B32)</f>
        <v>0</v>
      </c>
      <c r="U32" s="227">
        <f ca="1">INDEX('Wellbeing Acorn Type'!J$14:J$48,'Type Sorted'!$B32)</f>
        <v>-1.8678359449189055</v>
      </c>
      <c r="V32" s="208">
        <f ca="1">INDEX('Wellbeing Acorn Type'!K$14:K$48,'Type Sorted'!$B32)</f>
        <v>0</v>
      </c>
      <c r="W32" s="208"/>
    </row>
    <row r="33" spans="1:28" ht="20.149999999999999" customHeight="1">
      <c r="A33" s="225">
        <v>21</v>
      </c>
      <c r="B33" s="225">
        <f ca="1">MATCH(A33,'Wellbeing Acorn Type'!$Q$14:$Q$48,0)</f>
        <v>9</v>
      </c>
      <c r="C33" s="226" t="str">
        <f ca="1">INDEX('Wellbeing Acorn Type'!$C$14:$C$48,'Type Sorted'!B33)</f>
        <v>2.7</v>
      </c>
      <c r="D33" s="40" t="str">
        <f ca="1">INDEX('Wellbeing Acorn Type'!D$14:D$48,'Type Sorted'!$B33)</f>
        <v>Struggling Smokers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7077</v>
      </c>
      <c r="S33" s="207">
        <f ca="1">INDEX('Wellbeing Acorn Type'!H$14:H$48,'Type Sorted'!$B33)</f>
        <v>2.0313966605526708E-2</v>
      </c>
      <c r="T33" s="207">
        <f ca="1">INDEX('Wellbeing Acorn Type'!I$14:I$48,'Type Sorted'!$B33)</f>
        <v>0</v>
      </c>
      <c r="U33" s="227">
        <f ca="1">INDEX('Wellbeing Acorn Type'!J$14:J$48,'Type Sorted'!$B33)</f>
        <v>-1.8885049703759851</v>
      </c>
      <c r="V33" s="208">
        <f ca="1">INDEX('Wellbeing Acorn Type'!K$14:K$48,'Type Sorted'!$B33)</f>
        <v>0</v>
      </c>
      <c r="W33" s="208"/>
    </row>
    <row r="34" spans="1:28" ht="20.149999999999999" customHeight="1">
      <c r="A34" s="225">
        <v>22</v>
      </c>
      <c r="B34" s="225">
        <f ca="1">MATCH(A34,'Wellbeing Acorn Type'!$Q$14:$Q$48,0)</f>
        <v>34</v>
      </c>
      <c r="C34" s="226" t="str">
        <f ca="1">INDEX('Wellbeing Acorn Type'!$C$14:$C$48,'Type Sorted'!B34)</f>
        <v>60</v>
      </c>
      <c r="D34" s="40" t="str">
        <f ca="1">INDEX('Wellbeing Acorn Type'!D$14:D$48,'Type Sorted'!$B34)</f>
        <v>Active Communal Population</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237</v>
      </c>
      <c r="S34" s="207">
        <f ca="1">INDEX('Wellbeing Acorn Type'!H$14:H$48,'Type Sorted'!$B34)</f>
        <v>6.8028968284722759E-4</v>
      </c>
      <c r="T34" s="207">
        <f ca="1">INDEX('Wellbeing Acorn Type'!I$14:I$48,'Type Sorted'!$B34)</f>
        <v>0</v>
      </c>
      <c r="U34" s="227">
        <f ca="1">INDEX('Wellbeing Acorn Type'!J$14:J$48,'Type Sorted'!$B34)</f>
        <v>-0.34218340143128428</v>
      </c>
      <c r="V34" s="208">
        <f ca="1">INDEX('Wellbeing Acorn Type'!K$14:K$48,'Type Sorted'!$B34)</f>
        <v>0</v>
      </c>
      <c r="W34" s="208"/>
    </row>
    <row r="35" spans="1:28" ht="20.149999999999999" customHeight="1">
      <c r="A35" s="225">
        <v>23</v>
      </c>
      <c r="B35" s="225">
        <f ca="1">MATCH(A35,'Wellbeing Acorn Type'!$Q$14:$Q$48,0)</f>
        <v>28</v>
      </c>
      <c r="C35" s="226" t="str">
        <f ca="1">INDEX('Wellbeing Acorn Type'!$C$14:$C$48,'Type Sorted'!B35)</f>
        <v>4.22</v>
      </c>
      <c r="D35" s="40" t="str">
        <f ca="1">INDEX('Wellbeing Acorn Type'!D$14:D$48,'Type Sorted'!$B35)</f>
        <v>Gym &amp; Juices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1307</v>
      </c>
      <c r="S35" s="207">
        <f ca="1">INDEX('Wellbeing Acorn Type'!H$14:H$48,'Type Sorted'!$B35)</f>
        <v>3.7516397277693098E-3</v>
      </c>
      <c r="T35" s="207">
        <f ca="1">INDEX('Wellbeing Acorn Type'!I$14:I$48,'Type Sorted'!$B35)</f>
        <v>0</v>
      </c>
      <c r="U35" s="227">
        <f ca="1">INDEX('Wellbeing Acorn Type'!J$14:J$48,'Type Sorted'!$B35)</f>
        <v>-0.80480557608971204</v>
      </c>
      <c r="V35" s="208">
        <f ca="1">INDEX('Wellbeing Acorn Type'!K$14:K$48,'Type Sorted'!$B35)</f>
        <v>0</v>
      </c>
      <c r="W35" s="208"/>
    </row>
    <row r="36" spans="1:28" ht="20.149999999999999" customHeight="1">
      <c r="A36" s="225">
        <v>24</v>
      </c>
      <c r="B36" s="225">
        <f ca="1">MATCH(A36,'Wellbeing Acorn Type'!$Q$14:$Q$48,0)</f>
        <v>18</v>
      </c>
      <c r="C36" s="226" t="str">
        <f ca="1">INDEX('Wellbeing Acorn Type'!$C$14:$C$48,'Type Sorted'!B36)</f>
        <v>3.14</v>
      </c>
      <c r="D36" s="40" t="str">
        <f ca="1">INDEX('Wellbeing Acorn Type'!D$14:D$48,'Type Sorted'!$B36)</f>
        <v>Rooted Routines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13105</v>
      </c>
      <c r="S36" s="207">
        <f ca="1">INDEX('Wellbeing Acorn Type'!H$14:H$48,'Type Sorted'!$B36)</f>
        <v>3.7616861998788685E-2</v>
      </c>
      <c r="T36" s="207">
        <f ca="1">INDEX('Wellbeing Acorn Type'!I$14:I$48,'Type Sorted'!$B36)</f>
        <v>0</v>
      </c>
      <c r="U36" s="227">
        <f ca="1">INDEX('Wellbeing Acorn Type'!J$14:J$48,'Type Sorted'!$B36)</f>
        <v>-2.5928745371740831</v>
      </c>
      <c r="V36" s="208">
        <f ca="1">INDEX('Wellbeing Acorn Type'!K$14:K$48,'Type Sorted'!$B36)</f>
        <v>0</v>
      </c>
      <c r="W36" s="208"/>
    </row>
    <row r="37" spans="1:28" ht="20.149999999999999" customHeight="1">
      <c r="A37" s="225">
        <v>25</v>
      </c>
      <c r="B37" s="225">
        <f ca="1">MATCH(A37,'Wellbeing Acorn Type'!$Q$14:$Q$48,0)</f>
        <v>8</v>
      </c>
      <c r="C37" s="226" t="str">
        <f ca="1">INDEX('Wellbeing Acorn Type'!$C$14:$C$48,'Type Sorted'!B37)</f>
        <v>2.6</v>
      </c>
      <c r="D37" s="40" t="str">
        <f ca="1">INDEX('Wellbeing Acorn Type'!D$14:D$48,'Type Sorted'!$B37)</f>
        <v>Dangerous Dependencies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3360</v>
      </c>
      <c r="S37" s="207">
        <f ca="1">INDEX('Wellbeing Acorn Type'!H$14:H$48,'Type Sorted'!$B37)</f>
        <v>9.6446132251758847E-3</v>
      </c>
      <c r="T37" s="207">
        <f ca="1">INDEX('Wellbeing Acorn Type'!I$14:I$48,'Type Sorted'!$B37)</f>
        <v>0</v>
      </c>
      <c r="U37" s="227">
        <f ca="1">INDEX('Wellbeing Acorn Type'!J$14:J$48,'Type Sorted'!$B37)</f>
        <v>-1.2942289119500905</v>
      </c>
      <c r="V37" s="208">
        <f ca="1">INDEX('Wellbeing Acorn Type'!K$14:K$48,'Type Sorted'!$B37)</f>
        <v>0</v>
      </c>
      <c r="W37" s="208"/>
    </row>
    <row r="38" spans="1:28" ht="20.149999999999999" customHeight="1">
      <c r="A38" s="225">
        <v>26</v>
      </c>
      <c r="B38" s="225">
        <f ca="1">MATCH(A38,'Wellbeing Acorn Type'!$Q$14:$Q$48,0)</f>
        <v>19</v>
      </c>
      <c r="C38" s="226" t="str">
        <f ca="1">INDEX('Wellbeing Acorn Type'!$C$14:$C$48,'Type Sorted'!B38)</f>
        <v>3.15</v>
      </c>
      <c r="D38" s="40" t="str">
        <f ca="1">INDEX('Wellbeing Acorn Type'!D$14:D$48,'Type Sorted'!$B38)</f>
        <v>Borderline Behaviours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15117</v>
      </c>
      <c r="S38" s="207">
        <f ca="1">INDEX('Wellbeing Acorn Type'!H$14:H$48,'Type Sorted'!$B38)</f>
        <v>4.3392148251483291E-2</v>
      </c>
      <c r="T38" s="207">
        <f ca="1">INDEX('Wellbeing Acorn Type'!I$14:I$48,'Type Sorted'!$B38)</f>
        <v>0</v>
      </c>
      <c r="U38" s="227">
        <f ca="1">INDEX('Wellbeing Acorn Type'!J$14:J$48,'Type Sorted'!$B38)</f>
        <v>-2.7932051150822246</v>
      </c>
      <c r="V38" s="208">
        <f ca="1">INDEX('Wellbeing Acorn Type'!K$14:K$48,'Type Sorted'!$B38)</f>
        <v>0</v>
      </c>
      <c r="W38" s="208"/>
    </row>
    <row r="39" spans="1:28" ht="20.149999999999999" customHeight="1">
      <c r="A39" s="225">
        <v>27</v>
      </c>
      <c r="B39" s="225">
        <f ca="1">MATCH(A39,'Wellbeing Acorn Type'!$Q$14:$Q$48,0)</f>
        <v>15</v>
      </c>
      <c r="C39" s="226" t="str">
        <f ca="1">INDEX('Wellbeing Acorn Type'!$C$14:$C$48,'Type Sorted'!B39)</f>
        <v>2.13</v>
      </c>
      <c r="D39" s="40" t="str">
        <f ca="1">INDEX('Wellbeing Acorn Type'!D$14:D$48,'Type Sorted'!$B39)</f>
        <v>Regular Revellers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7412</v>
      </c>
      <c r="S39" s="207">
        <f ca="1">INDEX('Wellbeing Acorn Type'!H$14:H$48,'Type Sorted'!$B39)</f>
        <v>2.1275557507441565E-2</v>
      </c>
      <c r="T39" s="207">
        <f ca="1">INDEX('Wellbeing Acorn Type'!I$14:I$48,'Type Sorted'!$B39)</f>
        <v>0</v>
      </c>
      <c r="U39" s="227">
        <f ca="1">INDEX('Wellbeing Acorn Type'!J$14:J$48,'Type Sorted'!$B39)</f>
        <v>-1.9336349214814874</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172</v>
      </c>
      <c r="Q41" s="230"/>
      <c r="R41" s="229">
        <f ca="1">SUM(R13:R40)</f>
        <v>348381</v>
      </c>
      <c r="S41" s="17"/>
      <c r="T41" s="221">
        <f ca="1">IF(R41&gt;0,P41/R41,0)</f>
        <v>4.9371234366971789E-4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24</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500.00105248976973</v>
      </c>
      <c r="Z53" s="231">
        <f t="shared" ca="1" si="0"/>
        <v>100</v>
      </c>
      <c r="AA53" s="231">
        <f t="shared" ca="1" si="0"/>
        <v>100</v>
      </c>
      <c r="AB53" s="231">
        <f t="shared" ca="1" si="0"/>
        <v>100</v>
      </c>
    </row>
    <row r="54" spans="1:28" ht="15" hidden="1" customHeight="1">
      <c r="A54" s="231">
        <f ca="1">INDEX('Wellbeing Acorn Type'!$R$14:$R$48,'Type Sorted'!B14)</f>
        <v>19</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232.17892881301717</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5</v>
      </c>
      <c r="B55" s="231">
        <f t="shared" ca="1" si="1"/>
        <v>100</v>
      </c>
      <c r="C55" s="231">
        <f t="shared" ca="1" si="1"/>
        <v>100</v>
      </c>
      <c r="D55" s="231">
        <f t="shared" ca="1" si="1"/>
        <v>100</v>
      </c>
      <c r="E55" s="231">
        <f t="shared" ca="1" si="1"/>
        <v>100</v>
      </c>
      <c r="F55" s="231">
        <f t="shared" ca="1" si="1"/>
        <v>200.90635776814926</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20</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96.897030628251855</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21</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77.116730638970424</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v>
      </c>
      <c r="B58" s="231">
        <f t="shared" ca="1" si="1"/>
        <v>53.484841041261099</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17</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30.627466529052406</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4</v>
      </c>
      <c r="B60" s="231">
        <f t="shared" ca="1" si="1"/>
        <v>100</v>
      </c>
      <c r="C60" s="231">
        <f t="shared" ca="1" si="1"/>
        <v>100</v>
      </c>
      <c r="D60" s="231">
        <f t="shared" ca="1" si="1"/>
        <v>100</v>
      </c>
      <c r="E60" s="231">
        <f t="shared" ca="1" si="1"/>
        <v>28.507683747115525</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16</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27.106271092017991</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25</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26.14073043965444</v>
      </c>
      <c r="AA62" s="231">
        <f t="shared" ca="1" si="1"/>
        <v>100</v>
      </c>
      <c r="AB62" s="231">
        <f t="shared" ca="1" si="1"/>
        <v>100</v>
      </c>
    </row>
    <row r="63" spans="1:28" ht="15" hidden="1" customHeight="1">
      <c r="A63" s="231">
        <f ca="1">INDEX('Wellbeing Acorn Type'!$R$14:$R$48,'Type Sorted'!B23)</f>
        <v>2</v>
      </c>
      <c r="B63" s="231">
        <f t="shared" ca="1" si="1"/>
        <v>100</v>
      </c>
      <c r="C63" s="231">
        <f t="shared" ca="1" si="1"/>
        <v>18.188496140737769</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23</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13.269594668714349</v>
      </c>
      <c r="Y64" s="231">
        <f t="shared" ca="1" si="3"/>
        <v>100</v>
      </c>
      <c r="Z64" s="231">
        <f t="shared" ca="1" si="3"/>
        <v>100</v>
      </c>
      <c r="AA64" s="231">
        <f t="shared" ca="1" si="3"/>
        <v>100</v>
      </c>
      <c r="AB64" s="231">
        <f t="shared" ca="1" si="3"/>
        <v>100</v>
      </c>
    </row>
    <row r="65" spans="1:28" ht="15" hidden="1" customHeight="1">
      <c r="A65" s="231">
        <f ca="1">INDEX('Wellbeing Acorn Type'!$R$14:$R$48,'Type Sorted'!B25)</f>
        <v>18</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8</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10</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3</v>
      </c>
      <c r="B68" s="231">
        <f t="shared" ca="1" si="3"/>
        <v>100</v>
      </c>
      <c r="C68" s="231">
        <f t="shared" ca="1" si="3"/>
        <v>100</v>
      </c>
      <c r="D68" s="231">
        <f t="shared" ca="1" si="3"/>
        <v>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12</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9</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61</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0</v>
      </c>
    </row>
    <row r="72" spans="1:28" ht="15" hidden="1" customHeight="1">
      <c r="A72" s="231">
        <f ca="1">INDEX('Wellbeing Acorn Type'!$R$14:$R$48,'Type Sorted'!B32)</f>
        <v>11</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7</v>
      </c>
      <c r="B73" s="231">
        <f t="shared" ca="1" si="3"/>
        <v>100</v>
      </c>
      <c r="C73" s="231">
        <f t="shared" ca="1" si="3"/>
        <v>100</v>
      </c>
      <c r="D73" s="231">
        <f t="shared" ca="1" si="3"/>
        <v>100</v>
      </c>
      <c r="E73" s="231">
        <f t="shared" ca="1" si="3"/>
        <v>100</v>
      </c>
      <c r="F73" s="231">
        <f t="shared" ca="1" si="3"/>
        <v>100</v>
      </c>
      <c r="G73" s="231">
        <f t="shared" ca="1" si="3"/>
        <v>100</v>
      </c>
      <c r="H73" s="231">
        <f t="shared" ca="1" si="3"/>
        <v>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60</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0</v>
      </c>
      <c r="AB74" s="231">
        <f t="shared" ca="1" si="5"/>
        <v>100</v>
      </c>
    </row>
    <row r="75" spans="1:28" ht="15" hidden="1" customHeight="1">
      <c r="A75" s="231">
        <f ca="1">INDEX('Wellbeing Acorn Type'!$R$14:$R$48,'Type Sorted'!B35)</f>
        <v>22</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14</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6</v>
      </c>
      <c r="B77" s="231">
        <f t="shared" ca="1" si="5"/>
        <v>100</v>
      </c>
      <c r="C77" s="231">
        <f t="shared" ca="1" si="5"/>
        <v>100</v>
      </c>
      <c r="D77" s="231">
        <f t="shared" ca="1" si="5"/>
        <v>100</v>
      </c>
      <c r="E77" s="231">
        <f t="shared" ca="1" si="5"/>
        <v>100</v>
      </c>
      <c r="F77" s="231">
        <f t="shared" ca="1" si="5"/>
        <v>100</v>
      </c>
      <c r="G77" s="231">
        <f t="shared" ca="1" si="5"/>
        <v>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15</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13</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E2211-12DD-40C4-BAF4-932B118C4341}">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D4B01-E27B-4E36-80FD-5B7E17BF559C}">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0.12031395348837209</v>
      </c>
      <c r="H2" s="245" cm="1">
        <f t="array" ref="H2:H797">INDEX('Data - Knowledge'!J:J,MATCH(_xlfn.ANCHORARRAY('Features Data'!A2),'Data - Knowledge'!A:A,0))</f>
        <v>92.673289914718026</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6.5465116279069778E-3</v>
      </c>
      <c r="H3" s="245">
        <v>92.606138890612471</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1.9296511627906975E-2</v>
      </c>
      <c r="H4" s="245">
        <v>103.98912412345955</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1.7779069767441858E-2</v>
      </c>
      <c r="H5" s="245">
        <v>87.813887349855975</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1.8290697674418602E-2</v>
      </c>
      <c r="H6" s="245">
        <v>94.995108430503663</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1.7505813953488374E-2</v>
      </c>
      <c r="H7" s="245">
        <v>91.012905224183299</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4.4418604651162794E-3</v>
      </c>
      <c r="H8" s="245">
        <v>87.905915816816588</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3.8476744186046519E-2</v>
      </c>
      <c r="H9" s="245">
        <v>98.804185598568594</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7.6046511627906963E-3</v>
      </c>
      <c r="H10" s="245">
        <v>86.368249563620253</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1.3180232558139535E-2</v>
      </c>
      <c r="H11" s="245">
        <v>91.894993148565788</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1.0046511627906977E-2</v>
      </c>
      <c r="H12" s="245">
        <v>91.657497229760736</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0.17807558139534885</v>
      </c>
      <c r="H13" s="245">
        <v>101.91522364399496</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3.0755813953488374E-3</v>
      </c>
      <c r="H14" s="245">
        <v>100.96686888043622</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2.0465116279069766E-2</v>
      </c>
      <c r="H15" s="245">
        <v>76.57927534638543</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9.0697674418604643E-2</v>
      </c>
      <c r="H16" s="245">
        <v>101.40634500087859</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2.2569767441860469E-2</v>
      </c>
      <c r="H17" s="245">
        <v>90.568186896975959</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1.1139534883720929E-2</v>
      </c>
      <c r="H18" s="245">
        <v>102.26914929152187</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92.673289914718026</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5.3023255813953486E-3</v>
      </c>
      <c r="H19" s="245">
        <v>105.22811352580159</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92.606138890612471</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1.0116279069767441E-3</v>
      </c>
      <c r="H20" s="245">
        <v>98.985645747103874</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103.98912412345955</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1.3401162790697675E-2</v>
      </c>
      <c r="H21" s="245">
        <v>116.08102373814066</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87.813887349855975</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9.3953488372093032E-3</v>
      </c>
      <c r="H22" s="245">
        <v>124.73608982162703</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94.995108430503663</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5.8139534883720935E-6</v>
      </c>
      <c r="H23" s="245">
        <v>52.867214030864474</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91.012905224183299</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9.9127906976744194E-3</v>
      </c>
      <c r="H24" s="245">
        <v>103.70642338927763</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87.905915816816588</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1.8000000000000002E-2</v>
      </c>
      <c r="H25" s="245">
        <v>111.3169315148201</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98.804185598568594</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8.0232558139534879E-3</v>
      </c>
      <c r="H26" s="245">
        <v>100.35557684172235</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86.368249563620253</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5.0930232558139533E-2</v>
      </c>
      <c r="H27" s="245">
        <v>87.267867959348848</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91.894993148565788</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1E-3</v>
      </c>
      <c r="H28" s="245">
        <v>95.794700605049016</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91.657497229760736</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101.91522364399496</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3.7087209302325584E-2</v>
      </c>
      <c r="H30" s="245">
        <v>83.620556086759692</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100.96686888043622</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4.288953488372093E-2</v>
      </c>
      <c r="H31" s="245">
        <v>89.777622921930231</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76.57927534638543</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2.069767441860465E-3</v>
      </c>
      <c r="H32" s="245">
        <v>79.680644736000914</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101.40634500087859</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2.1511627906976743E-3</v>
      </c>
      <c r="H33" s="245">
        <v>74.700537010332198</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90.568186896975959</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2.9883720930232558E-3</v>
      </c>
      <c r="H34" s="245">
        <v>98.70103645449484</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102.26914929152187</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5.2965116279069767E-3</v>
      </c>
      <c r="H35" s="245">
        <v>83.488715617892424</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105.22811352580159</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5.2151162790697678E-3</v>
      </c>
      <c r="H36" s="245">
        <v>90.865242413526502</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98.985645747103874</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0.10695930232558139</v>
      </c>
      <c r="H37" s="245">
        <v>57.339255172568841</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116.08102373814066</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0.18858139534883717</v>
      </c>
      <c r="H38" s="245">
        <v>87.632684612962578</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124.73608982162703</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0.30967441860465111</v>
      </c>
      <c r="H39" s="245">
        <v>110.84050672265175</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52.867214030864474</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0.32601162790697669</v>
      </c>
      <c r="H40" s="245">
        <v>107.90833713089567</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103.70642338927763</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0.40263372093023259</v>
      </c>
      <c r="H41" s="245">
        <v>95.783178327613356</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111.3169315148201</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3.2790697674418605E-2</v>
      </c>
      <c r="H42" s="245">
        <v>84.536431160790485</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100.35557684172235</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9.8139534883720948E-3</v>
      </c>
      <c r="H43" s="245">
        <v>69.056446762049887</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87.267867959348848</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0.19705232558139535</v>
      </c>
      <c r="H44" s="245">
        <v>98.372956219961551</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95.794700605049016</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0.14242441860465116</v>
      </c>
      <c r="H45" s="245">
        <v>87.86479159720453</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6.0406976744186047E-2</v>
      </c>
      <c r="H46" s="245">
        <v>87.770672555932521</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83.620556086759692</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2.5436046511627907E-2</v>
      </c>
      <c r="H47" s="245">
        <v>76.171332938273011</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89.777622921930231</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0.16777906976744186</v>
      </c>
      <c r="H48" s="245">
        <v>98.206337284705171</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79.680644736000914</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0.16411046511627911</v>
      </c>
      <c r="H49" s="245">
        <v>77.367475695168423</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74.700537010332198</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0.21587790697674419</v>
      </c>
      <c r="H50" s="245">
        <v>83.722360701721399</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98.70103645449484</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0.24681395348837212</v>
      </c>
      <c r="H51" s="245">
        <v>82.877809978879128</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83.488715617892424</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9.1441860465116279E-2</v>
      </c>
      <c r="H52" s="245">
        <v>79.704834207535228</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90.865242413526502</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7.5436046511627913E-2</v>
      </c>
      <c r="H53" s="245">
        <v>76.144685316930179</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5.8226744186046515E-2</v>
      </c>
      <c r="H54" s="245">
        <v>68.782804839809046</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3.7581395348837206E-2</v>
      </c>
      <c r="H55" s="245">
        <v>64.655407362658451</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7.2534883720930227E-2</v>
      </c>
      <c r="H56" s="245">
        <v>72.253961139167103</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0.13650000000000001</v>
      </c>
      <c r="H57" s="245">
        <v>84.52609847105245</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0.19601162790697674</v>
      </c>
      <c r="H58" s="245">
        <v>83.579805084871396</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6.315697674418605E-2</v>
      </c>
      <c r="H59" s="245">
        <v>73.857820070494483</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5.9081395348837211E-2</v>
      </c>
      <c r="H60" s="245">
        <v>70.958414316824943</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9.9372093023255809E-2</v>
      </c>
      <c r="H61" s="245">
        <v>76.904364503395513</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0.10734883720930234</v>
      </c>
      <c r="H62" s="245">
        <v>81.259311835164382</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4.7366279069767432E-2</v>
      </c>
      <c r="H63" s="245">
        <v>83.67622478263786</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4.0534883720930233E-2</v>
      </c>
      <c r="H64" s="245">
        <v>89.969766601995133</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2.7534883720930232E-2</v>
      </c>
      <c r="H65" s="245">
        <v>84.508865171771532</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2.8436046511627903E-2</v>
      </c>
      <c r="H66" s="245">
        <v>90.335106496057364</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1.161046511627907E-2</v>
      </c>
      <c r="H67" s="245">
        <v>76.287973084482246</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4.1110465116279069E-2</v>
      </c>
      <c r="H68" s="245">
        <v>75.65786052869116</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6.808139534883721E-3</v>
      </c>
      <c r="H69" s="245">
        <v>69.461001810374498</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3.9517441860465116E-2</v>
      </c>
      <c r="H70" s="245">
        <v>76.574983694994742</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2.647093023255814E-2</v>
      </c>
      <c r="H71" s="245">
        <v>72.375737340571348</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6.5744186046511624E-2</v>
      </c>
      <c r="H72" s="245">
        <v>78.283469828883327</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4.8558139534883721E-2</v>
      </c>
      <c r="H73" s="245">
        <v>63.039101117032395</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0.27890116279069771</v>
      </c>
      <c r="H74" s="245">
        <v>76.046195969305316</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0.1444767441860465</v>
      </c>
      <c r="H75" s="245">
        <v>62.951352113324042</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8.1715116279069758E-2</v>
      </c>
      <c r="H76" s="245">
        <v>61.354784467024714</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1.8238372093023258E-2</v>
      </c>
      <c r="H77" s="245">
        <v>60.487264143237418</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0.10103488372093024</v>
      </c>
      <c r="H78" s="245">
        <v>76.15930308268787</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0.22390116279069766</v>
      </c>
      <c r="H79" s="245">
        <v>75.341594576447193</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0.31223255813953493</v>
      </c>
      <c r="H80" s="245">
        <v>81.703241345528383</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0.33007558139534876</v>
      </c>
      <c r="H81" s="245">
        <v>81.497965639233286</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4.1046511627906975E-3</v>
      </c>
      <c r="H82" s="245">
        <v>102.5615520554678</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2.4668604651162794E-2</v>
      </c>
      <c r="H83" s="245">
        <v>103.39729682167949</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2.5005813953488373E-2</v>
      </c>
      <c r="H84" s="245">
        <v>100.02159439322294</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1.2645348837209301E-2</v>
      </c>
      <c r="H85" s="245">
        <v>96.392770816928802</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0.93408139534883705</v>
      </c>
      <c r="H86" s="245">
        <v>99.959232409697222</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0.95124418604651162</v>
      </c>
      <c r="H87" s="245">
        <v>99.870770307554494</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1.6505813953488376E-2</v>
      </c>
      <c r="H88" s="245">
        <v>106.26971590710241</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1.441279069767442E-2</v>
      </c>
      <c r="H89" s="245">
        <v>99.954943765216925</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1.244186046511628E-2</v>
      </c>
      <c r="H90" s="245">
        <v>102.96594567816007</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3.8953488372093026E-3</v>
      </c>
      <c r="H91" s="245">
        <v>97.032835692641854</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1.6744186046511629E-3</v>
      </c>
      <c r="H92" s="245">
        <v>92.474001382534993</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0.96403488372093038</v>
      </c>
      <c r="H93" s="245">
        <v>99.762430342342384</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2.6476744186046508E-2</v>
      </c>
      <c r="H94" s="245">
        <v>108.01403426838228</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6.41860465116279E-3</v>
      </c>
      <c r="H95" s="245">
        <v>107.82472016743827</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1.9069767441860467E-3</v>
      </c>
      <c r="H96" s="245">
        <v>104.1715231103512</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0.1532325581395349</v>
      </c>
      <c r="H100" s="245">
        <v>89.483209631547822</v>
      </c>
    </row>
    <row r="101" spans="1:35">
      <c r="A101" s="86" t="str">
        <v>scghqb_sleeploss</v>
      </c>
      <c r="B101" s="239">
        <v>100</v>
      </c>
      <c r="C101" s="86" t="s">
        <v>373</v>
      </c>
      <c r="D101" s="241">
        <f>COUNTIF($C$1:$C101,C101)</f>
        <v>2</v>
      </c>
      <c r="E101" s="241" t="str">
        <f t="shared" si="13"/>
        <v>Wellbeing (GHQ)2</v>
      </c>
      <c r="F101" s="86" t="s">
        <v>376</v>
      </c>
      <c r="G101" s="242">
        <v>0.12955813953488376</v>
      </c>
      <c r="H101" s="245">
        <v>87.883111486129224</v>
      </c>
    </row>
    <row r="102" spans="1:35">
      <c r="A102" s="86" t="str">
        <v>scghqc_usefulrole</v>
      </c>
      <c r="B102" s="239">
        <v>101</v>
      </c>
      <c r="C102" s="86" t="s">
        <v>373</v>
      </c>
      <c r="D102" s="241">
        <f>COUNTIF($C$1:$C102,C102)</f>
        <v>3</v>
      </c>
      <c r="E102" s="241" t="str">
        <f t="shared" si="13"/>
        <v>Wellbeing (GHQ)3</v>
      </c>
      <c r="F102" s="86" t="s">
        <v>378</v>
      </c>
      <c r="G102" s="242">
        <v>0.13047674418604654</v>
      </c>
      <c r="H102" s="245">
        <v>88.046880791971631</v>
      </c>
    </row>
    <row r="103" spans="1:35">
      <c r="A103" s="86" t="str">
        <v>scghqd_decisions</v>
      </c>
      <c r="B103" s="239">
        <v>102</v>
      </c>
      <c r="C103" s="86" t="s">
        <v>373</v>
      </c>
      <c r="D103" s="241">
        <f>COUNTIF($C$1:$C103,C103)</f>
        <v>4</v>
      </c>
      <c r="E103" s="241" t="str">
        <f t="shared" si="13"/>
        <v>Wellbeing (GHQ)4</v>
      </c>
      <c r="F103" s="86" t="s">
        <v>380</v>
      </c>
      <c r="G103" s="242">
        <v>9.1813953488372096E-2</v>
      </c>
      <c r="H103" s="245">
        <v>92.013436442479446</v>
      </c>
    </row>
    <row r="104" spans="1:35">
      <c r="A104" s="86" t="str">
        <v>scghqe_strain</v>
      </c>
      <c r="B104" s="239">
        <v>103</v>
      </c>
      <c r="C104" s="86" t="s">
        <v>373</v>
      </c>
      <c r="D104" s="241">
        <f>COUNTIF($C$1:$C104,C104)</f>
        <v>5</v>
      </c>
      <c r="E104" s="241" t="str">
        <f t="shared" si="13"/>
        <v>Wellbeing (GHQ)5</v>
      </c>
      <c r="F104" s="86" t="s">
        <v>382</v>
      </c>
      <c r="G104" s="242">
        <v>0.2037848837209302</v>
      </c>
      <c r="H104" s="245">
        <v>94.850629981422912</v>
      </c>
    </row>
    <row r="105" spans="1:35">
      <c r="A105" s="86" t="str">
        <v>scghqf_difficulties</v>
      </c>
      <c r="B105" s="239">
        <v>104</v>
      </c>
      <c r="C105" s="86" t="s">
        <v>373</v>
      </c>
      <c r="D105" s="241">
        <f>COUNTIF($C$1:$C105,C105)</f>
        <v>6</v>
      </c>
      <c r="E105" s="241" t="str">
        <f t="shared" si="13"/>
        <v>Wellbeing (GHQ)6</v>
      </c>
      <c r="F105" s="86" t="s">
        <v>384</v>
      </c>
      <c r="G105" s="242">
        <v>0.12225000000000001</v>
      </c>
      <c r="H105" s="245">
        <v>86.996230218130577</v>
      </c>
    </row>
    <row r="106" spans="1:35">
      <c r="A106" s="86" t="str">
        <v>scghqg_enjoyactivs</v>
      </c>
      <c r="B106" s="239">
        <v>105</v>
      </c>
      <c r="C106" s="86" t="s">
        <v>373</v>
      </c>
      <c r="D106" s="241">
        <f>COUNTIF($C$1:$C106,C106)</f>
        <v>7</v>
      </c>
      <c r="E106" s="241" t="str">
        <f t="shared" si="13"/>
        <v>Wellbeing (GHQ)7</v>
      </c>
      <c r="F106" s="86" t="s">
        <v>386</v>
      </c>
      <c r="G106" s="242">
        <v>0.15628488372093022</v>
      </c>
      <c r="H106" s="245">
        <v>90.652257543427794</v>
      </c>
    </row>
    <row r="107" spans="1:35">
      <c r="A107" s="86" t="str">
        <v>scghqh_faceproblems</v>
      </c>
      <c r="B107" s="239">
        <v>106</v>
      </c>
      <c r="C107" s="86" t="s">
        <v>373</v>
      </c>
      <c r="D107" s="241">
        <f>COUNTIF($C$1:$C107,C107)</f>
        <v>8</v>
      </c>
      <c r="E107" s="241" t="str">
        <f t="shared" si="13"/>
        <v>Wellbeing (GHQ)8</v>
      </c>
      <c r="F107" s="86" t="s">
        <v>388</v>
      </c>
      <c r="G107" s="242">
        <v>9.284302325581395E-2</v>
      </c>
      <c r="H107" s="245">
        <v>84.893171383663883</v>
      </c>
    </row>
    <row r="108" spans="1:35">
      <c r="A108" s="86" t="str">
        <v>scghqi_depressed</v>
      </c>
      <c r="B108" s="239">
        <v>107</v>
      </c>
      <c r="C108" s="86" t="s">
        <v>373</v>
      </c>
      <c r="D108" s="241">
        <f>COUNTIF($C$1:$C108,C108)</f>
        <v>9</v>
      </c>
      <c r="E108" s="241" t="str">
        <f t="shared" si="13"/>
        <v>Wellbeing (GHQ)9</v>
      </c>
      <c r="F108" s="86" t="s">
        <v>390</v>
      </c>
      <c r="G108" s="242">
        <v>0.18353488372093021</v>
      </c>
      <c r="H108" s="245">
        <v>91.588577659615737</v>
      </c>
    </row>
    <row r="109" spans="1:35">
      <c r="A109" s="86" t="str">
        <v>scghqj_confidence</v>
      </c>
      <c r="B109" s="239">
        <v>108</v>
      </c>
      <c r="C109" s="86" t="s">
        <v>373</v>
      </c>
      <c r="D109" s="241">
        <f>COUNTIF($C$1:$C109,C109)</f>
        <v>10</v>
      </c>
      <c r="E109" s="241" t="str">
        <f t="shared" si="13"/>
        <v>Wellbeing (GHQ)10</v>
      </c>
      <c r="F109" s="86" t="s">
        <v>392</v>
      </c>
      <c r="G109" s="242">
        <v>0.14727906976744184</v>
      </c>
      <c r="H109" s="245">
        <v>86.890777062158136</v>
      </c>
    </row>
    <row r="110" spans="1:35">
      <c r="A110" s="86" t="str">
        <v>scghqk_selfworth</v>
      </c>
      <c r="B110" s="239">
        <v>109</v>
      </c>
      <c r="C110" s="86" t="s">
        <v>373</v>
      </c>
      <c r="D110" s="241">
        <f>COUNTIF($C$1:$C110,C110)</f>
        <v>11</v>
      </c>
      <c r="E110" s="241" t="str">
        <f t="shared" si="13"/>
        <v>Wellbeing (GHQ)11</v>
      </c>
      <c r="F110" s="86" t="s">
        <v>111</v>
      </c>
      <c r="G110" s="242">
        <v>7.6755813953488378E-2</v>
      </c>
      <c r="H110" s="245">
        <v>80.345979010218301</v>
      </c>
    </row>
    <row r="111" spans="1:35">
      <c r="A111" s="86" t="str">
        <v>scghql_happiness</v>
      </c>
      <c r="B111" s="239">
        <v>110</v>
      </c>
      <c r="C111" s="86" t="s">
        <v>373</v>
      </c>
      <c r="D111" s="241">
        <f>COUNTIF($C$1:$C111,C111)</f>
        <v>12</v>
      </c>
      <c r="E111" s="241" t="str">
        <f t="shared" si="13"/>
        <v>Wellbeing (GHQ)12</v>
      </c>
      <c r="F111" s="86" t="s">
        <v>109</v>
      </c>
      <c r="G111" s="242">
        <v>0.13587209302325581</v>
      </c>
      <c r="H111" s="245">
        <v>91.231466151124692</v>
      </c>
    </row>
    <row r="112" spans="1:35">
      <c r="A112" s="86" t="str">
        <v>SCOPNGBHA</v>
      </c>
      <c r="B112" s="239">
        <v>111</v>
      </c>
      <c r="C112" s="86" t="s">
        <v>395</v>
      </c>
      <c r="D112" s="241">
        <f>COUNTIF($C$1:$C112,C112)</f>
        <v>1</v>
      </c>
      <c r="E112" s="241" t="str">
        <f t="shared" si="13"/>
        <v>Isolation1</v>
      </c>
      <c r="F112" s="86" t="s">
        <v>396</v>
      </c>
      <c r="G112" s="242">
        <v>6.2186046511627908E-2</v>
      </c>
      <c r="H112" s="245">
        <v>77.704980676688223</v>
      </c>
    </row>
    <row r="113" spans="1:8">
      <c r="A113" s="86" t="str">
        <v>SCOPNGBHD</v>
      </c>
      <c r="B113" s="239">
        <v>112</v>
      </c>
      <c r="C113" s="86" t="s">
        <v>395</v>
      </c>
      <c r="D113" s="241">
        <f>COUNTIF($C$1:$C113,C113)</f>
        <v>2</v>
      </c>
      <c r="E113" s="241" t="str">
        <f t="shared" si="13"/>
        <v>Isolation2</v>
      </c>
      <c r="F113" s="86" t="s">
        <v>398</v>
      </c>
      <c r="G113" s="242">
        <v>0.31861046511627905</v>
      </c>
      <c r="H113" s="245">
        <v>87.34597488505446</v>
      </c>
    </row>
    <row r="114" spans="1:8">
      <c r="A114" s="86" t="str">
        <v>SCOPNGBHH</v>
      </c>
      <c r="B114" s="239">
        <v>113</v>
      </c>
      <c r="C114" s="86" t="s">
        <v>395</v>
      </c>
      <c r="D114" s="241">
        <f>COUNTIF($C$1:$C114,C114)</f>
        <v>3</v>
      </c>
      <c r="E114" s="241" t="str">
        <f t="shared" si="13"/>
        <v>Isolation3</v>
      </c>
      <c r="F114" s="86" t="s">
        <v>400</v>
      </c>
      <c r="G114" s="242">
        <v>0.12907558139534883</v>
      </c>
      <c r="H114" s="245">
        <v>87.033981429038334</v>
      </c>
    </row>
    <row r="115" spans="1:8">
      <c r="A115" s="86" t="str">
        <v>SCOPNGBHC</v>
      </c>
      <c r="B115" s="239">
        <v>114</v>
      </c>
      <c r="C115" s="86" t="s">
        <v>395</v>
      </c>
      <c r="D115" s="241">
        <f>COUNTIF($C$1:$C115,C115)</f>
        <v>4</v>
      </c>
      <c r="E115" s="241" t="str">
        <f t="shared" si="13"/>
        <v>Isolation4</v>
      </c>
      <c r="F115" s="86" t="s">
        <v>402</v>
      </c>
      <c r="G115" s="242">
        <v>0.23221511627906979</v>
      </c>
      <c r="H115" s="245">
        <v>87.835871844164387</v>
      </c>
    </row>
    <row r="116" spans="1:8">
      <c r="A116" s="86" t="str">
        <v>SCOPNGBHA_x</v>
      </c>
      <c r="B116" s="239">
        <v>115</v>
      </c>
      <c r="C116" s="86" t="s">
        <v>395</v>
      </c>
      <c r="D116" s="241">
        <f>COUNTIF($C$1:$C116,C116)</f>
        <v>5</v>
      </c>
      <c r="E116" s="241" t="str">
        <f t="shared" si="13"/>
        <v>Isolation5</v>
      </c>
      <c r="F116" s="86" t="s">
        <v>404</v>
      </c>
      <c r="G116" s="242">
        <v>0.70636627906976746</v>
      </c>
      <c r="H116" s="245">
        <v>110.43742196302229</v>
      </c>
    </row>
    <row r="117" spans="1:8">
      <c r="A117" s="86" t="str">
        <v>SCOPNGBHD_x</v>
      </c>
      <c r="B117" s="239">
        <v>116</v>
      </c>
      <c r="C117" s="86" t="s">
        <v>395</v>
      </c>
      <c r="D117" s="241">
        <f>COUNTIF($C$1:$C117,C117)</f>
        <v>6</v>
      </c>
      <c r="E117" s="241" t="str">
        <f t="shared" si="13"/>
        <v>Isolation6</v>
      </c>
      <c r="F117" s="86" t="s">
        <v>406</v>
      </c>
      <c r="G117" s="242">
        <v>0.44765697674418614</v>
      </c>
      <c r="H117" s="245">
        <v>112.78947723802209</v>
      </c>
    </row>
    <row r="118" spans="1:8">
      <c r="A118" s="86" t="str">
        <v>SCOPNGBHH_x</v>
      </c>
      <c r="B118" s="239">
        <v>117</v>
      </c>
      <c r="C118" s="86" t="s">
        <v>395</v>
      </c>
      <c r="D118" s="241">
        <f>COUNTIF($C$1:$C118,C118)</f>
        <v>7</v>
      </c>
      <c r="E118" s="241" t="str">
        <f t="shared" si="13"/>
        <v>Isolation7</v>
      </c>
      <c r="F118" s="86" t="s">
        <v>408</v>
      </c>
      <c r="G118" s="242">
        <v>0.68037790697674416</v>
      </c>
      <c r="H118" s="245">
        <v>105.46072385539982</v>
      </c>
    </row>
    <row r="119" spans="1:8">
      <c r="A119" s="86" t="str">
        <v>SCOPNGBHC_x</v>
      </c>
      <c r="B119" s="239">
        <v>118</v>
      </c>
      <c r="C119" s="86" t="s">
        <v>395</v>
      </c>
      <c r="D119" s="241">
        <f>COUNTIF($C$1:$C119,C119)</f>
        <v>8</v>
      </c>
      <c r="E119" s="241" t="str">
        <f t="shared" si="13"/>
        <v>Isolation8</v>
      </c>
      <c r="F119" s="86" t="s">
        <v>410</v>
      </c>
      <c r="G119" s="242">
        <v>0.53637790697674415</v>
      </c>
      <c r="H119" s="245">
        <v>110.3660651840745</v>
      </c>
    </row>
    <row r="120" spans="1:8">
      <c r="A120" s="86" t="str">
        <v>ORGM5</v>
      </c>
      <c r="B120" s="239">
        <v>119</v>
      </c>
      <c r="C120" s="86" t="s">
        <v>412</v>
      </c>
      <c r="D120" s="241">
        <f>COUNTIF($C$1:$C120,C120)</f>
        <v>1</v>
      </c>
      <c r="E120" s="241" t="str">
        <f t="shared" si="13"/>
        <v>Community1</v>
      </c>
      <c r="F120" s="86" t="s">
        <v>413</v>
      </c>
      <c r="G120" s="242">
        <v>8.2726744186046516E-2</v>
      </c>
      <c r="H120" s="245">
        <v>127.03953612293375</v>
      </c>
    </row>
    <row r="121" spans="1:8">
      <c r="A121" s="86" t="str">
        <v>ORGM3</v>
      </c>
      <c r="B121" s="239">
        <v>120</v>
      </c>
      <c r="C121" s="86" t="s">
        <v>412</v>
      </c>
      <c r="D121" s="241">
        <f>COUNTIF($C$1:$C121,C121)</f>
        <v>2</v>
      </c>
      <c r="E121" s="241" t="str">
        <f t="shared" si="13"/>
        <v>Community2</v>
      </c>
      <c r="F121" s="86" t="s">
        <v>415</v>
      </c>
      <c r="G121" s="242">
        <v>5.6331395348837222E-2</v>
      </c>
      <c r="H121" s="245">
        <v>128.54158335215183</v>
      </c>
    </row>
    <row r="122" spans="1:8">
      <c r="A122" s="86" t="str">
        <v>ORGM11</v>
      </c>
      <c r="B122" s="239">
        <v>121</v>
      </c>
      <c r="C122" s="86" t="s">
        <v>412</v>
      </c>
      <c r="D122" s="241">
        <f>COUNTIF($C$1:$C122,C122)</f>
        <v>3</v>
      </c>
      <c r="E122" s="241" t="str">
        <f t="shared" si="13"/>
        <v>Community3</v>
      </c>
      <c r="F122" s="86" t="s">
        <v>417</v>
      </c>
      <c r="G122" s="242">
        <v>8.5034883720930238E-2</v>
      </c>
      <c r="H122" s="245">
        <v>133.14480526160065</v>
      </c>
    </row>
    <row r="123" spans="1:8">
      <c r="A123" s="86" t="str">
        <v>ORGM12</v>
      </c>
      <c r="B123" s="239">
        <v>122</v>
      </c>
      <c r="C123" s="86" t="s">
        <v>412</v>
      </c>
      <c r="D123" s="241">
        <f>COUNTIF($C$1:$C123,C123)</f>
        <v>4</v>
      </c>
      <c r="E123" s="241" t="str">
        <f t="shared" si="13"/>
        <v>Community4</v>
      </c>
      <c r="F123" s="86" t="s">
        <v>419</v>
      </c>
      <c r="G123" s="242">
        <v>7.0720930232558141E-2</v>
      </c>
      <c r="H123" s="245">
        <v>67.908082476034863</v>
      </c>
    </row>
    <row r="124" spans="1:8">
      <c r="A124" s="86" t="str">
        <v>ORGM7</v>
      </c>
      <c r="B124" s="239">
        <v>123</v>
      </c>
      <c r="C124" s="86" t="s">
        <v>412</v>
      </c>
      <c r="D124" s="241">
        <f>COUNTIF($C$1:$C124,C124)</f>
        <v>5</v>
      </c>
      <c r="E124" s="241" t="str">
        <f t="shared" si="13"/>
        <v>Community5</v>
      </c>
      <c r="F124" s="86" t="s">
        <v>421</v>
      </c>
      <c r="G124" s="242">
        <v>0.11692441860465116</v>
      </c>
      <c r="H124" s="245">
        <v>107.74049547331386</v>
      </c>
    </row>
    <row r="125" spans="1:8">
      <c r="A125" s="86" t="str">
        <v>ORGM5_x</v>
      </c>
      <c r="B125" s="239">
        <v>124</v>
      </c>
      <c r="C125" s="86" t="s">
        <v>412</v>
      </c>
      <c r="D125" s="241">
        <f>COUNTIF($C$1:$C125,C125)</f>
        <v>6</v>
      </c>
      <c r="E125" s="241" t="str">
        <f t="shared" si="13"/>
        <v>Community6</v>
      </c>
      <c r="F125" s="86" t="s">
        <v>423</v>
      </c>
      <c r="G125" s="242">
        <v>0.91690697674418586</v>
      </c>
      <c r="H125" s="245">
        <v>98.079321164330793</v>
      </c>
    </row>
    <row r="126" spans="1:8">
      <c r="A126" s="86" t="str">
        <v>ORGM3_x</v>
      </c>
      <c r="B126" s="239">
        <v>125</v>
      </c>
      <c r="C126" s="86" t="s">
        <v>412</v>
      </c>
      <c r="D126" s="241">
        <f>COUNTIF($C$1:$C126,C126)</f>
        <v>7</v>
      </c>
      <c r="E126" s="241" t="str">
        <f t="shared" si="13"/>
        <v>Community7</v>
      </c>
      <c r="F126" s="86" t="s">
        <v>425</v>
      </c>
      <c r="G126" s="242">
        <v>0.94366860465116287</v>
      </c>
      <c r="H126" s="245">
        <v>98.69087512327792</v>
      </c>
    </row>
    <row r="127" spans="1:8">
      <c r="A127" s="86" t="str">
        <v>ORGM11_x</v>
      </c>
      <c r="B127" s="239">
        <v>126</v>
      </c>
      <c r="C127" s="86" t="s">
        <v>412</v>
      </c>
      <c r="D127" s="241">
        <f>COUNTIF($C$1:$C127,C127)</f>
        <v>8</v>
      </c>
      <c r="E127" s="241" t="str">
        <f t="shared" si="13"/>
        <v>Community8</v>
      </c>
      <c r="F127" s="86" t="s">
        <v>427</v>
      </c>
      <c r="G127" s="242">
        <v>0.91374418604651153</v>
      </c>
      <c r="H127" s="245">
        <v>97.642416802483183</v>
      </c>
    </row>
    <row r="128" spans="1:8">
      <c r="A128" s="86" t="str">
        <v>ORGM12_x</v>
      </c>
      <c r="B128" s="239">
        <v>127</v>
      </c>
      <c r="C128" s="86" t="s">
        <v>412</v>
      </c>
      <c r="D128" s="241">
        <f>COUNTIF($C$1:$C128,C128)</f>
        <v>9</v>
      </c>
      <c r="E128" s="241" t="str">
        <f t="shared" si="13"/>
        <v>Community9</v>
      </c>
      <c r="F128" s="86" t="s">
        <v>429</v>
      </c>
      <c r="G128" s="242">
        <v>0.92952325581395356</v>
      </c>
      <c r="H128" s="245">
        <v>103.76695709572097</v>
      </c>
    </row>
    <row r="129" spans="1:8">
      <c r="A129" s="86" t="str">
        <v>ORGM7_x</v>
      </c>
      <c r="B129" s="239">
        <v>128</v>
      </c>
      <c r="C129" s="86" t="s">
        <v>412</v>
      </c>
      <c r="D129" s="241">
        <f>COUNTIF($C$1:$C129,C129)</f>
        <v>10</v>
      </c>
      <c r="E129" s="241" t="str">
        <f t="shared" si="13"/>
        <v>Community10</v>
      </c>
      <c r="F129" s="86" t="s">
        <v>431</v>
      </c>
      <c r="G129" s="242">
        <v>0.88307558139534892</v>
      </c>
      <c r="H129" s="245">
        <v>99.057742404149977</v>
      </c>
    </row>
    <row r="130" spans="1:8">
      <c r="A130" s="86" t="str">
        <v>NOISYN</v>
      </c>
      <c r="B130" s="239">
        <v>129</v>
      </c>
      <c r="C130" s="86" t="s">
        <v>433</v>
      </c>
      <c r="D130" s="241">
        <f>COUNTIF($C$1:$C130,C130)</f>
        <v>1</v>
      </c>
      <c r="E130" s="241" t="str">
        <f t="shared" si="13"/>
        <v>Accommodation &amp; Neighbourhood1</v>
      </c>
      <c r="F130" s="86" t="s">
        <v>434</v>
      </c>
      <c r="G130" s="242">
        <v>0.12010465116279069</v>
      </c>
      <c r="H130" s="245">
        <v>64.543620310260209</v>
      </c>
    </row>
    <row r="131" spans="1:8">
      <c r="A131" s="86" t="str">
        <v>NOHEATCH</v>
      </c>
      <c r="B131" s="239">
        <v>130</v>
      </c>
      <c r="C131" s="86" t="s">
        <v>433</v>
      </c>
      <c r="D131" s="241">
        <f>COUNTIF($C$1:$C131,C131)</f>
        <v>2</v>
      </c>
      <c r="E131" s="241" t="str">
        <f t="shared" ref="E131:E194" si="22">C131&amp;D131</f>
        <v>Accommodation &amp; Neighbourhood2</v>
      </c>
      <c r="F131" s="86" t="s">
        <v>436</v>
      </c>
      <c r="G131" s="242">
        <v>0.10965697674418605</v>
      </c>
      <c r="H131" s="245">
        <v>101.43838984187022</v>
      </c>
    </row>
    <row r="132" spans="1:8">
      <c r="A132" s="86" t="str">
        <v>GRIMYN</v>
      </c>
      <c r="B132" s="239">
        <v>131</v>
      </c>
      <c r="C132" s="86" t="s">
        <v>433</v>
      </c>
      <c r="D132" s="241">
        <f>COUNTIF($C$1:$C132,C132)</f>
        <v>3</v>
      </c>
      <c r="E132" s="241" t="str">
        <f t="shared" si="22"/>
        <v>Accommodation &amp; Neighbourhood3</v>
      </c>
      <c r="F132" s="86" t="s">
        <v>438</v>
      </c>
      <c r="G132" s="242">
        <v>9.7273255813953505E-2</v>
      </c>
      <c r="H132" s="245">
        <v>85.562393059106526</v>
      </c>
    </row>
    <row r="133" spans="1:8">
      <c r="A133" s="86" t="str">
        <v>CRVAND</v>
      </c>
      <c r="B133" s="239">
        <v>132</v>
      </c>
      <c r="C133" s="86" t="s">
        <v>433</v>
      </c>
      <c r="D133" s="241">
        <f>COUNTIF($C$1:$C133,C133)</f>
        <v>4</v>
      </c>
      <c r="E133" s="241" t="str">
        <f t="shared" si="22"/>
        <v>Accommodation &amp; Neighbourhood4</v>
      </c>
      <c r="F133" s="86" t="s">
        <v>440</v>
      </c>
      <c r="G133" s="242">
        <v>2.5081395348837209E-2</v>
      </c>
      <c r="H133" s="245">
        <v>40.336751930127278</v>
      </c>
    </row>
    <row r="134" spans="1:8">
      <c r="A134" s="86" t="str">
        <v>NOISYN_x</v>
      </c>
      <c r="B134" s="239">
        <v>133</v>
      </c>
      <c r="C134" s="86" t="s">
        <v>433</v>
      </c>
      <c r="D134" s="241">
        <f>COUNTIF($C$1:$C134,C134)</f>
        <v>5</v>
      </c>
      <c r="E134" s="241" t="str">
        <f t="shared" si="22"/>
        <v>Accommodation &amp; Neighbourhood5</v>
      </c>
      <c r="F134" s="86" t="s">
        <v>442</v>
      </c>
      <c r="G134" s="242">
        <v>0.87989534883720932</v>
      </c>
      <c r="H134" s="245">
        <v>108.10359238692169</v>
      </c>
    </row>
    <row r="135" spans="1:8">
      <c r="A135" s="86" t="str">
        <v>HEATCH</v>
      </c>
      <c r="B135" s="239">
        <v>134</v>
      </c>
      <c r="C135" s="86" t="s">
        <v>433</v>
      </c>
      <c r="D135" s="241">
        <f>COUNTIF($C$1:$C135,C135)</f>
        <v>6</v>
      </c>
      <c r="E135" s="241" t="str">
        <f t="shared" si="22"/>
        <v>Accommodation &amp; Neighbourhood6</v>
      </c>
      <c r="F135" s="86" t="s">
        <v>444</v>
      </c>
      <c r="G135" s="242">
        <v>0.89034302325581405</v>
      </c>
      <c r="H135" s="245">
        <v>99.825626221686676</v>
      </c>
    </row>
    <row r="136" spans="1:8">
      <c r="A136" s="86" t="str">
        <v>GRIMYN_x</v>
      </c>
      <c r="B136" s="239">
        <v>135</v>
      </c>
      <c r="C136" s="86" t="s">
        <v>433</v>
      </c>
      <c r="D136" s="241">
        <f>COUNTIF($C$1:$C136,C136)</f>
        <v>7</v>
      </c>
      <c r="E136" s="241" t="str">
        <f t="shared" si="22"/>
        <v>Accommodation &amp; Neighbourhood7</v>
      </c>
      <c r="F136" s="86" t="s">
        <v>446</v>
      </c>
      <c r="G136" s="242">
        <v>0.90305232558139548</v>
      </c>
      <c r="H136" s="245">
        <v>101.88745243722241</v>
      </c>
    </row>
    <row r="137" spans="1:8">
      <c r="A137" s="86" t="str">
        <v>CRVAND_x</v>
      </c>
      <c r="B137" s="239">
        <v>136</v>
      </c>
      <c r="C137" s="86" t="s">
        <v>433</v>
      </c>
      <c r="D137" s="241">
        <f>COUNTIF($C$1:$C137,C137)</f>
        <v>8</v>
      </c>
      <c r="E137" s="241" t="str">
        <f t="shared" si="22"/>
        <v>Accommodation &amp; Neighbourhood8</v>
      </c>
      <c r="F137" s="86" t="s">
        <v>448</v>
      </c>
      <c r="G137" s="242">
        <v>0.97502906976744197</v>
      </c>
      <c r="H137" s="245">
        <v>103.95598731161758</v>
      </c>
    </row>
    <row r="138" spans="1:8">
      <c r="A138" s="86" t="str">
        <v>SCLFSATO_lo</v>
      </c>
      <c r="B138" s="239">
        <v>137</v>
      </c>
      <c r="C138" s="86" t="s">
        <v>450</v>
      </c>
      <c r="D138" s="241">
        <f>COUNTIF($C$1:$C138,C138)</f>
        <v>1</v>
      </c>
      <c r="E138" s="241" t="str">
        <f t="shared" si="22"/>
        <v>Contentment1</v>
      </c>
      <c r="F138" s="86" t="s">
        <v>451</v>
      </c>
      <c r="G138" s="242">
        <v>4.6680232558139537E-2</v>
      </c>
      <c r="H138" s="245">
        <v>72.605426770414326</v>
      </c>
    </row>
    <row r="139" spans="1:8">
      <c r="A139" s="86" t="str">
        <v>SCLFSAT1_lo</v>
      </c>
      <c r="B139" s="239">
        <v>138</v>
      </c>
      <c r="C139" s="86" t="s">
        <v>450</v>
      </c>
      <c r="D139" s="241">
        <f>COUNTIF($C$1:$C139,C139)</f>
        <v>2</v>
      </c>
      <c r="E139" s="241" t="str">
        <f t="shared" si="22"/>
        <v>Contentment2</v>
      </c>
      <c r="F139" s="86" t="s">
        <v>453</v>
      </c>
      <c r="G139" s="242">
        <v>8.6604651162790702E-2</v>
      </c>
      <c r="H139" s="245">
        <v>82.57639094491374</v>
      </c>
    </row>
    <row r="140" spans="1:8">
      <c r="A140" s="86" t="str">
        <v>SCLFSAT2_lo</v>
      </c>
      <c r="B140" s="239">
        <v>139</v>
      </c>
      <c r="C140" s="86" t="s">
        <v>450</v>
      </c>
      <c r="D140" s="241">
        <f>COUNTIF($C$1:$C140,C140)</f>
        <v>3</v>
      </c>
      <c r="E140" s="241" t="str">
        <f t="shared" si="22"/>
        <v>Contentment3</v>
      </c>
      <c r="F140" s="86" t="s">
        <v>455</v>
      </c>
      <c r="G140" s="242">
        <v>7.6348837209302342E-2</v>
      </c>
      <c r="H140" s="245">
        <v>78.484479395080243</v>
      </c>
    </row>
    <row r="141" spans="1:8">
      <c r="A141" s="86" t="str">
        <v>JBSAT_lo</v>
      </c>
      <c r="B141" s="239">
        <v>140</v>
      </c>
      <c r="C141" s="86" t="s">
        <v>450</v>
      </c>
      <c r="D141" s="241">
        <f>COUNTIF($C$1:$C141,C141)</f>
        <v>4</v>
      </c>
      <c r="E141" s="241" t="str">
        <f t="shared" si="22"/>
        <v>Contentment4</v>
      </c>
      <c r="F141" s="86" t="s">
        <v>457</v>
      </c>
      <c r="G141" s="242">
        <v>3.8598837209302329E-2</v>
      </c>
      <c r="H141" s="245">
        <v>90.518946406364591</v>
      </c>
    </row>
    <row r="142" spans="1:8">
      <c r="A142" s="86" t="str">
        <v>SCLFSAT7_lo</v>
      </c>
      <c r="B142" s="239">
        <v>141</v>
      </c>
      <c r="C142" s="86" t="s">
        <v>450</v>
      </c>
      <c r="D142" s="241">
        <f>COUNTIF($C$1:$C142,C142)</f>
        <v>5</v>
      </c>
      <c r="E142" s="241" t="str">
        <f t="shared" si="22"/>
        <v>Contentment5</v>
      </c>
      <c r="F142" s="86" t="s">
        <v>459</v>
      </c>
      <c r="G142" s="242">
        <v>6.7703488372093029E-2</v>
      </c>
      <c r="H142" s="245">
        <v>80.202463742114418</v>
      </c>
    </row>
    <row r="143" spans="1:8">
      <c r="A143" s="86" t="str">
        <v>SCLFSATO_med</v>
      </c>
      <c r="B143" s="239">
        <v>142</v>
      </c>
      <c r="C143" s="86" t="s">
        <v>450</v>
      </c>
      <c r="D143" s="241">
        <f>COUNTIF($C$1:$C143,C143)</f>
        <v>6</v>
      </c>
      <c r="E143" s="241" t="str">
        <f t="shared" si="22"/>
        <v>Contentment6</v>
      </c>
      <c r="F143" s="86" t="s">
        <v>461</v>
      </c>
      <c r="G143" s="242">
        <v>0.3349941860465116</v>
      </c>
      <c r="H143" s="245">
        <v>87.015556677619259</v>
      </c>
    </row>
    <row r="144" spans="1:8">
      <c r="A144" s="86" t="str">
        <v>SCLFSAT1_med</v>
      </c>
      <c r="B144" s="239">
        <v>143</v>
      </c>
      <c r="C144" s="86" t="s">
        <v>450</v>
      </c>
      <c r="D144" s="241">
        <f>COUNTIF($C$1:$C144,C144)</f>
        <v>7</v>
      </c>
      <c r="E144" s="241" t="str">
        <f t="shared" si="22"/>
        <v>Contentment7</v>
      </c>
      <c r="F144" s="86" t="s">
        <v>463</v>
      </c>
      <c r="G144" s="242">
        <v>0.3591744186046511</v>
      </c>
      <c r="H144" s="245">
        <v>89.363667312164523</v>
      </c>
    </row>
    <row r="145" spans="1:8">
      <c r="A145" s="86" t="str">
        <v>SCLFSAT2_med</v>
      </c>
      <c r="B145" s="239">
        <v>144</v>
      </c>
      <c r="C145" s="86" t="s">
        <v>450</v>
      </c>
      <c r="D145" s="241">
        <f>COUNTIF($C$1:$C145,C145)</f>
        <v>8</v>
      </c>
      <c r="E145" s="241" t="str">
        <f t="shared" si="22"/>
        <v>Contentment8</v>
      </c>
      <c r="F145" s="86" t="s">
        <v>465</v>
      </c>
      <c r="G145" s="242">
        <v>0.3618372093023256</v>
      </c>
      <c r="H145" s="245">
        <v>81.666238724425696</v>
      </c>
    </row>
    <row r="146" spans="1:8">
      <c r="A146" s="86" t="str">
        <v>JBSAT_med</v>
      </c>
      <c r="B146" s="239">
        <v>145</v>
      </c>
      <c r="C146" s="86" t="s">
        <v>450</v>
      </c>
      <c r="D146" s="241">
        <f>COUNTIF($C$1:$C146,C146)</f>
        <v>9</v>
      </c>
      <c r="E146" s="241" t="str">
        <f t="shared" si="22"/>
        <v>Contentment9</v>
      </c>
      <c r="F146" s="86" t="s">
        <v>467</v>
      </c>
      <c r="G146" s="242">
        <v>0.36022093023255808</v>
      </c>
      <c r="H146" s="245">
        <v>95.79115636248109</v>
      </c>
    </row>
    <row r="147" spans="1:8">
      <c r="A147" s="86" t="str">
        <v>SCLFSAT7_med</v>
      </c>
      <c r="B147" s="239">
        <v>146</v>
      </c>
      <c r="C147" s="86" t="s">
        <v>450</v>
      </c>
      <c r="D147" s="241">
        <f>COUNTIF($C$1:$C147,C147)</f>
        <v>10</v>
      </c>
      <c r="E147" s="241" t="str">
        <f t="shared" si="22"/>
        <v>Contentment10</v>
      </c>
      <c r="F147" s="86" t="s">
        <v>469</v>
      </c>
      <c r="G147" s="242">
        <v>0.41463372093023254</v>
      </c>
      <c r="H147" s="245">
        <v>89.394026833034587</v>
      </c>
    </row>
    <row r="148" spans="1:8">
      <c r="A148" s="86" t="str">
        <v>SCLFSATO_hi</v>
      </c>
      <c r="B148" s="239">
        <v>147</v>
      </c>
      <c r="C148" s="86" t="s">
        <v>450</v>
      </c>
      <c r="D148" s="241">
        <f>COUNTIF($C$1:$C148,C148)</f>
        <v>11</v>
      </c>
      <c r="E148" s="241" t="str">
        <f t="shared" si="22"/>
        <v>Contentment11</v>
      </c>
      <c r="F148" s="86" t="s">
        <v>471</v>
      </c>
      <c r="G148" s="242">
        <v>0.61876162790697675</v>
      </c>
      <c r="H148" s="245">
        <v>112.26465038954316</v>
      </c>
    </row>
    <row r="149" spans="1:8">
      <c r="A149" s="86" t="str">
        <v>SCLFSAT1_hi</v>
      </c>
      <c r="B149" s="239">
        <v>148</v>
      </c>
      <c r="C149" s="86" t="s">
        <v>450</v>
      </c>
      <c r="D149" s="241">
        <f>COUNTIF($C$1:$C149,C149)</f>
        <v>12</v>
      </c>
      <c r="E149" s="241" t="str">
        <f t="shared" si="22"/>
        <v>Contentment12</v>
      </c>
      <c r="F149" s="86" t="s">
        <v>473</v>
      </c>
      <c r="G149" s="242">
        <v>0.55414534883720945</v>
      </c>
      <c r="H149" s="245">
        <v>112.35231843408357</v>
      </c>
    </row>
    <row r="150" spans="1:8">
      <c r="A150" s="86" t="str">
        <v>SCLFSAT2_hi</v>
      </c>
      <c r="B150" s="239">
        <v>149</v>
      </c>
      <c r="C150" s="86" t="s">
        <v>450</v>
      </c>
      <c r="D150" s="241">
        <f>COUNTIF($C$1:$C150,C150)</f>
        <v>13</v>
      </c>
      <c r="E150" s="241" t="str">
        <f t="shared" si="22"/>
        <v>Contentment13</v>
      </c>
      <c r="F150" s="86" t="s">
        <v>475</v>
      </c>
      <c r="G150" s="242">
        <v>0.56181395348837215</v>
      </c>
      <c r="H150" s="245">
        <v>122.22915593594954</v>
      </c>
    </row>
    <row r="151" spans="1:8">
      <c r="A151" s="86" t="str">
        <v>JBSAT_hi</v>
      </c>
      <c r="B151" s="239">
        <v>150</v>
      </c>
      <c r="C151" s="86" t="s">
        <v>450</v>
      </c>
      <c r="D151" s="241">
        <f>COUNTIF($C$1:$C151,C151)</f>
        <v>14</v>
      </c>
      <c r="E151" s="241" t="str">
        <f t="shared" si="22"/>
        <v>Contentment14</v>
      </c>
      <c r="F151" s="86" t="s">
        <v>477</v>
      </c>
      <c r="G151" s="242">
        <v>0.60120348837209303</v>
      </c>
      <c r="H151" s="245">
        <v>103.4319624260841</v>
      </c>
    </row>
    <row r="152" spans="1:8">
      <c r="A152" s="86" t="str">
        <v>SCLFSAT7_hi</v>
      </c>
      <c r="B152" s="239">
        <v>151</v>
      </c>
      <c r="C152" s="86" t="s">
        <v>450</v>
      </c>
      <c r="D152" s="241">
        <f>COUNTIF($C$1:$C152,C152)</f>
        <v>15</v>
      </c>
      <c r="E152" s="241" t="str">
        <f t="shared" si="22"/>
        <v>Contentment15</v>
      </c>
      <c r="F152" s="86" t="s">
        <v>479</v>
      </c>
      <c r="G152" s="242">
        <v>0.51724999999999999</v>
      </c>
      <c r="H152" s="245">
        <v>114.51326986839501</v>
      </c>
    </row>
    <row r="153" spans="1:8">
      <c r="A153" s="86" t="str">
        <v>age0004</v>
      </c>
      <c r="B153" s="239">
        <v>152</v>
      </c>
      <c r="C153" s="86" t="s">
        <v>52</v>
      </c>
      <c r="D153" s="241">
        <f>COUNTIF($C$1:$C153,C153)</f>
        <v>1</v>
      </c>
      <c r="E153" s="241" t="str">
        <f t="shared" si="22"/>
        <v>Age1</v>
      </c>
      <c r="F153" s="86" t="s">
        <v>481</v>
      </c>
      <c r="G153" s="242">
        <v>4.3709302325581408E-2</v>
      </c>
      <c r="H153" s="245">
        <v>82.968580346010896</v>
      </c>
    </row>
    <row r="154" spans="1:8">
      <c r="A154" s="86" t="str">
        <v>age0517</v>
      </c>
      <c r="B154" s="239">
        <v>153</v>
      </c>
      <c r="C154" s="86" t="s">
        <v>52</v>
      </c>
      <c r="D154" s="241">
        <f>COUNTIF($C$1:$C154,C154)</f>
        <v>2</v>
      </c>
      <c r="E154" s="241" t="str">
        <f t="shared" si="22"/>
        <v>Age2</v>
      </c>
      <c r="F154" s="86" t="s">
        <v>482</v>
      </c>
      <c r="G154" s="242">
        <v>0.15470930232558139</v>
      </c>
      <c r="H154" s="245">
        <v>99.177800913428015</v>
      </c>
    </row>
    <row r="155" spans="1:8">
      <c r="A155" s="86" t="str">
        <v>age1824</v>
      </c>
      <c r="B155" s="239">
        <v>154</v>
      </c>
      <c r="C155" s="86" t="s">
        <v>52</v>
      </c>
      <c r="D155" s="241">
        <f>COUNTIF($C$1:$C155,C155)</f>
        <v>3</v>
      </c>
      <c r="E155" s="241" t="str">
        <f t="shared" si="22"/>
        <v>Age3</v>
      </c>
      <c r="F155" s="86" t="s">
        <v>483</v>
      </c>
      <c r="G155" s="242">
        <v>5.5453488372093025E-2</v>
      </c>
      <c r="H155" s="245">
        <v>76.655274993641271</v>
      </c>
    </row>
    <row r="156" spans="1:8">
      <c r="A156" s="86" t="str">
        <v>age2534</v>
      </c>
      <c r="B156" s="239">
        <v>155</v>
      </c>
      <c r="C156" s="86" t="s">
        <v>52</v>
      </c>
      <c r="D156" s="241">
        <f>COUNTIF($C$1:$C156,C156)</f>
        <v>4</v>
      </c>
      <c r="E156" s="241" t="str">
        <f t="shared" si="22"/>
        <v>Age4</v>
      </c>
      <c r="F156" s="86" t="s">
        <v>484</v>
      </c>
      <c r="G156" s="242">
        <v>8.4982558139534883E-2</v>
      </c>
      <c r="H156" s="245">
        <v>72.199720116187848</v>
      </c>
    </row>
    <row r="157" spans="1:8">
      <c r="A157" s="86" t="str">
        <v>age3549</v>
      </c>
      <c r="B157" s="239">
        <v>156</v>
      </c>
      <c r="C157" s="86" t="s">
        <v>52</v>
      </c>
      <c r="D157" s="241">
        <f>COUNTIF($C$1:$C157,C157)</f>
        <v>5</v>
      </c>
      <c r="E157" s="241" t="str">
        <f t="shared" si="22"/>
        <v>Age5</v>
      </c>
      <c r="F157" s="86" t="s">
        <v>485</v>
      </c>
      <c r="G157" s="242">
        <v>0.18035465116279067</v>
      </c>
      <c r="H157" s="245">
        <v>97.415579096131182</v>
      </c>
    </row>
    <row r="158" spans="1:8">
      <c r="A158" s="86" t="str">
        <v>age5064</v>
      </c>
      <c r="B158" s="239">
        <v>157</v>
      </c>
      <c r="C158" s="86" t="s">
        <v>52</v>
      </c>
      <c r="D158" s="241">
        <f>COUNTIF($C$1:$C158,C158)</f>
        <v>6</v>
      </c>
      <c r="E158" s="241" t="str">
        <f t="shared" si="22"/>
        <v>Age6</v>
      </c>
      <c r="F158" s="86" t="s">
        <v>486</v>
      </c>
      <c r="G158" s="242">
        <v>0.2405406976744186</v>
      </c>
      <c r="H158" s="245">
        <v>114.66231166301964</v>
      </c>
    </row>
    <row r="159" spans="1:8">
      <c r="A159" s="86" t="str">
        <v>age6574</v>
      </c>
      <c r="B159" s="239">
        <v>158</v>
      </c>
      <c r="C159" s="86" t="s">
        <v>52</v>
      </c>
      <c r="D159" s="241">
        <f>COUNTIF($C$1:$C159,C159)</f>
        <v>7</v>
      </c>
      <c r="E159" s="241" t="str">
        <f t="shared" si="22"/>
        <v>Age7</v>
      </c>
      <c r="F159" s="86" t="s">
        <v>487</v>
      </c>
      <c r="G159" s="242">
        <v>0.13417441860465115</v>
      </c>
      <c r="H159" s="245">
        <v>119.3094508251335</v>
      </c>
    </row>
    <row r="160" spans="1:8">
      <c r="A160" s="86" t="str">
        <v>age75p</v>
      </c>
      <c r="B160" s="239">
        <v>159</v>
      </c>
      <c r="C160" s="86" t="s">
        <v>52</v>
      </c>
      <c r="D160" s="241">
        <f>COUNTIF($C$1:$C160,C160)</f>
        <v>8</v>
      </c>
      <c r="E160" s="241" t="str">
        <f t="shared" si="22"/>
        <v>Age8</v>
      </c>
      <c r="F160" s="86" t="s">
        <v>488</v>
      </c>
      <c r="G160" s="242">
        <v>0.10689534883720932</v>
      </c>
      <c r="H160" s="245">
        <v>113.71609192951794</v>
      </c>
    </row>
    <row r="161" spans="1:8">
      <c r="A161" s="86" t="str">
        <v>rcd_gor_dv_101</v>
      </c>
      <c r="B161" s="239">
        <v>160</v>
      </c>
      <c r="C161" s="86" t="s">
        <v>491</v>
      </c>
      <c r="D161" s="241">
        <f>COUNTIF($C$1:$C161,C161)</f>
        <v>1</v>
      </c>
      <c r="E161" s="241" t="str">
        <f t="shared" si="22"/>
        <v>Geography1</v>
      </c>
      <c r="F161" s="86" t="s">
        <v>492</v>
      </c>
      <c r="G161" s="242">
        <v>0.84644767441860469</v>
      </c>
      <c r="H161" s="245">
        <v>100.84143182836627</v>
      </c>
    </row>
    <row r="162" spans="1:8">
      <c r="A162" s="86" t="str">
        <v>rcd_gor_dv_102</v>
      </c>
      <c r="B162" s="239">
        <v>161</v>
      </c>
      <c r="C162" s="86" t="s">
        <v>491</v>
      </c>
      <c r="D162" s="241">
        <f>COUNTIF($C$1:$C162,C162)</f>
        <v>2</v>
      </c>
      <c r="E162" s="241" t="str">
        <f t="shared" si="22"/>
        <v>Geography2</v>
      </c>
      <c r="F162" s="86" t="s">
        <v>494</v>
      </c>
      <c r="G162" s="242">
        <v>4.6331395348837207E-2</v>
      </c>
      <c r="H162" s="245">
        <v>94.552293452022596</v>
      </c>
    </row>
    <row r="163" spans="1:8">
      <c r="A163" s="86" t="str">
        <v>rcd_gor_dv_103</v>
      </c>
      <c r="B163" s="239">
        <v>162</v>
      </c>
      <c r="C163" s="86" t="s">
        <v>491</v>
      </c>
      <c r="D163" s="241">
        <f>COUNTIF($C$1:$C163,C163)</f>
        <v>3</v>
      </c>
      <c r="E163" s="241" t="str">
        <f t="shared" si="22"/>
        <v>Geography3</v>
      </c>
      <c r="F163" s="86" t="s">
        <v>496</v>
      </c>
      <c r="G163" s="242">
        <v>8.0587209302325602E-2</v>
      </c>
      <c r="H163" s="245">
        <v>96.742850707730682</v>
      </c>
    </row>
    <row r="164" spans="1:8">
      <c r="A164" s="86" t="str">
        <v>rcd_gor_dv_104</v>
      </c>
      <c r="B164" s="239">
        <v>163</v>
      </c>
      <c r="C164" s="86" t="s">
        <v>491</v>
      </c>
      <c r="D164" s="241">
        <f>COUNTIF($C$1:$C164,C164)</f>
        <v>4</v>
      </c>
      <c r="E164" s="241" t="str">
        <f t="shared" si="22"/>
        <v>Geography4</v>
      </c>
      <c r="F164" s="86" t="s">
        <v>498</v>
      </c>
      <c r="G164" s="242">
        <v>2.6901162790697677E-2</v>
      </c>
      <c r="H164" s="245">
        <v>94.293524281388542</v>
      </c>
    </row>
    <row r="165" spans="1:8">
      <c r="A165" s="86" t="str">
        <v>rcd_RACEL_DV_101</v>
      </c>
      <c r="B165" s="239">
        <v>164</v>
      </c>
      <c r="C165" s="86" t="s">
        <v>500</v>
      </c>
      <c r="D165" s="241">
        <f>COUNTIF($C$1:$C165,C165)</f>
        <v>1</v>
      </c>
      <c r="E165" s="241" t="str">
        <f t="shared" si="22"/>
        <v>Ethnicity1</v>
      </c>
      <c r="F165" s="86" t="s">
        <v>501</v>
      </c>
      <c r="G165" s="242">
        <v>0.95298837209302323</v>
      </c>
      <c r="H165" s="245">
        <v>101.62251903406001</v>
      </c>
    </row>
    <row r="166" spans="1:8">
      <c r="A166" s="86" t="str">
        <v>rcd_RACEL_DV_102</v>
      </c>
      <c r="B166" s="239">
        <v>165</v>
      </c>
      <c r="C166" s="86" t="s">
        <v>500</v>
      </c>
      <c r="D166" s="241">
        <f>COUNTIF($C$1:$C166,C166)</f>
        <v>2</v>
      </c>
      <c r="E166" s="241" t="str">
        <f t="shared" si="22"/>
        <v>Ethnicity2</v>
      </c>
      <c r="F166" s="86" t="s">
        <v>503</v>
      </c>
      <c r="G166" s="242">
        <v>1.0819767441860466E-2</v>
      </c>
      <c r="H166" s="245">
        <v>91.737293405430208</v>
      </c>
    </row>
    <row r="167" spans="1:8">
      <c r="A167" s="86" t="str">
        <v>rcd_RACEL_DV_103</v>
      </c>
      <c r="B167" s="239">
        <v>166</v>
      </c>
      <c r="C167" s="86" t="s">
        <v>500</v>
      </c>
      <c r="D167" s="241">
        <f>COUNTIF($C$1:$C167,C167)</f>
        <v>3</v>
      </c>
      <c r="E167" s="241" t="str">
        <f t="shared" si="22"/>
        <v>Ethnicity3</v>
      </c>
      <c r="F167" s="86" t="s">
        <v>505</v>
      </c>
      <c r="G167" s="242">
        <v>2.5668604651162795E-2</v>
      </c>
      <c r="H167" s="245">
        <v>78.779776165284403</v>
      </c>
    </row>
    <row r="168" spans="1:8">
      <c r="A168" s="86" t="str">
        <v>rcd_RACEL_DV_104</v>
      </c>
      <c r="B168" s="239">
        <v>167</v>
      </c>
      <c r="C168" s="86" t="s">
        <v>500</v>
      </c>
      <c r="D168" s="241">
        <f>COUNTIF($C$1:$C168,C168)</f>
        <v>4</v>
      </c>
      <c r="E168" s="241" t="str">
        <f t="shared" si="22"/>
        <v>Ethnicity4</v>
      </c>
      <c r="F168" s="86" t="s">
        <v>507</v>
      </c>
      <c r="G168" s="242">
        <v>6.7674418604651157E-3</v>
      </c>
      <c r="H168" s="245">
        <v>53.216241029633025</v>
      </c>
    </row>
    <row r="169" spans="1:8">
      <c r="A169" s="86" t="str">
        <v>rcd_RACEL_DV_105</v>
      </c>
      <c r="B169" s="239">
        <v>168</v>
      </c>
      <c r="C169" s="86" t="s">
        <v>500</v>
      </c>
      <c r="D169" s="241">
        <f>COUNTIF($C$1:$C169,C169)</f>
        <v>5</v>
      </c>
      <c r="E169" s="241" t="str">
        <f t="shared" si="22"/>
        <v>Ethnicity5</v>
      </c>
      <c r="F169" s="86" t="s">
        <v>509</v>
      </c>
      <c r="G169" s="242">
        <v>3.9534883720930237E-3</v>
      </c>
      <c r="H169" s="245">
        <v>80.785759272379138</v>
      </c>
    </row>
    <row r="170" spans="1:8">
      <c r="A170" s="86" t="str">
        <v>rcd_plbornc_101</v>
      </c>
      <c r="B170" s="239">
        <v>169</v>
      </c>
      <c r="C170" s="86" t="s">
        <v>511</v>
      </c>
      <c r="D170" s="241">
        <f>COUNTIF($C$1:$C170,C170)</f>
        <v>1</v>
      </c>
      <c r="E170" s="241" t="str">
        <f t="shared" si="22"/>
        <v>Country of Birth1</v>
      </c>
      <c r="F170" s="86" t="s">
        <v>512</v>
      </c>
      <c r="G170" s="242">
        <v>0.93310465116279073</v>
      </c>
      <c r="H170" s="245">
        <v>101.66026280443876</v>
      </c>
    </row>
    <row r="171" spans="1:8">
      <c r="A171" s="86" t="str">
        <v>rcd_plbornc_102</v>
      </c>
      <c r="B171" s="239">
        <v>170</v>
      </c>
      <c r="C171" s="86" t="s">
        <v>511</v>
      </c>
      <c r="D171" s="241">
        <f>COUNTIF($C$1:$C171,C171)</f>
        <v>2</v>
      </c>
      <c r="E171" s="241" t="str">
        <f t="shared" si="22"/>
        <v>Country of Birth2</v>
      </c>
      <c r="F171" s="86" t="s">
        <v>514</v>
      </c>
      <c r="G171" s="242">
        <v>1.2116279069767442E-2</v>
      </c>
      <c r="H171" s="245">
        <v>75.686069500872918</v>
      </c>
    </row>
    <row r="172" spans="1:8">
      <c r="A172" s="86" t="str">
        <v>rcd_plbornc_103</v>
      </c>
      <c r="B172" s="239">
        <v>171</v>
      </c>
      <c r="C172" s="86" t="s">
        <v>511</v>
      </c>
      <c r="D172" s="241">
        <f>COUNTIF($C$1:$C172,C172)</f>
        <v>3</v>
      </c>
      <c r="E172" s="241" t="str">
        <f t="shared" si="22"/>
        <v>Country of Birth3</v>
      </c>
      <c r="F172" s="86" t="s">
        <v>516</v>
      </c>
      <c r="G172" s="242">
        <v>2.7558139534883722E-3</v>
      </c>
      <c r="H172" s="245">
        <v>122.79576942476018</v>
      </c>
    </row>
    <row r="173" spans="1:8">
      <c r="A173" s="86" t="str">
        <v>rcd_plbornc_104</v>
      </c>
      <c r="B173" s="239">
        <v>172</v>
      </c>
      <c r="C173" s="86" t="s">
        <v>511</v>
      </c>
      <c r="D173" s="241">
        <f>COUNTIF($C$1:$C173,C173)</f>
        <v>4</v>
      </c>
      <c r="E173" s="241" t="str">
        <f t="shared" si="22"/>
        <v>Country of Birth4</v>
      </c>
      <c r="F173" s="86" t="s">
        <v>518</v>
      </c>
      <c r="G173" s="242">
        <v>4.0755813953488379E-3</v>
      </c>
      <c r="H173" s="245">
        <v>95.932904349304067</v>
      </c>
    </row>
    <row r="174" spans="1:8">
      <c r="A174" s="86" t="str">
        <v>rcd_plbornc_105</v>
      </c>
      <c r="B174" s="239">
        <v>173</v>
      </c>
      <c r="C174" s="86" t="s">
        <v>511</v>
      </c>
      <c r="D174" s="241">
        <f>COUNTIF($C$1:$C174,C174)</f>
        <v>5</v>
      </c>
      <c r="E174" s="241" t="str">
        <f t="shared" si="22"/>
        <v>Country of Birth5</v>
      </c>
      <c r="F174" s="86" t="s">
        <v>520</v>
      </c>
      <c r="G174" s="242">
        <v>1.5151162790697677E-2</v>
      </c>
      <c r="H174" s="245">
        <v>82.805044273831967</v>
      </c>
    </row>
    <row r="175" spans="1:8">
      <c r="A175" s="86" t="str">
        <v>rcd_plbornc_106</v>
      </c>
      <c r="B175" s="239">
        <v>174</v>
      </c>
      <c r="C175" s="86" t="s">
        <v>511</v>
      </c>
      <c r="D175" s="241">
        <f>COUNTIF($C$1:$C175,C175)</f>
        <v>6</v>
      </c>
      <c r="E175" s="241" t="str">
        <f t="shared" si="22"/>
        <v>Country of Birth6</v>
      </c>
      <c r="F175" s="86" t="s">
        <v>522</v>
      </c>
      <c r="G175" s="242">
        <v>7.4360465116279076E-3</v>
      </c>
      <c r="H175" s="245">
        <v>90.205958276834025</v>
      </c>
    </row>
    <row r="176" spans="1:8">
      <c r="A176" s="86" t="str">
        <v>rcd_plbornc_107</v>
      </c>
      <c r="B176" s="239">
        <v>175</v>
      </c>
      <c r="C176" s="86" t="s">
        <v>511</v>
      </c>
      <c r="D176" s="241">
        <f>COUNTIF($C$1:$C176,C176)</f>
        <v>7</v>
      </c>
      <c r="E176" s="241" t="str">
        <f t="shared" si="22"/>
        <v>Country of Birth7</v>
      </c>
      <c r="F176" s="86" t="s">
        <v>49</v>
      </c>
      <c r="G176" s="242">
        <v>2.5377906976744188E-2</v>
      </c>
      <c r="H176" s="245">
        <v>76.45695080598064</v>
      </c>
    </row>
    <row r="177" spans="1:8">
      <c r="A177" s="86" t="str">
        <v>rcd_religion_101</v>
      </c>
      <c r="B177" s="239">
        <v>176</v>
      </c>
      <c r="C177" s="86" t="s">
        <v>525</v>
      </c>
      <c r="D177" s="241">
        <f>COUNTIF($C$1:$C177,C177)</f>
        <v>1</v>
      </c>
      <c r="E177" s="241" t="str">
        <f t="shared" si="22"/>
        <v>Religion1</v>
      </c>
      <c r="F177" s="86" t="s">
        <v>526</v>
      </c>
      <c r="G177" s="242">
        <v>0.48604651162790696</v>
      </c>
      <c r="H177" s="245">
        <v>111.31054146601713</v>
      </c>
    </row>
    <row r="178" spans="1:8">
      <c r="A178" s="86" t="str">
        <v>rcd_religion_102</v>
      </c>
      <c r="B178" s="239">
        <v>177</v>
      </c>
      <c r="C178" s="86" t="s">
        <v>525</v>
      </c>
      <c r="D178" s="241">
        <f>COUNTIF($C$1:$C178,C178)</f>
        <v>2</v>
      </c>
      <c r="E178" s="241" t="str">
        <f t="shared" si="22"/>
        <v>Religion2</v>
      </c>
      <c r="F178" s="86" t="s">
        <v>528</v>
      </c>
      <c r="G178" s="242">
        <v>5.5406976744186041E-3</v>
      </c>
      <c r="H178" s="245">
        <v>136.84835592408163</v>
      </c>
    </row>
    <row r="179" spans="1:8">
      <c r="A179" s="86" t="str">
        <v>rcd_religion_103</v>
      </c>
      <c r="B179" s="239">
        <v>178</v>
      </c>
      <c r="C179" s="86" t="s">
        <v>525</v>
      </c>
      <c r="D179" s="241">
        <f>COUNTIF($C$1:$C179,C179)</f>
        <v>3</v>
      </c>
      <c r="E179" s="241" t="str">
        <f t="shared" si="22"/>
        <v>Religion3</v>
      </c>
      <c r="F179" s="86" t="s">
        <v>530</v>
      </c>
      <c r="G179" s="242">
        <v>3.1976744186046516E-3</v>
      </c>
      <c r="H179" s="245">
        <v>95.251359375823256</v>
      </c>
    </row>
    <row r="180" spans="1:8">
      <c r="A180" s="86" t="str">
        <v>rcd_religion_104</v>
      </c>
      <c r="B180" s="239">
        <v>179</v>
      </c>
      <c r="C180" s="86" t="s">
        <v>525</v>
      </c>
      <c r="D180" s="241">
        <f>COUNTIF($C$1:$C180,C180)</f>
        <v>4</v>
      </c>
      <c r="E180" s="241" t="str">
        <f t="shared" si="22"/>
        <v>Religion4</v>
      </c>
      <c r="F180" s="86" t="s">
        <v>532</v>
      </c>
      <c r="G180" s="242">
        <v>8.6976744186046517E-3</v>
      </c>
      <c r="H180" s="245">
        <v>52.546288845572256</v>
      </c>
    </row>
    <row r="181" spans="1:8">
      <c r="A181" s="86" t="str">
        <v>rcd_religion_105</v>
      </c>
      <c r="B181" s="239">
        <v>180</v>
      </c>
      <c r="C181" s="86" t="s">
        <v>525</v>
      </c>
      <c r="D181" s="241">
        <f>COUNTIF($C$1:$C181,C181)</f>
        <v>5</v>
      </c>
      <c r="E181" s="241" t="str">
        <f t="shared" si="22"/>
        <v>Religion5</v>
      </c>
      <c r="F181" s="86" t="s">
        <v>534</v>
      </c>
      <c r="G181" s="242">
        <v>1.0046511627906976E-2</v>
      </c>
      <c r="H181" s="245">
        <v>104.41316734621981</v>
      </c>
    </row>
    <row r="182" spans="1:8">
      <c r="A182" s="86" t="str">
        <v>rcd_religion_106</v>
      </c>
      <c r="B182" s="239">
        <v>181</v>
      </c>
      <c r="C182" s="86" t="s">
        <v>525</v>
      </c>
      <c r="D182" s="241">
        <f>COUNTIF($C$1:$C182,C182)</f>
        <v>6</v>
      </c>
      <c r="E182" s="241" t="str">
        <f t="shared" si="22"/>
        <v>Religion6</v>
      </c>
      <c r="F182" s="86" t="s">
        <v>536</v>
      </c>
      <c r="G182" s="242">
        <v>3.4302325581395355E-3</v>
      </c>
      <c r="H182" s="245">
        <v>105.4700837308143</v>
      </c>
    </row>
    <row r="183" spans="1:8">
      <c r="A183" s="86" t="str">
        <v>rcd_religion_107</v>
      </c>
      <c r="B183" s="239">
        <v>182</v>
      </c>
      <c r="C183" s="86" t="s">
        <v>525</v>
      </c>
      <c r="D183" s="241">
        <f>COUNTIF($C$1:$C183,C183)</f>
        <v>7</v>
      </c>
      <c r="E183" s="241" t="str">
        <f t="shared" si="22"/>
        <v>Religion7</v>
      </c>
      <c r="F183" s="86" t="s">
        <v>538</v>
      </c>
      <c r="G183" s="242">
        <v>7.9883720930232546E-3</v>
      </c>
      <c r="H183" s="245">
        <v>82.550989678328875</v>
      </c>
    </row>
    <row r="184" spans="1:8">
      <c r="A184" s="86" t="str">
        <v>rcd_religion_108</v>
      </c>
      <c r="B184" s="239">
        <v>183</v>
      </c>
      <c r="C184" s="86" t="s">
        <v>525</v>
      </c>
      <c r="D184" s="241">
        <f>COUNTIF($C$1:$C184,C184)</f>
        <v>8</v>
      </c>
      <c r="E184" s="241" t="str">
        <f t="shared" si="22"/>
        <v>Religion8</v>
      </c>
      <c r="F184" s="86" t="s">
        <v>540</v>
      </c>
      <c r="G184" s="242">
        <v>0.47547093023255815</v>
      </c>
      <c r="H184" s="245">
        <v>91.959962632299636</v>
      </c>
    </row>
    <row r="185" spans="1:8">
      <c r="A185" s="86" t="str">
        <v>A2_HOUSE5</v>
      </c>
      <c r="B185" s="239">
        <v>184</v>
      </c>
      <c r="C185" s="86" t="s">
        <v>543</v>
      </c>
      <c r="D185" s="241">
        <f>COUNTIF($C$1:$C185,C185)</f>
        <v>1</v>
      </c>
      <c r="E185" s="241" t="str">
        <f t="shared" si="22"/>
        <v>House Type1</v>
      </c>
      <c r="F185" s="86" t="s">
        <v>544</v>
      </c>
      <c r="G185" s="242">
        <v>0.5294709302325582</v>
      </c>
      <c r="H185" s="245">
        <v>180.39421527751389</v>
      </c>
    </row>
    <row r="186" spans="1:8">
      <c r="A186" s="86" t="str">
        <v>A2_HOUSE6</v>
      </c>
      <c r="B186" s="239">
        <v>185</v>
      </c>
      <c r="C186" s="86" t="s">
        <v>543</v>
      </c>
      <c r="D186" s="241">
        <f>COUNTIF($C$1:$C186,C186)</f>
        <v>2</v>
      </c>
      <c r="E186" s="241" t="str">
        <f t="shared" si="22"/>
        <v>House Type2</v>
      </c>
      <c r="F186" s="86" t="s">
        <v>546</v>
      </c>
      <c r="G186" s="242">
        <v>8.0040697674418612E-2</v>
      </c>
      <c r="H186" s="245">
        <v>60.720471020713148</v>
      </c>
    </row>
    <row r="187" spans="1:8">
      <c r="A187" s="86" t="str">
        <v>A2_HOUSE7</v>
      </c>
      <c r="B187" s="239">
        <v>186</v>
      </c>
      <c r="C187" s="86" t="s">
        <v>543</v>
      </c>
      <c r="D187" s="241">
        <f>COUNTIF($C$1:$C187,C187)</f>
        <v>3</v>
      </c>
      <c r="E187" s="241" t="str">
        <f t="shared" si="22"/>
        <v>House Type3</v>
      </c>
      <c r="F187" s="86" t="s">
        <v>548</v>
      </c>
      <c r="G187" s="242">
        <v>0.28229651162790698</v>
      </c>
      <c r="H187" s="245">
        <v>79.56917682330706</v>
      </c>
    </row>
    <row r="188" spans="1:8">
      <c r="A188" s="86" t="str">
        <v>A2_HOUSE8</v>
      </c>
      <c r="B188" s="239">
        <v>187</v>
      </c>
      <c r="C188" s="86" t="s">
        <v>543</v>
      </c>
      <c r="D188" s="241">
        <f>COUNTIF($C$1:$C188,C188)</f>
        <v>4</v>
      </c>
      <c r="E188" s="241" t="str">
        <f t="shared" si="22"/>
        <v>House Type4</v>
      </c>
      <c r="F188" s="86" t="s">
        <v>550</v>
      </c>
      <c r="G188" s="242">
        <v>0.1082093023255814</v>
      </c>
      <c r="H188" s="245">
        <v>49.167905490124127</v>
      </c>
    </row>
    <row r="189" spans="1:8">
      <c r="A189" s="86" t="str">
        <v>TENURE2</v>
      </c>
      <c r="B189" s="239">
        <v>188</v>
      </c>
      <c r="C189" s="86" t="s">
        <v>552</v>
      </c>
      <c r="D189" s="241">
        <f>COUNTIF($C$1:$C189,C189)</f>
        <v>1</v>
      </c>
      <c r="E189" s="241" t="str">
        <f t="shared" si="22"/>
        <v>House Tenure1</v>
      </c>
      <c r="F189" s="86" t="s">
        <v>553</v>
      </c>
      <c r="G189" s="242">
        <v>0.48238953488372094</v>
      </c>
      <c r="H189" s="245">
        <v>124.83044490653718</v>
      </c>
    </row>
    <row r="190" spans="1:8">
      <c r="A190" s="86" t="str">
        <v>TENURE1</v>
      </c>
      <c r="B190" s="239">
        <v>189</v>
      </c>
      <c r="C190" s="86" t="s">
        <v>552</v>
      </c>
      <c r="D190" s="241">
        <f>COUNTIF($C$1:$C190,C190)</f>
        <v>2</v>
      </c>
      <c r="E190" s="241" t="str">
        <f t="shared" si="22"/>
        <v>House Tenure2</v>
      </c>
      <c r="F190" s="86" t="s">
        <v>555</v>
      </c>
      <c r="G190" s="242">
        <v>0.30010465116279073</v>
      </c>
      <c r="H190" s="245">
        <v>108.11656656464666</v>
      </c>
    </row>
    <row r="191" spans="1:8">
      <c r="A191" s="86" t="str">
        <v>TENURE7</v>
      </c>
      <c r="B191" s="239">
        <v>190</v>
      </c>
      <c r="C191" s="86" t="s">
        <v>552</v>
      </c>
      <c r="D191" s="241">
        <f>COUNTIF($C$1:$C191,C191)</f>
        <v>3</v>
      </c>
      <c r="E191" s="241" t="str">
        <f t="shared" si="22"/>
        <v>House Tenure3</v>
      </c>
      <c r="F191" s="86" t="s">
        <v>557</v>
      </c>
      <c r="G191" s="242">
        <v>7.3953488372093023E-3</v>
      </c>
      <c r="H191" s="245">
        <v>96.28644834497176</v>
      </c>
    </row>
    <row r="192" spans="1:8">
      <c r="A192" s="86" t="str">
        <v>TENURE4</v>
      </c>
      <c r="B192" s="239">
        <v>191</v>
      </c>
      <c r="C192" s="86" t="s">
        <v>552</v>
      </c>
      <c r="D192" s="241">
        <f>COUNTIF($C$1:$C192,C192)</f>
        <v>4</v>
      </c>
      <c r="E192" s="241" t="str">
        <f t="shared" si="22"/>
        <v>House Tenure4</v>
      </c>
      <c r="F192" s="86" t="s">
        <v>559</v>
      </c>
      <c r="G192" s="242">
        <v>0.13277906976744186</v>
      </c>
      <c r="H192" s="245">
        <v>79.259745736948815</v>
      </c>
    </row>
    <row r="193" spans="1:8">
      <c r="A193" s="86" t="str">
        <v>TENURE9</v>
      </c>
      <c r="B193" s="239">
        <v>192</v>
      </c>
      <c r="C193" s="86" t="s">
        <v>552</v>
      </c>
      <c r="D193" s="241">
        <f>COUNTIF($C$1:$C193,C193)</f>
        <v>5</v>
      </c>
      <c r="E193" s="241" t="str">
        <f t="shared" si="22"/>
        <v>House Tenure5</v>
      </c>
      <c r="F193" s="86" t="s">
        <v>561</v>
      </c>
      <c r="G193" s="242">
        <v>7.7470930232558147E-2</v>
      </c>
      <c r="H193" s="245">
        <v>48.177502495218313</v>
      </c>
    </row>
    <row r="194" spans="1:8">
      <c r="A194" s="86" t="str">
        <v>NBEDS1</v>
      </c>
      <c r="B194" s="239">
        <v>193</v>
      </c>
      <c r="C194" s="86" t="s">
        <v>563</v>
      </c>
      <c r="D194" s="241">
        <f>COUNTIF($C$1:$C194,C194)</f>
        <v>1</v>
      </c>
      <c r="E194" s="241" t="str">
        <f t="shared" si="22"/>
        <v>House Size1</v>
      </c>
      <c r="F194" s="86" t="s">
        <v>564</v>
      </c>
      <c r="G194" s="242">
        <v>4.344767441860465E-2</v>
      </c>
      <c r="H194" s="245">
        <v>66.826988328252497</v>
      </c>
    </row>
    <row r="195" spans="1:8">
      <c r="A195" s="86" t="str">
        <v>NBEDS2</v>
      </c>
      <c r="B195" s="239">
        <v>194</v>
      </c>
      <c r="C195" s="86" t="s">
        <v>563</v>
      </c>
      <c r="D195" s="241">
        <f>COUNTIF($C$1:$C195,C195)</f>
        <v>2</v>
      </c>
      <c r="E195" s="241" t="str">
        <f t="shared" ref="E195:E258" si="23">C195&amp;D195</f>
        <v>House Size2</v>
      </c>
      <c r="F195" s="86" t="s">
        <v>566</v>
      </c>
      <c r="G195" s="242">
        <v>0.15328488372093024</v>
      </c>
      <c r="H195" s="245">
        <v>65.785579421105851</v>
      </c>
    </row>
    <row r="196" spans="1:8">
      <c r="A196" s="86" t="str">
        <v>NBEDS3</v>
      </c>
      <c r="B196" s="239">
        <v>195</v>
      </c>
      <c r="C196" s="86" t="s">
        <v>563</v>
      </c>
      <c r="D196" s="241">
        <f>COUNTIF($C$1:$C196,C196)</f>
        <v>3</v>
      </c>
      <c r="E196" s="241" t="str">
        <f t="shared" si="23"/>
        <v>House Size3</v>
      </c>
      <c r="F196" s="86" t="s">
        <v>568</v>
      </c>
      <c r="G196" s="242">
        <v>0.36247093023255816</v>
      </c>
      <c r="H196" s="245">
        <v>81.04188808257976</v>
      </c>
    </row>
    <row r="197" spans="1:8">
      <c r="A197" s="86" t="str">
        <v>NBEDS4</v>
      </c>
      <c r="B197" s="239">
        <v>196</v>
      </c>
      <c r="C197" s="86" t="s">
        <v>563</v>
      </c>
      <c r="D197" s="241">
        <f>COUNTIF($C$1:$C197,C197)</f>
        <v>4</v>
      </c>
      <c r="E197" s="241" t="str">
        <f t="shared" si="23"/>
        <v>House Size4</v>
      </c>
      <c r="F197" s="86" t="s">
        <v>570</v>
      </c>
      <c r="G197" s="242">
        <v>0.31576744186046513</v>
      </c>
      <c r="H197" s="245">
        <v>161.28976213546514</v>
      </c>
    </row>
    <row r="198" spans="1:8">
      <c r="A198" s="86" t="str">
        <v>NBEDS5P</v>
      </c>
      <c r="B198" s="239">
        <v>197</v>
      </c>
      <c r="C198" s="86" t="s">
        <v>563</v>
      </c>
      <c r="D198" s="241">
        <f>COUNTIF($C$1:$C198,C198)</f>
        <v>5</v>
      </c>
      <c r="E198" s="241" t="str">
        <f t="shared" si="23"/>
        <v>House Size5</v>
      </c>
      <c r="F198" s="86" t="s">
        <v>572</v>
      </c>
      <c r="G198" s="242">
        <v>0.12379651162790699</v>
      </c>
      <c r="H198" s="245">
        <v>211.44071265731174</v>
      </c>
    </row>
    <row r="199" spans="1:8">
      <c r="A199" s="86" t="str">
        <v>hhdval0to100k</v>
      </c>
      <c r="B199" s="239">
        <v>198</v>
      </c>
      <c r="C199" s="86" t="s">
        <v>574</v>
      </c>
      <c r="D199" s="241">
        <f>COUNTIF($C$1:$C199,C199)</f>
        <v>1</v>
      </c>
      <c r="E199" s="241" t="str">
        <f t="shared" si="23"/>
        <v>House Value1</v>
      </c>
      <c r="F199" s="86" t="s">
        <v>575</v>
      </c>
      <c r="G199" s="242">
        <v>1.7796511627906974E-2</v>
      </c>
      <c r="H199" s="245">
        <v>17.241989870614667</v>
      </c>
    </row>
    <row r="200" spans="1:8">
      <c r="A200" s="86" t="str">
        <v>hhdval100to150k</v>
      </c>
      <c r="B200" s="239">
        <v>199</v>
      </c>
      <c r="C200" s="86" t="s">
        <v>574</v>
      </c>
      <c r="D200" s="241">
        <f>COUNTIF($C$1:$C200,C200)</f>
        <v>2</v>
      </c>
      <c r="E200" s="241" t="str">
        <f t="shared" si="23"/>
        <v>House Value2</v>
      </c>
      <c r="F200" s="86" t="s">
        <v>577</v>
      </c>
      <c r="G200" s="242">
        <v>4.1627906976744185E-2</v>
      </c>
      <c r="H200" s="245">
        <v>31.433461271855094</v>
      </c>
    </row>
    <row r="201" spans="1:8">
      <c r="A201" s="86" t="str">
        <v>hhdval150to250k</v>
      </c>
      <c r="B201" s="239">
        <v>200</v>
      </c>
      <c r="C201" s="86" t="s">
        <v>574</v>
      </c>
      <c r="D201" s="241">
        <f>COUNTIF($C$1:$C201,C201)</f>
        <v>3</v>
      </c>
      <c r="E201" s="241" t="str">
        <f t="shared" si="23"/>
        <v>House Value3</v>
      </c>
      <c r="F201" s="86" t="s">
        <v>579</v>
      </c>
      <c r="G201" s="242">
        <v>0.13791860465116279</v>
      </c>
      <c r="H201" s="245">
        <v>54.267653225457245</v>
      </c>
    </row>
    <row r="202" spans="1:8">
      <c r="A202" s="86" t="str">
        <v>hhdval250to500k</v>
      </c>
      <c r="B202" s="239">
        <v>201</v>
      </c>
      <c r="C202" s="86" t="s">
        <v>574</v>
      </c>
      <c r="D202" s="241">
        <f>COUNTIF($C$1:$C202,C202)</f>
        <v>4</v>
      </c>
      <c r="E202" s="241" t="str">
        <f t="shared" si="23"/>
        <v>House Value4</v>
      </c>
      <c r="F202" s="86" t="s">
        <v>581</v>
      </c>
      <c r="G202" s="242">
        <v>0.3561337209302326</v>
      </c>
      <c r="H202" s="245">
        <v>107.55054994154673</v>
      </c>
    </row>
    <row r="203" spans="1:8">
      <c r="A203" s="86" t="str">
        <v>hhdval500to750k</v>
      </c>
      <c r="B203" s="239">
        <v>202</v>
      </c>
      <c r="C203" s="86" t="s">
        <v>574</v>
      </c>
      <c r="D203" s="241">
        <f>COUNTIF($C$1:$C203,C203)</f>
        <v>5</v>
      </c>
      <c r="E203" s="241" t="str">
        <f t="shared" si="23"/>
        <v>House Value5</v>
      </c>
      <c r="F203" s="86" t="s">
        <v>583</v>
      </c>
      <c r="G203" s="242">
        <v>0.21090697674418607</v>
      </c>
      <c r="H203" s="245">
        <v>202.51711715379037</v>
      </c>
    </row>
    <row r="204" spans="1:8">
      <c r="A204" s="86" t="str">
        <v>hhdval750kto1m</v>
      </c>
      <c r="B204" s="239">
        <v>203</v>
      </c>
      <c r="C204" s="86" t="s">
        <v>574</v>
      </c>
      <c r="D204" s="241">
        <f>COUNTIF($C$1:$C204,C204)</f>
        <v>6</v>
      </c>
      <c r="E204" s="241" t="str">
        <f t="shared" si="23"/>
        <v>House Value6</v>
      </c>
      <c r="F204" s="86" t="s">
        <v>585</v>
      </c>
      <c r="G204" s="242">
        <v>0.10648255813953489</v>
      </c>
      <c r="H204" s="245">
        <v>275.73386607876984</v>
      </c>
    </row>
    <row r="205" spans="1:8">
      <c r="A205" s="86" t="str">
        <v>hhdval1mplus</v>
      </c>
      <c r="B205" s="239">
        <v>204</v>
      </c>
      <c r="C205" s="86" t="s">
        <v>574</v>
      </c>
      <c r="D205" s="241">
        <f>COUNTIF($C$1:$C205,C205)</f>
        <v>7</v>
      </c>
      <c r="E205" s="241" t="str">
        <f t="shared" si="23"/>
        <v>House Value7</v>
      </c>
      <c r="F205" s="86" t="s">
        <v>587</v>
      </c>
      <c r="G205" s="242">
        <v>0.12951744186046513</v>
      </c>
      <c r="H205" s="245">
        <v>354.94408160038398</v>
      </c>
    </row>
    <row r="206" spans="1:8">
      <c r="A206" s="86" t="str">
        <v>move_ind</v>
      </c>
      <c r="B206" s="239">
        <v>205</v>
      </c>
      <c r="C206" s="86" t="s">
        <v>589</v>
      </c>
      <c r="D206" s="241">
        <f>COUNTIF($C$1:$C206,C206)</f>
        <v>1</v>
      </c>
      <c r="E206" s="241" t="str">
        <f t="shared" si="23"/>
        <v>House Move1</v>
      </c>
      <c r="F206" s="86" t="s">
        <v>590</v>
      </c>
      <c r="G206" s="242">
        <v>0.14537790697674419</v>
      </c>
      <c r="H206" s="245">
        <v>91.749045074042115</v>
      </c>
    </row>
    <row r="207" spans="1:8">
      <c r="A207" s="86" t="str">
        <v>RCD_HHTYPE_DV_101</v>
      </c>
      <c r="B207" s="239">
        <v>206</v>
      </c>
      <c r="C207" s="86" t="s">
        <v>54</v>
      </c>
      <c r="D207" s="241">
        <f>COUNTIF($C$1:$C207,C207)</f>
        <v>1</v>
      </c>
      <c r="E207" s="241" t="str">
        <f t="shared" si="23"/>
        <v>Structure1</v>
      </c>
      <c r="F207" s="86" t="s">
        <v>591</v>
      </c>
      <c r="G207" s="242">
        <v>0.12326744186046511</v>
      </c>
      <c r="H207" s="245">
        <v>76.782397841377218</v>
      </c>
    </row>
    <row r="208" spans="1:8">
      <c r="A208" s="86" t="str">
        <v>RCD_HHTYPE_DV_102</v>
      </c>
      <c r="B208" s="239">
        <v>207</v>
      </c>
      <c r="C208" s="86" t="s">
        <v>54</v>
      </c>
      <c r="D208" s="241">
        <f>COUNTIF($C$1:$C208,C208)</f>
        <v>2</v>
      </c>
      <c r="E208" s="241" t="str">
        <f t="shared" si="23"/>
        <v>Structure2</v>
      </c>
      <c r="F208" s="86" t="s">
        <v>592</v>
      </c>
      <c r="G208" s="242">
        <v>1.9726744186046509E-2</v>
      </c>
      <c r="H208" s="245">
        <v>64.814465395456736</v>
      </c>
    </row>
    <row r="209" spans="1:8">
      <c r="A209" s="86" t="str">
        <v>RCD_HHTYPE_DV_103</v>
      </c>
      <c r="B209" s="239">
        <v>208</v>
      </c>
      <c r="C209" s="86" t="s">
        <v>54</v>
      </c>
      <c r="D209" s="241">
        <f>COUNTIF($C$1:$C209,C209)</f>
        <v>3</v>
      </c>
      <c r="E209" s="241" t="str">
        <f t="shared" si="23"/>
        <v>Structure3</v>
      </c>
      <c r="F209" s="86" t="s">
        <v>593</v>
      </c>
      <c r="G209" s="242">
        <v>0.36925581395348839</v>
      </c>
      <c r="H209" s="245">
        <v>121.87404569209255</v>
      </c>
    </row>
    <row r="210" spans="1:8">
      <c r="A210" s="86" t="str">
        <v>RCD_HHTYPE_DV_104</v>
      </c>
      <c r="B210" s="239">
        <v>209</v>
      </c>
      <c r="C210" s="86" t="s">
        <v>54</v>
      </c>
      <c r="D210" s="241">
        <f>COUNTIF($C$1:$C210,C210)</f>
        <v>4</v>
      </c>
      <c r="E210" s="241" t="str">
        <f t="shared" si="23"/>
        <v>Structure4</v>
      </c>
      <c r="F210" s="86" t="s">
        <v>160</v>
      </c>
      <c r="G210" s="242">
        <v>0.19054069767441859</v>
      </c>
      <c r="H210" s="245">
        <v>100.87619139725621</v>
      </c>
    </row>
    <row r="211" spans="1:8">
      <c r="A211" s="86" t="str">
        <v>RCD_HHTYPE_DV_105</v>
      </c>
      <c r="B211" s="239">
        <v>210</v>
      </c>
      <c r="C211" s="86" t="s">
        <v>54</v>
      </c>
      <c r="D211" s="241">
        <f>COUNTIF($C$1:$C211,C211)</f>
        <v>5</v>
      </c>
      <c r="E211" s="241" t="str">
        <f t="shared" si="23"/>
        <v>Structure5</v>
      </c>
      <c r="F211" s="86" t="s">
        <v>594</v>
      </c>
      <c r="G211" s="242">
        <v>0.2976511627906977</v>
      </c>
      <c r="H211" s="245">
        <v>93.796188172073172</v>
      </c>
    </row>
    <row r="212" spans="1:8">
      <c r="A212" s="86" t="str">
        <v>RCD_NKIDS05_101</v>
      </c>
      <c r="B212" s="239">
        <v>211</v>
      </c>
      <c r="C212" s="86" t="s">
        <v>596</v>
      </c>
      <c r="D212" s="241">
        <f>COUNTIF($C$1:$C212,C212)</f>
        <v>1</v>
      </c>
      <c r="E212" s="241" t="str">
        <f t="shared" si="23"/>
        <v>Number of Children by Age1</v>
      </c>
      <c r="F212" s="86" t="s">
        <v>597</v>
      </c>
      <c r="G212" s="242">
        <v>0.91925581395348832</v>
      </c>
      <c r="H212" s="245">
        <v>102.13451255885553</v>
      </c>
    </row>
    <row r="213" spans="1:8">
      <c r="A213" s="86" t="str">
        <v>RCD_NKIDS05_102</v>
      </c>
      <c r="B213" s="239">
        <v>212</v>
      </c>
      <c r="C213" s="86" t="s">
        <v>596</v>
      </c>
      <c r="D213" s="241">
        <f>COUNTIF($C$1:$C213,C213)</f>
        <v>2</v>
      </c>
      <c r="E213" s="241" t="str">
        <f t="shared" si="23"/>
        <v>Number of Children by Age2</v>
      </c>
      <c r="F213" s="86" t="s">
        <v>599</v>
      </c>
      <c r="G213" s="242">
        <v>5.7191860465116276E-2</v>
      </c>
      <c r="H213" s="245">
        <v>77.112635948354139</v>
      </c>
    </row>
    <row r="214" spans="1:8">
      <c r="A214" s="86" t="str">
        <v>RCD_NKIDS05_103</v>
      </c>
      <c r="B214" s="239">
        <v>213</v>
      </c>
      <c r="C214" s="86" t="s">
        <v>596</v>
      </c>
      <c r="D214" s="241">
        <f>COUNTIF($C$1:$C214,C214)</f>
        <v>3</v>
      </c>
      <c r="E214" s="241" t="str">
        <f t="shared" si="23"/>
        <v>Number of Children by Age3</v>
      </c>
      <c r="F214" s="86" t="s">
        <v>601</v>
      </c>
      <c r="G214" s="242">
        <v>2.3226744186046512E-2</v>
      </c>
      <c r="H214" s="245">
        <v>90.360871990065021</v>
      </c>
    </row>
    <row r="215" spans="1:8">
      <c r="A215" s="86" t="str">
        <v>RCD_NKIDS615_101</v>
      </c>
      <c r="B215" s="239">
        <v>214</v>
      </c>
      <c r="C215" s="86" t="s">
        <v>596</v>
      </c>
      <c r="D215" s="241">
        <f>COUNTIF($C$1:$C215,C215)</f>
        <v>4</v>
      </c>
      <c r="E215" s="241" t="str">
        <f t="shared" si="23"/>
        <v>Number of Children by Age4</v>
      </c>
      <c r="F215" s="86" t="s">
        <v>603</v>
      </c>
      <c r="G215" s="242">
        <v>0.79388953488372094</v>
      </c>
      <c r="H215" s="245">
        <v>101.28073804715187</v>
      </c>
    </row>
    <row r="216" spans="1:8">
      <c r="A216" s="86" t="str">
        <v>RCD_NKIDS615_102</v>
      </c>
      <c r="B216" s="239">
        <v>215</v>
      </c>
      <c r="C216" s="86" t="s">
        <v>596</v>
      </c>
      <c r="D216" s="241">
        <f>COUNTIF($C$1:$C216,C216)</f>
        <v>5</v>
      </c>
      <c r="E216" s="241" t="str">
        <f t="shared" si="23"/>
        <v>Number of Children by Age5</v>
      </c>
      <c r="F216" s="86" t="s">
        <v>605</v>
      </c>
      <c r="G216" s="242">
        <v>0.11344767441860466</v>
      </c>
      <c r="H216" s="245">
        <v>92.274365472408491</v>
      </c>
    </row>
    <row r="217" spans="1:8">
      <c r="A217" s="86" t="str">
        <v>RCD_NKIDS615_103</v>
      </c>
      <c r="B217" s="239">
        <v>216</v>
      </c>
      <c r="C217" s="86" t="s">
        <v>596</v>
      </c>
      <c r="D217" s="241">
        <f>COUNTIF($C$1:$C217,C217)</f>
        <v>6</v>
      </c>
      <c r="E217" s="241" t="str">
        <f t="shared" si="23"/>
        <v>Number of Children by Age6</v>
      </c>
      <c r="F217" s="86" t="s">
        <v>607</v>
      </c>
      <c r="G217" s="242">
        <v>9.2738372093023255E-2</v>
      </c>
      <c r="H217" s="245">
        <v>99.31720614850758</v>
      </c>
    </row>
    <row r="218" spans="1:8">
      <c r="A218" s="86" t="str">
        <v>A2_CHILDREN1</v>
      </c>
      <c r="B218" s="239">
        <v>217</v>
      </c>
      <c r="C218" s="86" t="s">
        <v>608</v>
      </c>
      <c r="D218" s="241">
        <f>COUNTIF($C$1:$C218,C218)</f>
        <v>1</v>
      </c>
      <c r="E218" s="241" t="str">
        <f t="shared" si="23"/>
        <v>Children in household1</v>
      </c>
      <c r="F218" s="86" t="s">
        <v>609</v>
      </c>
      <c r="G218" s="242">
        <v>0.75372674418604657</v>
      </c>
      <c r="H218" s="245">
        <v>103.95808183999746</v>
      </c>
    </row>
    <row r="219" spans="1:8">
      <c r="A219" s="86" t="str">
        <v>A2_CHILDREN2A</v>
      </c>
      <c r="B219" s="239">
        <v>218</v>
      </c>
      <c r="C219" s="86" t="s">
        <v>608</v>
      </c>
      <c r="D219" s="241">
        <f>COUNTIF($C$1:$C219,C219)</f>
        <v>2</v>
      </c>
      <c r="E219" s="241" t="str">
        <f t="shared" si="23"/>
        <v>Children in household2</v>
      </c>
      <c r="F219" s="86" t="s">
        <v>610</v>
      </c>
      <c r="G219" s="242">
        <v>0.1143139534883721</v>
      </c>
      <c r="H219" s="245">
        <v>90.121731296039144</v>
      </c>
    </row>
    <row r="220" spans="1:8">
      <c r="A220" s="86" t="str">
        <v>A2_CHILDREN2B</v>
      </c>
      <c r="B220" s="239">
        <v>219</v>
      </c>
      <c r="C220" s="86" t="s">
        <v>608</v>
      </c>
      <c r="D220" s="241">
        <f>COUNTIF($C$1:$C220,C220)</f>
        <v>3</v>
      </c>
      <c r="E220" s="241" t="str">
        <f t="shared" si="23"/>
        <v>Children in household3</v>
      </c>
      <c r="F220" s="86" t="s">
        <v>611</v>
      </c>
      <c r="G220" s="242">
        <v>0.10047093023255814</v>
      </c>
      <c r="H220" s="245">
        <v>93.13923464888002</v>
      </c>
    </row>
    <row r="221" spans="1:8">
      <c r="A221" s="86" t="str">
        <v>A2_CHILDREN3</v>
      </c>
      <c r="B221" s="239">
        <v>220</v>
      </c>
      <c r="C221" s="86" t="s">
        <v>608</v>
      </c>
      <c r="D221" s="241">
        <f>COUNTIF($C$1:$C221,C221)</f>
        <v>4</v>
      </c>
      <c r="E221" s="241" t="str">
        <f t="shared" si="23"/>
        <v>Children in household4</v>
      </c>
      <c r="F221" s="86" t="s">
        <v>612</v>
      </c>
      <c r="G221" s="242">
        <v>3.1575581395348835E-2</v>
      </c>
      <c r="H221" s="245">
        <v>78.043003902970781</v>
      </c>
    </row>
    <row r="222" spans="1:8">
      <c r="A222" s="86" t="str">
        <v>A2_HHD1</v>
      </c>
      <c r="B222" s="239">
        <v>221</v>
      </c>
      <c r="C222" s="86" t="s">
        <v>613</v>
      </c>
      <c r="D222" s="241">
        <f>COUNTIF($C$1:$C222,C222)</f>
        <v>1</v>
      </c>
      <c r="E222" s="241" t="str">
        <f t="shared" si="23"/>
        <v>Household Size1</v>
      </c>
      <c r="F222" s="86" t="s">
        <v>614</v>
      </c>
      <c r="G222" s="242">
        <v>0.14680813953488372</v>
      </c>
      <c r="H222" s="245">
        <v>79.943415780883853</v>
      </c>
    </row>
    <row r="223" spans="1:8">
      <c r="A223" s="86" t="str">
        <v>A2_HHD2</v>
      </c>
      <c r="B223" s="239">
        <v>222</v>
      </c>
      <c r="C223" s="86" t="s">
        <v>613</v>
      </c>
      <c r="D223" s="241">
        <f>COUNTIF($C$1:$C223,C223)</f>
        <v>2</v>
      </c>
      <c r="E223" s="241" t="str">
        <f t="shared" si="23"/>
        <v>Household Size2</v>
      </c>
      <c r="F223" s="86" t="s">
        <v>615</v>
      </c>
      <c r="G223" s="242">
        <v>0.42302906976744181</v>
      </c>
      <c r="H223" s="245">
        <v>109.06347677201778</v>
      </c>
    </row>
    <row r="224" spans="1:8">
      <c r="A224" s="86" t="str">
        <v>A2_HHD5</v>
      </c>
      <c r="B224" s="239">
        <v>223</v>
      </c>
      <c r="C224" s="86" t="s">
        <v>613</v>
      </c>
      <c r="D224" s="241">
        <f>COUNTIF($C$1:$C224,C224)</f>
        <v>3</v>
      </c>
      <c r="E224" s="241" t="str">
        <f t="shared" si="23"/>
        <v>Household Size3</v>
      </c>
      <c r="F224" s="86" t="s">
        <v>616</v>
      </c>
      <c r="G224" s="242">
        <v>0.35011046511627902</v>
      </c>
      <c r="H224" s="245">
        <v>100.89026881860104</v>
      </c>
    </row>
    <row r="225" spans="1:8">
      <c r="A225" s="86" t="str">
        <v>A2_HHD6</v>
      </c>
      <c r="B225" s="239">
        <v>224</v>
      </c>
      <c r="C225" s="86" t="s">
        <v>613</v>
      </c>
      <c r="D225" s="241">
        <f>COUNTIF($C$1:$C225,C225)</f>
        <v>4</v>
      </c>
      <c r="E225" s="241" t="str">
        <f t="shared" si="23"/>
        <v>Household Size4</v>
      </c>
      <c r="F225" s="86" t="s">
        <v>617</v>
      </c>
      <c r="G225" s="242">
        <v>8.0709302325581392E-2</v>
      </c>
      <c r="H225" s="245">
        <v>98.875649158246574</v>
      </c>
    </row>
    <row r="226" spans="1:8">
      <c r="A226" s="86" t="str">
        <v>rcd_jbnssec8_dv_101</v>
      </c>
      <c r="B226" s="239">
        <v>225</v>
      </c>
      <c r="C226" s="86" t="s">
        <v>620</v>
      </c>
      <c r="D226" s="241">
        <f>COUNTIF($C$1:$C226,C226)</f>
        <v>1</v>
      </c>
      <c r="E226" s="241" t="str">
        <f t="shared" si="23"/>
        <v>NS SEC (% of people in employment)1</v>
      </c>
      <c r="F226" s="86" t="s">
        <v>621</v>
      </c>
      <c r="G226" s="242">
        <v>0.18409883720930231</v>
      </c>
      <c r="H226" s="245">
        <v>137.90740239168395</v>
      </c>
    </row>
    <row r="227" spans="1:8">
      <c r="A227" s="86" t="str">
        <v>rcd_jbnssec8_dv_102</v>
      </c>
      <c r="B227" s="239">
        <v>226</v>
      </c>
      <c r="C227" s="86" t="s">
        <v>620</v>
      </c>
      <c r="D227" s="241">
        <f>COUNTIF($C$1:$C227,C227)</f>
        <v>2</v>
      </c>
      <c r="E227" s="241" t="str">
        <f t="shared" si="23"/>
        <v>NS SEC (% of people in employment)2</v>
      </c>
      <c r="F227" s="86" t="s">
        <v>623</v>
      </c>
      <c r="G227" s="242">
        <v>0.33285465116279067</v>
      </c>
      <c r="H227" s="245">
        <v>114.091938521847</v>
      </c>
    </row>
    <row r="228" spans="1:8">
      <c r="A228" s="86" t="str">
        <v>rcd_jbnssec8_dv_103</v>
      </c>
      <c r="B228" s="239">
        <v>227</v>
      </c>
      <c r="C228" s="86" t="s">
        <v>620</v>
      </c>
      <c r="D228" s="241">
        <f>COUNTIF($C$1:$C228,C228)</f>
        <v>3</v>
      </c>
      <c r="E228" s="241" t="str">
        <f t="shared" si="23"/>
        <v>NS SEC (% of people in employment)3</v>
      </c>
      <c r="F228" s="86" t="s">
        <v>625</v>
      </c>
      <c r="G228" s="242">
        <v>0.12702906976744185</v>
      </c>
      <c r="H228" s="245">
        <v>95.785776975346863</v>
      </c>
    </row>
    <row r="229" spans="1:8">
      <c r="A229" s="86" t="str">
        <v>rcd_jbnssec8_dv_104</v>
      </c>
      <c r="B229" s="239">
        <v>228</v>
      </c>
      <c r="C229" s="86" t="s">
        <v>620</v>
      </c>
      <c r="D229" s="241">
        <f>COUNTIF($C$1:$C229,C229)</f>
        <v>4</v>
      </c>
      <c r="E229" s="241" t="str">
        <f t="shared" si="23"/>
        <v>NS SEC (% of people in employment)4</v>
      </c>
      <c r="F229" s="86" t="s">
        <v>627</v>
      </c>
      <c r="G229" s="242">
        <v>0.11569767441860467</v>
      </c>
      <c r="H229" s="245">
        <v>112.63735568871986</v>
      </c>
    </row>
    <row r="230" spans="1:8">
      <c r="A230" s="86" t="str">
        <v>rcd_jbnssec8_dv_105</v>
      </c>
      <c r="B230" s="239">
        <v>229</v>
      </c>
      <c r="C230" s="86" t="s">
        <v>620</v>
      </c>
      <c r="D230" s="241">
        <f>COUNTIF($C$1:$C230,C230)</f>
        <v>5</v>
      </c>
      <c r="E230" s="241" t="str">
        <f t="shared" si="23"/>
        <v>NS SEC (% of people in employment)5</v>
      </c>
      <c r="F230" s="86" t="s">
        <v>629</v>
      </c>
      <c r="G230" s="242">
        <v>4.9924418604651161E-2</v>
      </c>
      <c r="H230" s="245">
        <v>75.548461813074823</v>
      </c>
    </row>
    <row r="231" spans="1:8">
      <c r="A231" s="86" t="str">
        <v>rcd_jbnssec8_dv_106</v>
      </c>
      <c r="B231" s="239">
        <v>230</v>
      </c>
      <c r="C231" s="86" t="s">
        <v>620</v>
      </c>
      <c r="D231" s="241">
        <f>COUNTIF($C$1:$C231,C231)</f>
        <v>6</v>
      </c>
      <c r="E231" s="241" t="str">
        <f t="shared" si="23"/>
        <v>NS SEC (% of people in employment)6</v>
      </c>
      <c r="F231" s="86" t="s">
        <v>631</v>
      </c>
      <c r="G231" s="242">
        <v>0.12004651162790697</v>
      </c>
      <c r="H231" s="245">
        <v>68.752099953264036</v>
      </c>
    </row>
    <row r="232" spans="1:8">
      <c r="A232" s="86" t="str">
        <v>rcd_jbnssec8_dv_107</v>
      </c>
      <c r="B232" s="239">
        <v>231</v>
      </c>
      <c r="C232" s="86" t="s">
        <v>620</v>
      </c>
      <c r="D232" s="241">
        <f>COUNTIF($C$1:$C232,C232)</f>
        <v>7</v>
      </c>
      <c r="E232" s="241" t="str">
        <f t="shared" si="23"/>
        <v>NS SEC (% of people in employment)7</v>
      </c>
      <c r="F232" s="86" t="s">
        <v>633</v>
      </c>
      <c r="G232" s="242">
        <v>7.0715116279069776E-2</v>
      </c>
      <c r="H232" s="245">
        <v>71.497297435549356</v>
      </c>
    </row>
    <row r="233" spans="1:8">
      <c r="A233" s="86" t="str">
        <v>CLASS1</v>
      </c>
      <c r="B233" s="239">
        <v>232</v>
      </c>
      <c r="C233" s="86" t="s">
        <v>635</v>
      </c>
      <c r="D233" s="241">
        <f>COUNTIF($C$1:$C233,C233)</f>
        <v>1</v>
      </c>
      <c r="E233" s="241" t="str">
        <f t="shared" si="23"/>
        <v>Social Grade1</v>
      </c>
      <c r="F233" s="86" t="s">
        <v>636</v>
      </c>
      <c r="G233" s="242">
        <v>0.10702906976744185</v>
      </c>
      <c r="H233" s="245">
        <v>183.85488243099371</v>
      </c>
    </row>
    <row r="234" spans="1:8">
      <c r="A234" s="86" t="str">
        <v>CLASS2</v>
      </c>
      <c r="B234" s="239">
        <v>233</v>
      </c>
      <c r="C234" s="86" t="s">
        <v>635</v>
      </c>
      <c r="D234" s="241">
        <f>COUNTIF($C$1:$C234,C234)</f>
        <v>2</v>
      </c>
      <c r="E234" s="241" t="str">
        <f t="shared" si="23"/>
        <v>Social Grade2</v>
      </c>
      <c r="F234" s="86" t="s">
        <v>638</v>
      </c>
      <c r="G234" s="242">
        <v>0.34243023255813954</v>
      </c>
      <c r="H234" s="245">
        <v>135.17852005888983</v>
      </c>
    </row>
    <row r="235" spans="1:8">
      <c r="A235" s="86" t="str">
        <v>CLASS3</v>
      </c>
      <c r="B235" s="239">
        <v>234</v>
      </c>
      <c r="C235" s="86" t="s">
        <v>635</v>
      </c>
      <c r="D235" s="241">
        <f>COUNTIF($C$1:$C235,C235)</f>
        <v>3</v>
      </c>
      <c r="E235" s="241" t="str">
        <f t="shared" si="23"/>
        <v>Social Grade3</v>
      </c>
      <c r="F235" s="86" t="s">
        <v>640</v>
      </c>
      <c r="G235" s="242">
        <v>0.26345348837209298</v>
      </c>
      <c r="H235" s="245">
        <v>96.388326784332889</v>
      </c>
    </row>
    <row r="236" spans="1:8">
      <c r="A236" s="86" t="str">
        <v>CLASS4</v>
      </c>
      <c r="B236" s="239">
        <v>235</v>
      </c>
      <c r="C236" s="86" t="s">
        <v>635</v>
      </c>
      <c r="D236" s="241">
        <f>COUNTIF($C$1:$C236,C236)</f>
        <v>4</v>
      </c>
      <c r="E236" s="241" t="str">
        <f t="shared" si="23"/>
        <v>Social Grade4</v>
      </c>
      <c r="F236" s="86" t="s">
        <v>642</v>
      </c>
      <c r="G236" s="242">
        <v>0.15703488372093022</v>
      </c>
      <c r="H236" s="245">
        <v>76.743124543432444</v>
      </c>
    </row>
    <row r="237" spans="1:8">
      <c r="A237" s="86" t="str">
        <v>CLASS5</v>
      </c>
      <c r="B237" s="239">
        <v>236</v>
      </c>
      <c r="C237" s="86" t="s">
        <v>635</v>
      </c>
      <c r="D237" s="241">
        <f>COUNTIF($C$1:$C237,C237)</f>
        <v>5</v>
      </c>
      <c r="E237" s="241" t="str">
        <f t="shared" si="23"/>
        <v>Social Grade5</v>
      </c>
      <c r="F237" s="86" t="s">
        <v>644</v>
      </c>
      <c r="G237" s="242">
        <v>7.1412790697674422E-2</v>
      </c>
      <c r="H237" s="245">
        <v>58.239048515224447</v>
      </c>
    </row>
    <row r="238" spans="1:8">
      <c r="A238" s="86" t="str">
        <v>CLASS6</v>
      </c>
      <c r="B238" s="239">
        <v>237</v>
      </c>
      <c r="C238" s="86" t="s">
        <v>635</v>
      </c>
      <c r="D238" s="241">
        <f>COUNTIF($C$1:$C238,C238)</f>
        <v>6</v>
      </c>
      <c r="E238" s="241" t="str">
        <f t="shared" si="23"/>
        <v>Social Grade6</v>
      </c>
      <c r="F238" s="86" t="s">
        <v>646</v>
      </c>
      <c r="G238" s="242">
        <v>5.8122093023255814E-2</v>
      </c>
      <c r="H238" s="245">
        <v>66.290930685259795</v>
      </c>
    </row>
    <row r="239" spans="1:8">
      <c r="A239" s="86" t="str">
        <v>OCCD2</v>
      </c>
      <c r="B239" s="239">
        <v>238</v>
      </c>
      <c r="C239" s="86" t="s">
        <v>648</v>
      </c>
      <c r="D239" s="241">
        <f>COUNTIF($C$1:$C239,C239)</f>
        <v>1</v>
      </c>
      <c r="E239" s="241" t="str">
        <f t="shared" si="23"/>
        <v>Occupation1</v>
      </c>
      <c r="F239" s="86" t="s">
        <v>649</v>
      </c>
      <c r="G239" s="242">
        <v>8.6808139534883727E-2</v>
      </c>
      <c r="H239" s="245">
        <v>133.15718058675284</v>
      </c>
    </row>
    <row r="240" spans="1:8">
      <c r="A240" s="86" t="str">
        <v>OCCD6</v>
      </c>
      <c r="B240" s="239">
        <v>239</v>
      </c>
      <c r="C240" s="86" t="s">
        <v>648</v>
      </c>
      <c r="D240" s="241">
        <f>COUNTIF($C$1:$C240,C240)</f>
        <v>2</v>
      </c>
      <c r="E240" s="241" t="str">
        <f t="shared" si="23"/>
        <v>Occupation2</v>
      </c>
      <c r="F240" s="86" t="s">
        <v>651</v>
      </c>
      <c r="G240" s="242">
        <v>0.24386627906976743</v>
      </c>
      <c r="H240" s="245">
        <v>112.83575021112631</v>
      </c>
    </row>
    <row r="241" spans="1:8">
      <c r="A241" s="86" t="str">
        <v>OCCD3</v>
      </c>
      <c r="B241" s="239">
        <v>240</v>
      </c>
      <c r="C241" s="86" t="s">
        <v>648</v>
      </c>
      <c r="D241" s="241">
        <f>COUNTIF($C$1:$C241,C241)</f>
        <v>3</v>
      </c>
      <c r="E241" s="241" t="str">
        <f t="shared" si="23"/>
        <v>Occupation3</v>
      </c>
      <c r="F241" s="86" t="s">
        <v>653</v>
      </c>
      <c r="G241" s="242">
        <v>0.14627325581395351</v>
      </c>
      <c r="H241" s="245">
        <v>97.548539584988106</v>
      </c>
    </row>
    <row r="242" spans="1:8">
      <c r="A242" s="86" t="str">
        <v>OCCD5</v>
      </c>
      <c r="B242" s="239">
        <v>241</v>
      </c>
      <c r="C242" s="86" t="s">
        <v>648</v>
      </c>
      <c r="D242" s="241">
        <f>COUNTIF($C$1:$C242,C242)</f>
        <v>4</v>
      </c>
      <c r="E242" s="241" t="str">
        <f t="shared" si="23"/>
        <v>Occupation4</v>
      </c>
      <c r="F242" s="86" t="s">
        <v>655</v>
      </c>
      <c r="G242" s="242">
        <v>5.292441860465117E-2</v>
      </c>
      <c r="H242" s="245">
        <v>95.945653601123126</v>
      </c>
    </row>
    <row r="243" spans="1:8">
      <c r="A243" s="86" t="str">
        <v>OCCD8</v>
      </c>
      <c r="B243" s="239">
        <v>242</v>
      </c>
      <c r="C243" s="86" t="s">
        <v>648</v>
      </c>
      <c r="D243" s="241">
        <f>COUNTIF($C$1:$C243,C243)</f>
        <v>5</v>
      </c>
      <c r="E243" s="241" t="str">
        <f t="shared" si="23"/>
        <v>Occupation5</v>
      </c>
      <c r="F243" s="86" t="s">
        <v>657</v>
      </c>
      <c r="G243" s="242">
        <v>0.15966860465116281</v>
      </c>
      <c r="H243" s="245">
        <v>107.15670394730891</v>
      </c>
    </row>
    <row r="244" spans="1:8">
      <c r="A244" s="86" t="str">
        <v>OCCD9</v>
      </c>
      <c r="B244" s="239">
        <v>243</v>
      </c>
      <c r="C244" s="86" t="s">
        <v>648</v>
      </c>
      <c r="D244" s="241">
        <f>COUNTIF($C$1:$C244,C244)</f>
        <v>6</v>
      </c>
      <c r="E244" s="241" t="str">
        <f t="shared" si="23"/>
        <v>Occupation6</v>
      </c>
      <c r="F244" s="86" t="s">
        <v>659</v>
      </c>
      <c r="G244" s="242">
        <v>9.0494186046511618E-2</v>
      </c>
      <c r="H244" s="245">
        <v>120.30895603719441</v>
      </c>
    </row>
    <row r="245" spans="1:8">
      <c r="A245" s="86" t="str">
        <v>OCCD10</v>
      </c>
      <c r="B245" s="239">
        <v>244</v>
      </c>
      <c r="C245" s="86" t="s">
        <v>648</v>
      </c>
      <c r="D245" s="241">
        <f>COUNTIF($C$1:$C245,C245)</f>
        <v>7</v>
      </c>
      <c r="E245" s="241" t="str">
        <f t="shared" si="23"/>
        <v>Occupation7</v>
      </c>
      <c r="F245" s="86" t="s">
        <v>661</v>
      </c>
      <c r="G245" s="242">
        <v>5.9883720930232559E-2</v>
      </c>
      <c r="H245" s="245">
        <v>71.334094495837746</v>
      </c>
    </row>
    <row r="246" spans="1:8">
      <c r="A246" s="86" t="str">
        <v>OCCD11</v>
      </c>
      <c r="B246" s="239">
        <v>245</v>
      </c>
      <c r="C246" s="86" t="s">
        <v>648</v>
      </c>
      <c r="D246" s="241">
        <f>COUNTIF($C$1:$C246,C246)</f>
        <v>8</v>
      </c>
      <c r="E246" s="241" t="str">
        <f t="shared" si="23"/>
        <v>Occupation8</v>
      </c>
      <c r="F246" s="86" t="s">
        <v>663</v>
      </c>
      <c r="G246" s="242">
        <v>9.4145348837209306E-2</v>
      </c>
      <c r="H246" s="245">
        <v>71.934392117737488</v>
      </c>
    </row>
    <row r="247" spans="1:8">
      <c r="A247" s="86" t="str">
        <v>OCCD12</v>
      </c>
      <c r="B247" s="239">
        <v>246</v>
      </c>
      <c r="C247" s="86" t="s">
        <v>648</v>
      </c>
      <c r="D247" s="241">
        <f>COUNTIF($C$1:$C247,C247)</f>
        <v>9</v>
      </c>
      <c r="E247" s="241" t="str">
        <f t="shared" si="23"/>
        <v>Occupation9</v>
      </c>
      <c r="F247" s="86" t="s">
        <v>665</v>
      </c>
      <c r="G247" s="242">
        <v>4.9395348837209307E-2</v>
      </c>
      <c r="H247" s="245">
        <v>102.48884748685094</v>
      </c>
    </row>
    <row r="248" spans="1:8">
      <c r="A248" s="86" t="str">
        <v>OCCD13</v>
      </c>
      <c r="B248" s="239">
        <v>247</v>
      </c>
      <c r="C248" s="86" t="s">
        <v>648</v>
      </c>
      <c r="D248" s="241">
        <f>COUNTIF($C$1:$C248,C248)</f>
        <v>10</v>
      </c>
      <c r="E248" s="241" t="str">
        <f t="shared" si="23"/>
        <v>Occupation10</v>
      </c>
      <c r="F248" s="86" t="s">
        <v>667</v>
      </c>
      <c r="G248" s="242">
        <v>1.6395348837209302E-2</v>
      </c>
      <c r="H248" s="245">
        <v>63.205949410156194</v>
      </c>
    </row>
    <row r="249" spans="1:8">
      <c r="A249" s="86" t="str">
        <v>rcd_qfhigh_101</v>
      </c>
      <c r="B249" s="239">
        <v>248</v>
      </c>
      <c r="C249" s="86" t="s">
        <v>670</v>
      </c>
      <c r="D249" s="241">
        <f>COUNTIF($C$1:$C249,C249)</f>
        <v>1</v>
      </c>
      <c r="E249" s="241" t="str">
        <f t="shared" si="23"/>
        <v>Highest Level of Qualifications (Adults)1</v>
      </c>
      <c r="F249" s="86" t="s">
        <v>671</v>
      </c>
      <c r="G249" s="242">
        <v>0.32742441860465116</v>
      </c>
      <c r="H249" s="245">
        <v>140.9525485862693</v>
      </c>
    </row>
    <row r="250" spans="1:8">
      <c r="A250" s="86" t="str">
        <v>rcd_qfhigh_102</v>
      </c>
      <c r="B250" s="239">
        <v>249</v>
      </c>
      <c r="C250" s="86" t="s">
        <v>670</v>
      </c>
      <c r="D250" s="241">
        <f>COUNTIF($C$1:$C250,C250)</f>
        <v>2</v>
      </c>
      <c r="E250" s="241" t="str">
        <f t="shared" si="23"/>
        <v>Highest Level of Qualifications (Adults)2</v>
      </c>
      <c r="F250" s="86" t="s">
        <v>673</v>
      </c>
      <c r="G250" s="242">
        <v>0.10618023255813952</v>
      </c>
      <c r="H250" s="245">
        <v>106.21572231301477</v>
      </c>
    </row>
    <row r="251" spans="1:8">
      <c r="A251" s="86" t="str">
        <v>rcd_qfhigh_103</v>
      </c>
      <c r="B251" s="239">
        <v>250</v>
      </c>
      <c r="C251" s="86" t="s">
        <v>670</v>
      </c>
      <c r="D251" s="241">
        <f>COUNTIF($C$1:$C251,C251)</f>
        <v>3</v>
      </c>
      <c r="E251" s="241" t="str">
        <f t="shared" si="23"/>
        <v>Highest Level of Qualifications (Adults)3</v>
      </c>
      <c r="F251" s="86" t="s">
        <v>675</v>
      </c>
      <c r="G251" s="242">
        <v>8.7168604651162801E-2</v>
      </c>
      <c r="H251" s="245">
        <v>98.710703631659186</v>
      </c>
    </row>
    <row r="252" spans="1:8">
      <c r="A252" s="86" t="str">
        <v>rcd_qfhigh_104</v>
      </c>
      <c r="B252" s="239">
        <v>251</v>
      </c>
      <c r="C252" s="86" t="s">
        <v>670</v>
      </c>
      <c r="D252" s="241">
        <f>COUNTIF($C$1:$C252,C252)</f>
        <v>4</v>
      </c>
      <c r="E252" s="241" t="str">
        <f t="shared" si="23"/>
        <v>Highest Level of Qualifications (Adults)4</v>
      </c>
      <c r="F252" s="86" t="s">
        <v>677</v>
      </c>
      <c r="G252" s="242">
        <v>0.32820348837209301</v>
      </c>
      <c r="H252" s="245">
        <v>88.803993963530843</v>
      </c>
    </row>
    <row r="253" spans="1:8">
      <c r="A253" s="86" t="str">
        <v>rcd_qfhigh_105</v>
      </c>
      <c r="B253" s="239">
        <v>252</v>
      </c>
      <c r="C253" s="86" t="s">
        <v>670</v>
      </c>
      <c r="D253" s="241">
        <f>COUNTIF($C$1:$C253,C253)</f>
        <v>5</v>
      </c>
      <c r="E253" s="241" t="str">
        <f t="shared" si="23"/>
        <v>Highest Level of Qualifications (Adults)5</v>
      </c>
      <c r="F253" s="86" t="s">
        <v>679</v>
      </c>
      <c r="G253" s="242">
        <v>0.15147674418604654</v>
      </c>
      <c r="H253" s="245">
        <v>72.161874018053695</v>
      </c>
    </row>
    <row r="254" spans="1:8">
      <c r="A254" s="86" t="str">
        <v>Num_reading</v>
      </c>
      <c r="B254" s="239">
        <v>253</v>
      </c>
      <c r="C254" s="86" t="s">
        <v>681</v>
      </c>
      <c r="D254" s="241">
        <f>COUNTIF($C$1:$C254,C254)</f>
        <v>1</v>
      </c>
      <c r="E254" s="241" t="str">
        <f t="shared" si="23"/>
        <v>England: Pupils at the end of KS11</v>
      </c>
      <c r="F254" s="86" t="s">
        <v>682</v>
      </c>
      <c r="G254" s="242">
        <v>0.93902325581395352</v>
      </c>
      <c r="H254" s="245">
        <v>102.86931997462582</v>
      </c>
    </row>
    <row r="255" spans="1:8">
      <c r="A255" s="86" t="str">
        <v>Num_writing</v>
      </c>
      <c r="B255" s="239">
        <v>254</v>
      </c>
      <c r="C255" s="86" t="s">
        <v>681</v>
      </c>
      <c r="D255" s="241">
        <f>COUNTIF($C$1:$C255,C255)</f>
        <v>2</v>
      </c>
      <c r="E255" s="241" t="str">
        <f t="shared" si="23"/>
        <v>England: Pupils at the end of KS12</v>
      </c>
      <c r="F255" s="86" t="s">
        <v>684</v>
      </c>
      <c r="G255" s="242">
        <v>0.90874999999999972</v>
      </c>
      <c r="H255" s="245">
        <v>103.79768348932217</v>
      </c>
    </row>
    <row r="256" spans="1:8">
      <c r="A256" s="86" t="str">
        <v>Num_maths</v>
      </c>
      <c r="B256" s="239">
        <v>255</v>
      </c>
      <c r="C256" s="86" t="s">
        <v>681</v>
      </c>
      <c r="D256" s="241">
        <f>COUNTIF($C$1:$C256,C256)</f>
        <v>3</v>
      </c>
      <c r="E256" s="241" t="str">
        <f t="shared" si="23"/>
        <v>England: Pupils at the end of KS13</v>
      </c>
      <c r="F256" s="86" t="s">
        <v>686</v>
      </c>
      <c r="G256" s="242">
        <v>0.95830232558139539</v>
      </c>
      <c r="H256" s="245">
        <v>102.20500808690363</v>
      </c>
    </row>
    <row r="257" spans="1:8">
      <c r="A257" s="86" t="str">
        <v>Num_science</v>
      </c>
      <c r="B257" s="239">
        <v>256</v>
      </c>
      <c r="C257" s="86" t="s">
        <v>681</v>
      </c>
      <c r="D257" s="241">
        <f>COUNTIF($C$1:$C257,C257)</f>
        <v>4</v>
      </c>
      <c r="E257" s="241" t="str">
        <f t="shared" si="23"/>
        <v>England: Pupils at the end of KS14</v>
      </c>
      <c r="F257" s="86" t="s">
        <v>688</v>
      </c>
      <c r="G257" s="242">
        <v>0.95352906976744189</v>
      </c>
      <c r="H257" s="245">
        <v>103.08466874312667</v>
      </c>
    </row>
    <row r="258" spans="1:8">
      <c r="A258" s="86" t="str">
        <v>Num_All_Reading</v>
      </c>
      <c r="B258" s="239">
        <v>257</v>
      </c>
      <c r="C258" s="86" t="s">
        <v>690</v>
      </c>
      <c r="D258" s="241">
        <f>COUNTIF($C$1:$C258,C258)</f>
        <v>1</v>
      </c>
      <c r="E258" s="241" t="str">
        <f t="shared" si="23"/>
        <v>England: Pupils at the end of KS21</v>
      </c>
      <c r="F258" s="86" t="s">
        <v>682</v>
      </c>
      <c r="G258" s="242">
        <v>0.93227325581395359</v>
      </c>
      <c r="H258" s="245">
        <v>103.17984697175386</v>
      </c>
    </row>
    <row r="259" spans="1:8">
      <c r="A259" s="86" t="str">
        <v>Num_All_Writing</v>
      </c>
      <c r="B259" s="239">
        <v>258</v>
      </c>
      <c r="C259" s="86" t="s">
        <v>690</v>
      </c>
      <c r="D259" s="241">
        <f>COUNTIF($C$1:$C259,C259)</f>
        <v>2</v>
      </c>
      <c r="E259" s="241" t="str">
        <f t="shared" ref="E259:E322" si="24">C259&amp;D259</f>
        <v>England: Pupils at the end of KS22</v>
      </c>
      <c r="F259" s="86" t="s">
        <v>684</v>
      </c>
      <c r="G259" s="242">
        <v>0.89521511627906958</v>
      </c>
      <c r="H259" s="245">
        <v>103.71350895358434</v>
      </c>
    </row>
    <row r="260" spans="1:8">
      <c r="A260" s="86" t="str">
        <v>Num_All_maths</v>
      </c>
      <c r="B260" s="239">
        <v>259</v>
      </c>
      <c r="C260" s="86" t="s">
        <v>690</v>
      </c>
      <c r="D260" s="241">
        <f>COUNTIF($C$1:$C260,C260)</f>
        <v>3</v>
      </c>
      <c r="E260" s="241" t="str">
        <f t="shared" si="24"/>
        <v>England: Pupils at the end of KS23</v>
      </c>
      <c r="F260" s="86" t="s">
        <v>686</v>
      </c>
      <c r="G260" s="242">
        <v>0.89866279069767441</v>
      </c>
      <c r="H260" s="245">
        <v>103.2710946561583</v>
      </c>
    </row>
    <row r="261" spans="1:8">
      <c r="A261" s="86" t="str">
        <v>Num_All_RWM</v>
      </c>
      <c r="B261" s="239">
        <v>260</v>
      </c>
      <c r="C261" s="86" t="s">
        <v>690</v>
      </c>
      <c r="D261" s="241">
        <f>COUNTIF($C$1:$C261,C261)</f>
        <v>4</v>
      </c>
      <c r="E261" s="241" t="str">
        <f t="shared" si="24"/>
        <v>England: Pupils at the end of KS24</v>
      </c>
      <c r="F261" s="86" t="s">
        <v>694</v>
      </c>
      <c r="G261" s="242">
        <v>0.83243023255813953</v>
      </c>
      <c r="H261" s="245">
        <v>105.17549579270178</v>
      </c>
    </row>
    <row r="262" spans="1:8">
      <c r="A262" s="86" t="str">
        <v>LEVEL2_all</v>
      </c>
      <c r="B262" s="239">
        <v>261</v>
      </c>
      <c r="C262" s="86" t="s">
        <v>696</v>
      </c>
      <c r="D262" s="241">
        <f>COUNTIF($C$1:$C262,C262)</f>
        <v>1</v>
      </c>
      <c r="E262" s="241" t="str">
        <f t="shared" si="24"/>
        <v>England: Pupils at the end of KS41</v>
      </c>
      <c r="F262" s="86" t="s">
        <v>697</v>
      </c>
      <c r="G262" s="242">
        <v>0.74663953488372092</v>
      </c>
      <c r="H262" s="245">
        <v>112.05995521829773</v>
      </c>
    </row>
    <row r="263" spans="1:8">
      <c r="A263" s="86" t="str">
        <v>LEVEL2_EM_all</v>
      </c>
      <c r="B263" s="239">
        <v>262</v>
      </c>
      <c r="C263" s="86" t="s">
        <v>696</v>
      </c>
      <c r="D263" s="241">
        <f>COUNTIF($C$1:$C263,C263)</f>
        <v>2</v>
      </c>
      <c r="E263" s="241" t="str">
        <f t="shared" si="24"/>
        <v>England: Pupils at the end of KS42</v>
      </c>
      <c r="F263" s="86" t="s">
        <v>699</v>
      </c>
      <c r="G263" s="242">
        <v>0.66269186046511619</v>
      </c>
      <c r="H263" s="245">
        <v>114.08030251608903</v>
      </c>
    </row>
    <row r="264" spans="1:8">
      <c r="A264" s="86" t="str">
        <v>NS4T5PAL5P</v>
      </c>
      <c r="B264" s="239">
        <v>263</v>
      </c>
      <c r="C264" s="86" t="s">
        <v>701</v>
      </c>
      <c r="D264" s="241">
        <f>COUNTIF($C$1:$C264,C264)</f>
        <v>1</v>
      </c>
      <c r="E264" s="241" t="str">
        <f t="shared" si="24"/>
        <v>Scotland: Pupils in the S4 cohort1</v>
      </c>
      <c r="F264" s="86" t="s">
        <v>702</v>
      </c>
      <c r="G264" s="242">
        <v>0.56894186046511619</v>
      </c>
      <c r="H264" s="245">
        <v>128.73477655471135</v>
      </c>
    </row>
    <row r="265" spans="1:8">
      <c r="A265" s="86" t="str">
        <v>NS5T3PAL6P</v>
      </c>
      <c r="B265" s="239">
        <v>264</v>
      </c>
      <c r="C265" s="86" t="s">
        <v>704</v>
      </c>
      <c r="D265" s="241">
        <f>COUNTIF($C$1:$C265,C265)</f>
        <v>1</v>
      </c>
      <c r="E265" s="241" t="str">
        <f t="shared" si="24"/>
        <v>Scotland: Pupils in the S5 cohort1</v>
      </c>
      <c r="F265" s="86" t="s">
        <v>705</v>
      </c>
      <c r="G265" s="242">
        <v>0.50031395348837215</v>
      </c>
      <c r="H265" s="245">
        <v>134.68545579575976</v>
      </c>
    </row>
    <row r="266" spans="1:8">
      <c r="A266" s="86" t="str">
        <v>NS5T5PAL6P</v>
      </c>
      <c r="B266" s="239">
        <v>265</v>
      </c>
      <c r="C266" s="86" t="s">
        <v>704</v>
      </c>
      <c r="D266" s="241">
        <f>COUNTIF($C$1:$C266,C266)</f>
        <v>2</v>
      </c>
      <c r="E266" s="241" t="str">
        <f t="shared" si="24"/>
        <v>Scotland: Pupils in the S5 cohort2</v>
      </c>
      <c r="F266" s="86" t="s">
        <v>707</v>
      </c>
      <c r="G266" s="242">
        <v>0.28028488372093024</v>
      </c>
      <c r="H266" s="245">
        <v>153.66009768819109</v>
      </c>
    </row>
    <row r="267" spans="1:8">
      <c r="A267" s="86" t="str">
        <v>rcd_worktrav_101</v>
      </c>
      <c r="B267" s="239">
        <v>266</v>
      </c>
      <c r="C267" s="86" t="s">
        <v>710</v>
      </c>
      <c r="D267" s="241">
        <f>COUNTIF($C$1:$C267,C267)</f>
        <v>1</v>
      </c>
      <c r="E267" s="241" t="str">
        <f t="shared" si="24"/>
        <v>Travel To Work (% of Workers)1</v>
      </c>
      <c r="F267" s="86" t="s">
        <v>711</v>
      </c>
      <c r="G267" s="242">
        <v>7.0918604651162787E-2</v>
      </c>
      <c r="H267" s="245">
        <v>106.76970564175463</v>
      </c>
    </row>
    <row r="268" spans="1:8">
      <c r="A268" s="86" t="str">
        <v>rcd_worktrav_102</v>
      </c>
      <c r="B268" s="239">
        <v>267</v>
      </c>
      <c r="C268" s="86" t="s">
        <v>710</v>
      </c>
      <c r="D268" s="241">
        <f>COUNTIF($C$1:$C268,C268)</f>
        <v>2</v>
      </c>
      <c r="E268" s="241" t="str">
        <f t="shared" si="24"/>
        <v>Travel To Work (% of Workers)2</v>
      </c>
      <c r="F268" s="86" t="s">
        <v>713</v>
      </c>
      <c r="G268" s="242">
        <v>0.69188372093023265</v>
      </c>
      <c r="H268" s="245">
        <v>103.63777800733595</v>
      </c>
    </row>
    <row r="269" spans="1:8">
      <c r="A269" s="86" t="str">
        <v>rcd_worktrav_103</v>
      </c>
      <c r="B269" s="239">
        <v>268</v>
      </c>
      <c r="C269" s="86" t="s">
        <v>710</v>
      </c>
      <c r="D269" s="241">
        <f>COUNTIF($C$1:$C269,C269)</f>
        <v>3</v>
      </c>
      <c r="E269" s="241" t="str">
        <f t="shared" si="24"/>
        <v>Travel To Work (% of Workers)3</v>
      </c>
      <c r="F269" s="86" t="s">
        <v>715</v>
      </c>
      <c r="G269" s="242">
        <v>3.5755813953488376E-2</v>
      </c>
      <c r="H269" s="245">
        <v>60.9405325070041</v>
      </c>
    </row>
    <row r="270" spans="1:8">
      <c r="A270" s="86" t="str">
        <v>rcd_worktrav_104</v>
      </c>
      <c r="B270" s="239">
        <v>269</v>
      </c>
      <c r="C270" s="86" t="s">
        <v>710</v>
      </c>
      <c r="D270" s="241">
        <f>COUNTIF($C$1:$C270,C270)</f>
        <v>4</v>
      </c>
      <c r="E270" s="241" t="str">
        <f t="shared" si="24"/>
        <v>Travel To Work (% of Workers)4</v>
      </c>
      <c r="F270" s="86" t="s">
        <v>717</v>
      </c>
      <c r="G270" s="242">
        <v>3.3802325581395357E-2</v>
      </c>
      <c r="H270" s="245">
        <v>99.68376570269541</v>
      </c>
    </row>
    <row r="271" spans="1:8">
      <c r="A271" s="86" t="str">
        <v>rcd_worktrav_105</v>
      </c>
      <c r="B271" s="239">
        <v>270</v>
      </c>
      <c r="C271" s="86" t="s">
        <v>710</v>
      </c>
      <c r="D271" s="241">
        <f>COUNTIF($C$1:$C271,C271)</f>
        <v>5</v>
      </c>
      <c r="E271" s="241" t="str">
        <f t="shared" si="24"/>
        <v>Travel To Work (% of Workers)5</v>
      </c>
      <c r="F271" s="86" t="s">
        <v>719</v>
      </c>
      <c r="G271" s="242">
        <v>8.5953488372093031E-2</v>
      </c>
      <c r="H271" s="245">
        <v>71.827621086769383</v>
      </c>
    </row>
    <row r="272" spans="1:8">
      <c r="A272" s="86" t="str">
        <v>rcd_worktrav_106</v>
      </c>
      <c r="B272" s="239">
        <v>271</v>
      </c>
      <c r="C272" s="86" t="s">
        <v>710</v>
      </c>
      <c r="D272" s="241">
        <f>COUNTIF($C$1:$C272,C272)</f>
        <v>6</v>
      </c>
      <c r="E272" s="241" t="str">
        <f t="shared" si="24"/>
        <v>Travel To Work (% of Workers)6</v>
      </c>
      <c r="F272" s="86" t="s">
        <v>721</v>
      </c>
      <c r="G272" s="242">
        <v>9.7325581395348842E-3</v>
      </c>
      <c r="H272" s="245">
        <v>98.444943149399791</v>
      </c>
    </row>
    <row r="273" spans="1:8">
      <c r="A273" s="86" t="str">
        <v>rcd_worktrav_107</v>
      </c>
      <c r="B273" s="239">
        <v>272</v>
      </c>
      <c r="C273" s="86" t="s">
        <v>710</v>
      </c>
      <c r="D273" s="241">
        <f>COUNTIF($C$1:$C273,C273)</f>
        <v>7</v>
      </c>
      <c r="E273" s="241" t="str">
        <f t="shared" si="24"/>
        <v>Travel To Work (% of Workers)7</v>
      </c>
      <c r="F273" s="86" t="s">
        <v>723</v>
      </c>
      <c r="G273" s="242">
        <v>7.2029069767441861E-2</v>
      </c>
      <c r="H273" s="245">
        <v>164.78778411987716</v>
      </c>
    </row>
    <row r="274" spans="1:8">
      <c r="A274" s="86" t="str">
        <v>car0</v>
      </c>
      <c r="B274" s="239">
        <v>273</v>
      </c>
      <c r="C274" s="86" t="s">
        <v>725</v>
      </c>
      <c r="D274" s="241">
        <f>COUNTIF($C$1:$C274,C274)</f>
        <v>1</v>
      </c>
      <c r="E274" s="241" t="str">
        <f t="shared" si="24"/>
        <v>Car Ownership1</v>
      </c>
      <c r="F274" s="86" t="s">
        <v>726</v>
      </c>
      <c r="G274" s="242">
        <v>8.6505813953488386E-2</v>
      </c>
      <c r="H274" s="245">
        <v>48.757584745211382</v>
      </c>
    </row>
    <row r="275" spans="1:8">
      <c r="A275" s="86" t="str">
        <v>car1</v>
      </c>
      <c r="B275" s="239">
        <v>274</v>
      </c>
      <c r="C275" s="86" t="s">
        <v>725</v>
      </c>
      <c r="D275" s="241">
        <f>COUNTIF($C$1:$C275,C275)</f>
        <v>2</v>
      </c>
      <c r="E275" s="241" t="str">
        <f t="shared" si="24"/>
        <v>Car Ownership2</v>
      </c>
      <c r="F275" s="86" t="s">
        <v>728</v>
      </c>
      <c r="G275" s="242">
        <v>0.32615697674418609</v>
      </c>
      <c r="H275" s="245">
        <v>82.281888177858264</v>
      </c>
    </row>
    <row r="276" spans="1:8">
      <c r="A276" s="86" t="str">
        <v>car2</v>
      </c>
      <c r="B276" s="239">
        <v>275</v>
      </c>
      <c r="C276" s="86" t="s">
        <v>725</v>
      </c>
      <c r="D276" s="241">
        <f>COUNTIF($C$1:$C276,C276)</f>
        <v>3</v>
      </c>
      <c r="E276" s="241" t="str">
        <f t="shared" si="24"/>
        <v>Car Ownership3</v>
      </c>
      <c r="F276" s="86" t="s">
        <v>730</v>
      </c>
      <c r="G276" s="242">
        <v>0.42466860465116274</v>
      </c>
      <c r="H276" s="245">
        <v>129.07507370058653</v>
      </c>
    </row>
    <row r="277" spans="1:8">
      <c r="A277" s="86" t="str">
        <v>car3p</v>
      </c>
      <c r="B277" s="239">
        <v>276</v>
      </c>
      <c r="C277" s="86" t="s">
        <v>725</v>
      </c>
      <c r="D277" s="241">
        <f>COUNTIF($C$1:$C277,C277)</f>
        <v>4</v>
      </c>
      <c r="E277" s="241" t="str">
        <f t="shared" si="24"/>
        <v>Car Ownership4</v>
      </c>
      <c r="F277" s="86" t="s">
        <v>732</v>
      </c>
      <c r="G277" s="242">
        <v>0.16266860465116281</v>
      </c>
      <c r="H277" s="245">
        <v>167.47739212840165</v>
      </c>
    </row>
    <row r="278" spans="1:8">
      <c r="A278" s="86" t="str">
        <v>car1recent</v>
      </c>
      <c r="B278" s="239">
        <v>277</v>
      </c>
      <c r="C278" s="86" t="s">
        <v>725</v>
      </c>
      <c r="D278" s="241">
        <f>COUNTIF($C$1:$C278,C278)</f>
        <v>5</v>
      </c>
      <c r="E278" s="241" t="str">
        <f t="shared" si="24"/>
        <v>Car Ownership5</v>
      </c>
      <c r="F278" s="86" t="s">
        <v>734</v>
      </c>
      <c r="G278" s="242">
        <v>0.17040697674418606</v>
      </c>
      <c r="H278" s="245">
        <v>124.78331698966643</v>
      </c>
    </row>
    <row r="279" spans="1:8">
      <c r="A279" s="86" t="str">
        <v>car1co</v>
      </c>
      <c r="B279" s="239">
        <v>278</v>
      </c>
      <c r="C279" s="86" t="s">
        <v>736</v>
      </c>
      <c r="D279" s="241">
        <f>COUNTIF($C$1:$C279,C279)</f>
        <v>1</v>
      </c>
      <c r="E279" s="241" t="str">
        <f t="shared" si="24"/>
        <v>Main Car (% of car owners)1</v>
      </c>
      <c r="F279" s="86" t="s">
        <v>737</v>
      </c>
      <c r="G279" s="242">
        <v>1.8319767441860466E-2</v>
      </c>
      <c r="H279" s="245">
        <v>114.2008634316998</v>
      </c>
    </row>
    <row r="280" spans="1:8">
      <c r="A280" s="86" t="str">
        <v>car1priv</v>
      </c>
      <c r="B280" s="239">
        <v>279</v>
      </c>
      <c r="C280" s="86" t="s">
        <v>736</v>
      </c>
      <c r="D280" s="241">
        <f>COUNTIF($C$1:$C280,C280)</f>
        <v>2</v>
      </c>
      <c r="E280" s="241" t="str">
        <f t="shared" si="24"/>
        <v>Main Car (% of car owners)2</v>
      </c>
      <c r="F280" s="86" t="s">
        <v>739</v>
      </c>
      <c r="G280" s="242">
        <v>0.98168023255813985</v>
      </c>
      <c r="H280" s="245">
        <v>99.768479938520898</v>
      </c>
    </row>
    <row r="281" spans="1:8">
      <c r="A281" s="86" t="str">
        <v>carsaloon</v>
      </c>
      <c r="B281" s="239">
        <v>280</v>
      </c>
      <c r="C281" s="86" t="s">
        <v>736</v>
      </c>
      <c r="D281" s="241">
        <f>COUNTIF($C$1:$C281,C281)</f>
        <v>3</v>
      </c>
      <c r="E281" s="241" t="str">
        <f t="shared" si="24"/>
        <v>Main Car (% of car owners)3</v>
      </c>
      <c r="F281" s="86" t="s">
        <v>741</v>
      </c>
      <c r="G281" s="242">
        <v>0.17443604651162789</v>
      </c>
      <c r="H281" s="245">
        <v>97.365947404871349</v>
      </c>
    </row>
    <row r="282" spans="1:8">
      <c r="A282" s="86" t="str">
        <v>carhatchback</v>
      </c>
      <c r="B282" s="239">
        <v>281</v>
      </c>
      <c r="C282" s="86" t="s">
        <v>736</v>
      </c>
      <c r="D282" s="241">
        <f>COUNTIF($C$1:$C282,C282)</f>
        <v>4</v>
      </c>
      <c r="E282" s="241" t="str">
        <f t="shared" si="24"/>
        <v>Main Car (% of car owners)4</v>
      </c>
      <c r="F282" s="86" t="s">
        <v>743</v>
      </c>
      <c r="G282" s="242">
        <v>0.46500000000000002</v>
      </c>
      <c r="H282" s="245">
        <v>92.872269950800288</v>
      </c>
    </row>
    <row r="283" spans="1:8">
      <c r="A283" s="86" t="str">
        <v>carestate</v>
      </c>
      <c r="B283" s="239">
        <v>282</v>
      </c>
      <c r="C283" s="86" t="s">
        <v>736</v>
      </c>
      <c r="D283" s="241">
        <f>COUNTIF($C$1:$C283,C283)</f>
        <v>5</v>
      </c>
      <c r="E283" s="241" t="str">
        <f t="shared" si="24"/>
        <v>Main Car (% of car owners)5</v>
      </c>
      <c r="F283" s="86" t="s">
        <v>745</v>
      </c>
      <c r="G283" s="242">
        <v>8.0912790697674417E-2</v>
      </c>
      <c r="H283" s="245">
        <v>113.91234646087072</v>
      </c>
    </row>
    <row r="284" spans="1:8">
      <c r="A284" s="86" t="str">
        <v>carlux</v>
      </c>
      <c r="B284" s="239">
        <v>283</v>
      </c>
      <c r="C284" s="86" t="s">
        <v>736</v>
      </c>
      <c r="D284" s="241">
        <f>COUNTIF($C$1:$C284,C284)</f>
        <v>6</v>
      </c>
      <c r="E284" s="241" t="str">
        <f t="shared" si="24"/>
        <v>Main Car (% of car owners)6</v>
      </c>
      <c r="F284" s="86" t="s">
        <v>747</v>
      </c>
      <c r="G284" s="242">
        <v>8.223837209302326E-2</v>
      </c>
      <c r="H284" s="245">
        <v>105.02975359210809</v>
      </c>
    </row>
    <row r="285" spans="1:8">
      <c r="A285" s="86" t="str">
        <v>carother</v>
      </c>
      <c r="B285" s="239">
        <v>284</v>
      </c>
      <c r="C285" s="86" t="s">
        <v>736</v>
      </c>
      <c r="D285" s="241">
        <f>COUNTIF($C$1:$C285,C285)</f>
        <v>7</v>
      </c>
      <c r="E285" s="241" t="str">
        <f t="shared" si="24"/>
        <v>Main Car (% of car owners)7</v>
      </c>
      <c r="F285" s="86" t="s">
        <v>749</v>
      </c>
      <c r="G285" s="242">
        <v>0.19741860465116282</v>
      </c>
      <c r="H285" s="245">
        <v>115.61841591192557</v>
      </c>
    </row>
    <row r="286" spans="1:8">
      <c r="A286" s="86" t="str">
        <v>car1btnew</v>
      </c>
      <c r="B286" s="239">
        <v>285</v>
      </c>
      <c r="C286" s="86" t="s">
        <v>736</v>
      </c>
      <c r="D286" s="241">
        <f>COUNTIF($C$1:$C286,C286)</f>
        <v>8</v>
      </c>
      <c r="E286" s="241" t="str">
        <f t="shared" si="24"/>
        <v>Main Car (% of car owners)8</v>
      </c>
      <c r="F286" s="86" t="s">
        <v>751</v>
      </c>
      <c r="G286" s="242">
        <v>0.43023837209302318</v>
      </c>
      <c r="H286" s="245">
        <v>114.26256163175981</v>
      </c>
    </row>
    <row r="287" spans="1:8">
      <c r="A287" s="86" t="str">
        <v>car1btused</v>
      </c>
      <c r="B287" s="239">
        <v>286</v>
      </c>
      <c r="C287" s="86" t="s">
        <v>736</v>
      </c>
      <c r="D287" s="241">
        <f>COUNTIF($C$1:$C287,C287)</f>
        <v>9</v>
      </c>
      <c r="E287" s="241" t="str">
        <f t="shared" si="24"/>
        <v>Main Car (% of car owners)9</v>
      </c>
      <c r="F287" s="86" t="s">
        <v>753</v>
      </c>
      <c r="G287" s="242">
        <v>0.56976162790697682</v>
      </c>
      <c r="H287" s="245">
        <v>91.386284148021147</v>
      </c>
    </row>
    <row r="288" spans="1:8">
      <c r="A288" s="86" t="str">
        <v>rcd_hhdyrinc_101</v>
      </c>
      <c r="B288" s="239">
        <v>287</v>
      </c>
      <c r="C288" s="86" t="s">
        <v>755</v>
      </c>
      <c r="D288" s="241">
        <f>COUNTIF($C$1:$C288,C288)</f>
        <v>1</v>
      </c>
      <c r="E288" s="241" t="str">
        <f t="shared" si="24"/>
        <v>Household Annual Income1</v>
      </c>
      <c r="F288" s="86" t="s">
        <v>756</v>
      </c>
      <c r="G288" s="242">
        <v>0.10941860465116279</v>
      </c>
      <c r="H288" s="245">
        <v>67.869955605922385</v>
      </c>
    </row>
    <row r="289" spans="1:8">
      <c r="A289" s="86" t="str">
        <v>rcd_hhdyrinc_102</v>
      </c>
      <c r="B289" s="239">
        <v>288</v>
      </c>
      <c r="C289" s="86" t="s">
        <v>755</v>
      </c>
      <c r="D289" s="241">
        <f>COUNTIF($C$1:$C289,C289)</f>
        <v>2</v>
      </c>
      <c r="E289" s="241" t="str">
        <f t="shared" si="24"/>
        <v>Household Annual Income2</v>
      </c>
      <c r="F289" s="86" t="s">
        <v>757</v>
      </c>
      <c r="G289" s="242">
        <v>0.25882558139534889</v>
      </c>
      <c r="H289" s="245">
        <v>83.194418337041995</v>
      </c>
    </row>
    <row r="290" spans="1:8">
      <c r="A290" s="86" t="str">
        <v>rcd_hhdyrinc_103</v>
      </c>
      <c r="B290" s="239">
        <v>289</v>
      </c>
      <c r="C290" s="86" t="s">
        <v>755</v>
      </c>
      <c r="D290" s="241">
        <f>COUNTIF($C$1:$C290,C290)</f>
        <v>3</v>
      </c>
      <c r="E290" s="241" t="str">
        <f t="shared" si="24"/>
        <v>Household Annual Income3</v>
      </c>
      <c r="F290" s="86" t="s">
        <v>758</v>
      </c>
      <c r="G290" s="242">
        <v>0.20887790697674413</v>
      </c>
      <c r="H290" s="245">
        <v>98.019485305559371</v>
      </c>
    </row>
    <row r="291" spans="1:8">
      <c r="A291" s="86" t="str">
        <v>rcd_hhdyrinc_104</v>
      </c>
      <c r="B291" s="239">
        <v>290</v>
      </c>
      <c r="C291" s="86" t="s">
        <v>755</v>
      </c>
      <c r="D291" s="241">
        <f>COUNTIF($C$1:$C291,C291)</f>
        <v>4</v>
      </c>
      <c r="E291" s="241" t="str">
        <f t="shared" si="24"/>
        <v>Household Annual Income4</v>
      </c>
      <c r="F291" s="86" t="s">
        <v>759</v>
      </c>
      <c r="G291" s="242">
        <v>0.14909883720930234</v>
      </c>
      <c r="H291" s="245">
        <v>104.90467457441606</v>
      </c>
    </row>
    <row r="292" spans="1:8">
      <c r="A292" s="86" t="str">
        <v>rcd_hhdyrinc_105</v>
      </c>
      <c r="B292" s="239">
        <v>291</v>
      </c>
      <c r="C292" s="86" t="s">
        <v>755</v>
      </c>
      <c r="D292" s="241">
        <f>COUNTIF($C$1:$C292,C292)</f>
        <v>5</v>
      </c>
      <c r="E292" s="241" t="str">
        <f t="shared" si="24"/>
        <v>Household Annual Income5</v>
      </c>
      <c r="F292" s="86" t="s">
        <v>760</v>
      </c>
      <c r="G292" s="242">
        <v>0.1005174418604651</v>
      </c>
      <c r="H292" s="245">
        <v>132.90888244096456</v>
      </c>
    </row>
    <row r="293" spans="1:8">
      <c r="A293" s="86" t="str">
        <v>rcd_hhdyrinc_106</v>
      </c>
      <c r="B293" s="239">
        <v>292</v>
      </c>
      <c r="C293" s="86" t="s">
        <v>755</v>
      </c>
      <c r="D293" s="241">
        <f>COUNTIF($C$1:$C293,C293)</f>
        <v>6</v>
      </c>
      <c r="E293" s="241" t="str">
        <f t="shared" si="24"/>
        <v>Household Annual Income6</v>
      </c>
      <c r="F293" s="86" t="s">
        <v>761</v>
      </c>
      <c r="G293" s="242">
        <v>0.1730406976744186</v>
      </c>
      <c r="H293" s="245">
        <v>178.83533692359089</v>
      </c>
    </row>
    <row r="294" spans="1:8">
      <c r="A294" s="86" t="str">
        <v>incmean</v>
      </c>
      <c r="B294" s="239">
        <v>293</v>
      </c>
      <c r="C294" s="86" t="s">
        <v>755</v>
      </c>
      <c r="D294" s="241">
        <f>COUNTIF($C$1:$C294,C294)</f>
        <v>7</v>
      </c>
      <c r="E294" s="241" t="str">
        <f t="shared" si="24"/>
        <v>Household Annual Income7</v>
      </c>
      <c r="F294" s="86" t="s">
        <v>763</v>
      </c>
      <c r="G294" s="242">
        <v>554.3341362104652</v>
      </c>
      <c r="H294" s="245">
        <v>128.26032196885407</v>
      </c>
    </row>
    <row r="295" spans="1:8">
      <c r="A295" s="86" t="str">
        <v>benbase1</v>
      </c>
      <c r="B295" s="239">
        <v>294</v>
      </c>
      <c r="C295" s="86" t="s">
        <v>765</v>
      </c>
      <c r="D295" s="241">
        <f>COUNTIF($C$1:$C295,C295)</f>
        <v>1</v>
      </c>
      <c r="E295" s="241" t="str">
        <f t="shared" si="24"/>
        <v>Benefits1</v>
      </c>
      <c r="F295" s="86" t="s">
        <v>766</v>
      </c>
      <c r="G295" s="242">
        <v>1.0220930232558139E-2</v>
      </c>
      <c r="H295" s="245">
        <v>53.480124557295227</v>
      </c>
    </row>
    <row r="296" spans="1:8">
      <c r="A296" s="86" t="str">
        <v>benbase2</v>
      </c>
      <c r="B296" s="239">
        <v>295</v>
      </c>
      <c r="C296" s="86" t="s">
        <v>765</v>
      </c>
      <c r="D296" s="241">
        <f>COUNTIF($C$1:$C296,C296)</f>
        <v>2</v>
      </c>
      <c r="E296" s="241" t="str">
        <f t="shared" si="24"/>
        <v>Benefits2</v>
      </c>
      <c r="F296" s="86" t="s">
        <v>768</v>
      </c>
      <c r="G296" s="242">
        <v>3.3720930232558144E-3</v>
      </c>
      <c r="H296" s="245">
        <v>47.50026729174995</v>
      </c>
    </row>
    <row r="297" spans="1:8">
      <c r="A297" s="86" t="str">
        <v>benbase3</v>
      </c>
      <c r="B297" s="239">
        <v>296</v>
      </c>
      <c r="C297" s="86" t="s">
        <v>765</v>
      </c>
      <c r="D297" s="241">
        <f>COUNTIF($C$1:$C297,C297)</f>
        <v>3</v>
      </c>
      <c r="E297" s="241" t="str">
        <f t="shared" si="24"/>
        <v>Benefits3</v>
      </c>
      <c r="F297" s="86" t="s">
        <v>770</v>
      </c>
      <c r="G297" s="242">
        <v>0.11343604651162791</v>
      </c>
      <c r="H297" s="245">
        <v>79.942428320983623</v>
      </c>
    </row>
    <row r="298" spans="1:8">
      <c r="A298" s="86" t="str">
        <v>benbase4</v>
      </c>
      <c r="B298" s="239">
        <v>297</v>
      </c>
      <c r="C298" s="86" t="s">
        <v>765</v>
      </c>
      <c r="D298" s="241">
        <f>COUNTIF($C$1:$C298,C298)</f>
        <v>4</v>
      </c>
      <c r="E298" s="241" t="str">
        <f t="shared" si="24"/>
        <v>Benefits4</v>
      </c>
      <c r="F298" s="86" t="s">
        <v>772</v>
      </c>
      <c r="G298" s="242">
        <v>1.0325581395348837E-2</v>
      </c>
      <c r="H298" s="245">
        <v>46.561843269616141</v>
      </c>
    </row>
    <row r="299" spans="1:8">
      <c r="A299" s="86" t="str">
        <v>finsit_savalot</v>
      </c>
      <c r="B299" s="239">
        <v>298</v>
      </c>
      <c r="C299" s="86" t="s">
        <v>774</v>
      </c>
      <c r="D299" s="241">
        <f>COUNTIF($C$1:$C299,C299)</f>
        <v>1</v>
      </c>
      <c r="E299" s="241" t="str">
        <f t="shared" si="24"/>
        <v>Financial Situation1</v>
      </c>
      <c r="F299" s="86" t="s">
        <v>775</v>
      </c>
      <c r="G299" s="242">
        <v>0.14987790697674419</v>
      </c>
      <c r="H299" s="245">
        <v>130.18269938973913</v>
      </c>
    </row>
    <row r="300" spans="1:8">
      <c r="A300" s="86" t="str">
        <v>finsit_savlittle</v>
      </c>
      <c r="B300" s="239">
        <v>299</v>
      </c>
      <c r="C300" s="86" t="s">
        <v>774</v>
      </c>
      <c r="D300" s="241">
        <f>COUNTIF($C$1:$C300,C300)</f>
        <v>2</v>
      </c>
      <c r="E300" s="241" t="str">
        <f t="shared" si="24"/>
        <v>Financial Situation2</v>
      </c>
      <c r="F300" s="86" t="s">
        <v>777</v>
      </c>
      <c r="G300" s="242">
        <v>0.5530581395348837</v>
      </c>
      <c r="H300" s="245">
        <v>103.65729271470644</v>
      </c>
    </row>
    <row r="301" spans="1:8">
      <c r="A301" s="86" t="str">
        <v>finsit_even</v>
      </c>
      <c r="B301" s="239">
        <v>300</v>
      </c>
      <c r="C301" s="86" t="s">
        <v>774</v>
      </c>
      <c r="D301" s="241">
        <f>COUNTIF($C$1:$C301,C301)</f>
        <v>3</v>
      </c>
      <c r="E301" s="241" t="str">
        <f t="shared" si="24"/>
        <v>Financial Situation3</v>
      </c>
      <c r="F301" s="86" t="s">
        <v>779</v>
      </c>
      <c r="G301" s="242">
        <v>0.22948837209302325</v>
      </c>
      <c r="H301" s="245">
        <v>80.018161996014385</v>
      </c>
    </row>
    <row r="302" spans="1:8">
      <c r="A302" s="86" t="str">
        <v>finsit_debt</v>
      </c>
      <c r="B302" s="239">
        <v>301</v>
      </c>
      <c r="C302" s="86" t="s">
        <v>774</v>
      </c>
      <c r="D302" s="241">
        <f>COUNTIF($C$1:$C302,C302)</f>
        <v>4</v>
      </c>
      <c r="E302" s="241" t="str">
        <f t="shared" si="24"/>
        <v>Financial Situation4</v>
      </c>
      <c r="F302" s="86" t="s">
        <v>781</v>
      </c>
      <c r="G302" s="242">
        <v>6.8360465116279079E-2</v>
      </c>
      <c r="H302" s="245">
        <v>105.47243553681001</v>
      </c>
    </row>
    <row r="303" spans="1:8">
      <c r="A303" s="86" t="str">
        <v>smartband</v>
      </c>
      <c r="B303" s="239">
        <v>302</v>
      </c>
      <c r="C303" s="86" t="s">
        <v>783</v>
      </c>
      <c r="D303" s="241">
        <f>COUNTIF($C$1:$C303,C303)</f>
        <v>1</v>
      </c>
      <c r="E303" s="241" t="str">
        <f t="shared" si="24"/>
        <v>Contactless1</v>
      </c>
      <c r="F303" s="86" t="s">
        <v>784</v>
      </c>
      <c r="G303" s="242">
        <v>0.15771511627906976</v>
      </c>
      <c r="H303" s="245">
        <v>118.81425045609519</v>
      </c>
    </row>
    <row r="304" spans="1:8">
      <c r="A304" s="86" t="str">
        <v>cur_contless</v>
      </c>
      <c r="B304" s="239">
        <v>303</v>
      </c>
      <c r="C304" s="86" t="s">
        <v>783</v>
      </c>
      <c r="D304" s="241">
        <f>COUNTIF($C$1:$C304,C304)</f>
        <v>2</v>
      </c>
      <c r="E304" s="241" t="str">
        <f t="shared" si="24"/>
        <v>Contactless2</v>
      </c>
      <c r="F304" s="86" t="s">
        <v>786</v>
      </c>
      <c r="G304" s="242">
        <v>0.62064534883720923</v>
      </c>
      <c r="H304" s="245">
        <v>102.47203324451482</v>
      </c>
    </row>
    <row r="305" spans="1:8">
      <c r="A305" s="86" t="str">
        <v>CDS_1PLUS</v>
      </c>
      <c r="B305" s="239">
        <v>304</v>
      </c>
      <c r="C305" s="86" t="s">
        <v>788</v>
      </c>
      <c r="D305" s="241">
        <f>COUNTIF($C$1:$C305,C305)</f>
        <v>1</v>
      </c>
      <c r="E305" s="241" t="str">
        <f t="shared" si="24"/>
        <v>Credit Cards1</v>
      </c>
      <c r="F305" s="86" t="s">
        <v>789</v>
      </c>
      <c r="G305" s="242">
        <v>0.63660465116279086</v>
      </c>
      <c r="H305" s="245">
        <v>117.69370240068486</v>
      </c>
    </row>
    <row r="306" spans="1:8">
      <c r="A306" s="86" t="str">
        <v>CDS_2PLUS</v>
      </c>
      <c r="B306" s="239">
        <v>305</v>
      </c>
      <c r="C306" s="86" t="s">
        <v>788</v>
      </c>
      <c r="D306" s="241">
        <f>COUNTIF($C$1:$C306,C306)</f>
        <v>2</v>
      </c>
      <c r="E306" s="241" t="str">
        <f t="shared" si="24"/>
        <v>Credit Cards2</v>
      </c>
      <c r="F306" s="86" t="s">
        <v>791</v>
      </c>
      <c r="G306" s="242">
        <v>0.3015406976744186</v>
      </c>
      <c r="H306" s="245">
        <v>134.29789626390914</v>
      </c>
    </row>
    <row r="307" spans="1:8">
      <c r="A307" s="86" t="str">
        <v>CDS_SPE500PLUS</v>
      </c>
      <c r="B307" s="239">
        <v>306</v>
      </c>
      <c r="C307" s="86" t="s">
        <v>788</v>
      </c>
      <c r="D307" s="241">
        <f>COUNTIF($C$1:$C307,C307)</f>
        <v>3</v>
      </c>
      <c r="E307" s="241" t="str">
        <f t="shared" si="24"/>
        <v>Credit Cards3</v>
      </c>
      <c r="F307" s="86" t="s">
        <v>793</v>
      </c>
      <c r="G307" s="242">
        <v>0.22407558139534881</v>
      </c>
      <c r="H307" s="245">
        <v>155.4769169824884</v>
      </c>
    </row>
    <row r="308" spans="1:8">
      <c r="A308" s="86" t="str">
        <v>CDS_USE6T1M</v>
      </c>
      <c r="B308" s="239">
        <v>307</v>
      </c>
      <c r="C308" s="86" t="s">
        <v>788</v>
      </c>
      <c r="D308" s="241">
        <f>COUNTIF($C$1:$C308,C308)</f>
        <v>4</v>
      </c>
      <c r="E308" s="241" t="str">
        <f t="shared" si="24"/>
        <v>Credit Cards4</v>
      </c>
      <c r="F308" s="86" t="s">
        <v>795</v>
      </c>
      <c r="G308" s="242">
        <v>0.30872674418604651</v>
      </c>
      <c r="H308" s="245">
        <v>143.65591331915115</v>
      </c>
    </row>
    <row r="309" spans="1:8">
      <c r="A309" s="86" t="str">
        <v>CDS_REVOL</v>
      </c>
      <c r="B309" s="239">
        <v>308</v>
      </c>
      <c r="C309" s="86" t="s">
        <v>788</v>
      </c>
      <c r="D309" s="241">
        <f>COUNTIF($C$1:$C309,C309)</f>
        <v>5</v>
      </c>
      <c r="E309" s="241" t="str">
        <f t="shared" si="24"/>
        <v>Credit Cards5</v>
      </c>
      <c r="F309" s="86" t="s">
        <v>797</v>
      </c>
      <c r="G309" s="242">
        <v>7.8581395348837194E-2</v>
      </c>
      <c r="H309" s="245">
        <v>95.730822866206751</v>
      </c>
    </row>
    <row r="310" spans="1:8">
      <c r="A310" s="86" t="str">
        <v>CDS_TRANS</v>
      </c>
      <c r="B310" s="239">
        <v>309</v>
      </c>
      <c r="C310" s="86" t="s">
        <v>788</v>
      </c>
      <c r="D310" s="241">
        <f>COUNTIF($C$1:$C310,C310)</f>
        <v>6</v>
      </c>
      <c r="E310" s="241" t="str">
        <f t="shared" si="24"/>
        <v>Credit Cards6</v>
      </c>
      <c r="F310" s="86" t="s">
        <v>799</v>
      </c>
      <c r="G310" s="242">
        <v>0.50756395348837213</v>
      </c>
      <c r="H310" s="245">
        <v>129.27532024758918</v>
      </c>
    </row>
    <row r="311" spans="1:8">
      <c r="A311" s="86" t="str">
        <v>ca_have</v>
      </c>
      <c r="B311" s="239">
        <v>310</v>
      </c>
      <c r="C311" s="86" t="s">
        <v>801</v>
      </c>
      <c r="D311" s="241">
        <f>COUNTIF($C$1:$C311,C311)</f>
        <v>1</v>
      </c>
      <c r="E311" s="241" t="str">
        <f t="shared" si="24"/>
        <v>Current account, Savings and Investments1</v>
      </c>
      <c r="F311" s="86" t="s">
        <v>802</v>
      </c>
      <c r="G311" s="242">
        <v>0.89628488372093029</v>
      </c>
      <c r="H311" s="245">
        <v>99.412691100028269</v>
      </c>
    </row>
    <row r="312" spans="1:8">
      <c r="A312" s="86" t="str">
        <v>sv_have</v>
      </c>
      <c r="B312" s="239">
        <v>311</v>
      </c>
      <c r="C312" s="86" t="s">
        <v>801</v>
      </c>
      <c r="D312" s="241">
        <f>COUNTIF($C$1:$C312,C312)</f>
        <v>2</v>
      </c>
      <c r="E312" s="241" t="str">
        <f t="shared" si="24"/>
        <v>Current account, Savings and Investments2</v>
      </c>
      <c r="F312" s="86" t="s">
        <v>804</v>
      </c>
      <c r="G312" s="242">
        <v>0.65688953488372093</v>
      </c>
      <c r="H312" s="245">
        <v>112.50772674849321</v>
      </c>
    </row>
    <row r="313" spans="1:8">
      <c r="A313" s="86" t="str">
        <v>unreg_have</v>
      </c>
      <c r="B313" s="239">
        <v>312</v>
      </c>
      <c r="C313" s="86" t="s">
        <v>801</v>
      </c>
      <c r="D313" s="241">
        <f>COUNTIF($C$1:$C313,C313)</f>
        <v>3</v>
      </c>
      <c r="E313" s="241" t="str">
        <f t="shared" si="24"/>
        <v>Current account, Savings and Investments3</v>
      </c>
      <c r="F313" s="86" t="s">
        <v>806</v>
      </c>
      <c r="G313" s="242">
        <v>0.88415697674418614</v>
      </c>
      <c r="H313" s="245">
        <v>103.16574063490576</v>
      </c>
    </row>
    <row r="314" spans="1:8">
      <c r="A314" s="86" t="str">
        <v>reg_have</v>
      </c>
      <c r="B314" s="239">
        <v>313</v>
      </c>
      <c r="C314" s="86" t="s">
        <v>801</v>
      </c>
      <c r="D314" s="241">
        <f>COUNTIF($C$1:$C314,C314)</f>
        <v>4</v>
      </c>
      <c r="E314" s="241" t="str">
        <f t="shared" si="24"/>
        <v>Current account, Savings and Investments4</v>
      </c>
      <c r="F314" s="86" t="s">
        <v>808</v>
      </c>
      <c r="G314" s="242">
        <v>0.65081395348837212</v>
      </c>
      <c r="H314" s="245">
        <v>104.39952304497938</v>
      </c>
    </row>
    <row r="315" spans="1:8">
      <c r="A315" s="86" t="str">
        <v>SAV_INSTANT</v>
      </c>
      <c r="B315" s="239">
        <v>314</v>
      </c>
      <c r="C315" s="86" t="s">
        <v>801</v>
      </c>
      <c r="D315" s="241">
        <f>COUNTIF($C$1:$C315,C315)</f>
        <v>5</v>
      </c>
      <c r="E315" s="241" t="str">
        <f t="shared" si="24"/>
        <v>Current account, Savings and Investments5</v>
      </c>
      <c r="F315" s="86" t="s">
        <v>810</v>
      </c>
      <c r="G315" s="242">
        <v>0.47384883720930238</v>
      </c>
      <c r="H315" s="245">
        <v>108.76157638669781</v>
      </c>
    </row>
    <row r="316" spans="1:8">
      <c r="A316" s="86" t="str">
        <v>SAV_CASHISA</v>
      </c>
      <c r="B316" s="239">
        <v>315</v>
      </c>
      <c r="C316" s="86" t="s">
        <v>801</v>
      </c>
      <c r="D316" s="241">
        <f>COUNTIF($C$1:$C316,C316)</f>
        <v>6</v>
      </c>
      <c r="E316" s="241" t="str">
        <f t="shared" si="24"/>
        <v>Current account, Savings and Investments6</v>
      </c>
      <c r="F316" s="86" t="s">
        <v>812</v>
      </c>
      <c r="G316" s="242">
        <v>0.3045755813953489</v>
      </c>
      <c r="H316" s="245">
        <v>109.54358980420567</v>
      </c>
    </row>
    <row r="317" spans="1:8">
      <c r="A317" s="86" t="str">
        <v>INV_SHARESISA</v>
      </c>
      <c r="B317" s="239">
        <v>316</v>
      </c>
      <c r="C317" s="86" t="s">
        <v>801</v>
      </c>
      <c r="D317" s="241">
        <f>COUNTIF($C$1:$C317,C317)</f>
        <v>7</v>
      </c>
      <c r="E317" s="241" t="str">
        <f t="shared" si="24"/>
        <v>Current account, Savings and Investments7</v>
      </c>
      <c r="F317" s="86" t="s">
        <v>814</v>
      </c>
      <c r="G317" s="242">
        <v>0.16635465116279066</v>
      </c>
      <c r="H317" s="245">
        <v>152.60839130793079</v>
      </c>
    </row>
    <row r="318" spans="1:8">
      <c r="A318" s="86" t="str">
        <v>INV_UNITTRUST</v>
      </c>
      <c r="B318" s="239">
        <v>317</v>
      </c>
      <c r="C318" s="86" t="s">
        <v>801</v>
      </c>
      <c r="D318" s="241">
        <f>COUNTIF($C$1:$C318,C318)</f>
        <v>8</v>
      </c>
      <c r="E318" s="241" t="str">
        <f t="shared" si="24"/>
        <v>Current account, Savings and Investments8</v>
      </c>
      <c r="F318" s="86" t="s">
        <v>816</v>
      </c>
      <c r="G318" s="242">
        <v>2.6645348837209298E-2</v>
      </c>
      <c r="H318" s="245">
        <v>181.88260400315892</v>
      </c>
    </row>
    <row r="319" spans="1:8">
      <c r="A319" s="86" t="str">
        <v>INV_SHARES</v>
      </c>
      <c r="B319" s="239">
        <v>318</v>
      </c>
      <c r="C319" s="86" t="s">
        <v>801</v>
      </c>
      <c r="D319" s="241">
        <f>COUNTIF($C$1:$C319,C319)</f>
        <v>9</v>
      </c>
      <c r="E319" s="241" t="str">
        <f t="shared" si="24"/>
        <v>Current account, Savings and Investments9</v>
      </c>
      <c r="F319" s="86" t="s">
        <v>818</v>
      </c>
      <c r="G319" s="242">
        <v>0.16168604651162791</v>
      </c>
      <c r="H319" s="245">
        <v>159.77485238960341</v>
      </c>
    </row>
    <row r="320" spans="1:8">
      <c r="A320" s="86" t="str">
        <v>INV_BONDS</v>
      </c>
      <c r="B320" s="239">
        <v>319</v>
      </c>
      <c r="C320" s="86" t="s">
        <v>801</v>
      </c>
      <c r="D320" s="241">
        <f>COUNTIF($C$1:$C320,C320)</f>
        <v>10</v>
      </c>
      <c r="E320" s="241" t="str">
        <f t="shared" si="24"/>
        <v>Current account, Savings and Investments10</v>
      </c>
      <c r="F320" s="86" t="s">
        <v>820</v>
      </c>
      <c r="G320" s="242">
        <v>3.925E-2</v>
      </c>
      <c r="H320" s="245">
        <v>143.0062981358889</v>
      </c>
    </row>
    <row r="321" spans="1:8">
      <c r="A321" s="86" t="str">
        <v>SAV_NATSAV</v>
      </c>
      <c r="B321" s="239">
        <v>320</v>
      </c>
      <c r="C321" s="86" t="s">
        <v>801</v>
      </c>
      <c r="D321" s="241">
        <f>COUNTIF($C$1:$C321,C321)</f>
        <v>11</v>
      </c>
      <c r="E321" s="241" t="str">
        <f t="shared" si="24"/>
        <v>Current account, Savings and Investments11</v>
      </c>
      <c r="F321" s="86" t="s">
        <v>822</v>
      </c>
      <c r="G321" s="242">
        <v>0.27291860465116274</v>
      </c>
      <c r="H321" s="245">
        <v>138.82463819424459</v>
      </c>
    </row>
    <row r="322" spans="1:8">
      <c r="A322" s="86" t="str">
        <v>INV_ANY</v>
      </c>
      <c r="B322" s="239">
        <v>321</v>
      </c>
      <c r="C322" s="86" t="s">
        <v>801</v>
      </c>
      <c r="D322" s="241">
        <f>COUNTIF($C$1:$C322,C322)</f>
        <v>12</v>
      </c>
      <c r="E322" s="241" t="str">
        <f t="shared" si="24"/>
        <v>Current account, Savings and Investments12</v>
      </c>
      <c r="F322" s="86" t="s">
        <v>824</v>
      </c>
      <c r="G322" s="242">
        <v>0.31772093023255815</v>
      </c>
      <c r="H322" s="245">
        <v>145.97560174152761</v>
      </c>
    </row>
    <row r="323" spans="1:8">
      <c r="A323" s="86" t="str">
        <v>INV_VAL6</v>
      </c>
      <c r="B323" s="239">
        <v>322</v>
      </c>
      <c r="C323" s="86" t="s">
        <v>801</v>
      </c>
      <c r="D323" s="241">
        <f>COUNTIF($C$1:$C323,C323)</f>
        <v>13</v>
      </c>
      <c r="E323" s="241" t="str">
        <f t="shared" ref="E323:E386" si="25">C323&amp;D323</f>
        <v>Current account, Savings and Investments13</v>
      </c>
      <c r="F323" s="86" t="s">
        <v>826</v>
      </c>
      <c r="G323" s="242">
        <v>0.11917441860465117</v>
      </c>
      <c r="H323" s="245">
        <v>174.9302789864748</v>
      </c>
    </row>
    <row r="324" spans="1:8">
      <c r="A324" s="86" t="str">
        <v>SAV_VALA</v>
      </c>
      <c r="B324" s="239">
        <v>323</v>
      </c>
      <c r="C324" s="86" t="s">
        <v>801</v>
      </c>
      <c r="D324" s="241">
        <f>COUNTIF($C$1:$C324,C324)</f>
        <v>14</v>
      </c>
      <c r="E324" s="241" t="str">
        <f t="shared" si="25"/>
        <v>Current account, Savings and Investments14</v>
      </c>
      <c r="F324" s="86" t="s">
        <v>828</v>
      </c>
      <c r="G324" s="242">
        <v>0.11847674418604651</v>
      </c>
      <c r="H324" s="245">
        <v>90.539792307889954</v>
      </c>
    </row>
    <row r="325" spans="1:8">
      <c r="A325" s="86" t="str">
        <v>SAV_VAL3</v>
      </c>
      <c r="B325" s="239">
        <v>324</v>
      </c>
      <c r="C325" s="86" t="s">
        <v>801</v>
      </c>
      <c r="D325" s="241">
        <f>COUNTIF($C$1:$C325,C325)</f>
        <v>15</v>
      </c>
      <c r="E325" s="241" t="str">
        <f t="shared" si="25"/>
        <v>Current account, Savings and Investments15</v>
      </c>
      <c r="F325" s="86" t="s">
        <v>830</v>
      </c>
      <c r="G325" s="242">
        <v>0.10101162790697676</v>
      </c>
      <c r="H325" s="245">
        <v>95.710906649944576</v>
      </c>
    </row>
    <row r="326" spans="1:8">
      <c r="A326" s="86" t="str">
        <v>SAV_VAL4</v>
      </c>
      <c r="B326" s="239">
        <v>325</v>
      </c>
      <c r="C326" s="86" t="s">
        <v>801</v>
      </c>
      <c r="D326" s="241">
        <f>COUNTIF($C$1:$C326,C326)</f>
        <v>16</v>
      </c>
      <c r="E326" s="241" t="str">
        <f t="shared" si="25"/>
        <v>Current account, Savings and Investments16</v>
      </c>
      <c r="F326" s="86" t="s">
        <v>832</v>
      </c>
      <c r="G326" s="242">
        <v>0.13454651162790698</v>
      </c>
      <c r="H326" s="245">
        <v>104.85560736972744</v>
      </c>
    </row>
    <row r="327" spans="1:8">
      <c r="A327" s="86" t="str">
        <v>SAV_VALC</v>
      </c>
      <c r="B327" s="239">
        <v>326</v>
      </c>
      <c r="C327" s="86" t="s">
        <v>801</v>
      </c>
      <c r="D327" s="241">
        <f>COUNTIF($C$1:$C327,C327)</f>
        <v>17</v>
      </c>
      <c r="E327" s="241" t="str">
        <f t="shared" si="25"/>
        <v>Current account, Savings and Investments17</v>
      </c>
      <c r="F327" s="86" t="s">
        <v>834</v>
      </c>
      <c r="G327" s="242">
        <v>0.30289534883720926</v>
      </c>
      <c r="H327" s="245">
        <v>138.2918434589709</v>
      </c>
    </row>
    <row r="328" spans="1:8">
      <c r="A328" s="86" t="str">
        <v>LOA_HAS</v>
      </c>
      <c r="B328" s="239">
        <v>327</v>
      </c>
      <c r="C328" s="86" t="s">
        <v>836</v>
      </c>
      <c r="D328" s="241">
        <f>COUNTIF($C$1:$C328,C328)</f>
        <v>1</v>
      </c>
      <c r="E328" s="241" t="str">
        <f t="shared" si="25"/>
        <v>Loans1</v>
      </c>
      <c r="F328" s="86" t="s">
        <v>837</v>
      </c>
      <c r="G328" s="242">
        <v>0.12733720930232556</v>
      </c>
      <c r="H328" s="245">
        <v>102.14130662238117</v>
      </c>
    </row>
    <row r="329" spans="1:8">
      <c r="A329" s="86" t="str">
        <v>LOA_UNS</v>
      </c>
      <c r="B329" s="239">
        <v>328</v>
      </c>
      <c r="C329" s="86" t="s">
        <v>836</v>
      </c>
      <c r="D329" s="241">
        <f>COUNTIF($C$1:$C329,C329)</f>
        <v>2</v>
      </c>
      <c r="E329" s="241" t="str">
        <f t="shared" si="25"/>
        <v>Loans2</v>
      </c>
      <c r="F329" s="86" t="s">
        <v>839</v>
      </c>
      <c r="G329" s="242">
        <v>6.3918604651162794E-2</v>
      </c>
      <c r="H329" s="245">
        <v>95.304750850705261</v>
      </c>
    </row>
    <row r="330" spans="1:8">
      <c r="A330" s="86" t="str">
        <v>LOA_2PLUS</v>
      </c>
      <c r="B330" s="239">
        <v>329</v>
      </c>
      <c r="C330" s="86" t="s">
        <v>836</v>
      </c>
      <c r="D330" s="241">
        <f>COUNTIF($C$1:$C330,C330)</f>
        <v>3</v>
      </c>
      <c r="E330" s="241" t="str">
        <f t="shared" si="25"/>
        <v>Loans3</v>
      </c>
      <c r="F330" s="86" t="s">
        <v>841</v>
      </c>
      <c r="G330" s="242">
        <v>2.5639534883720932E-2</v>
      </c>
      <c r="H330" s="245">
        <v>101.12760264276122</v>
      </c>
    </row>
    <row r="331" spans="1:8">
      <c r="A331" s="86" t="str">
        <v>UNSECGT15K</v>
      </c>
      <c r="B331" s="239">
        <v>330</v>
      </c>
      <c r="C331" s="86" t="s">
        <v>836</v>
      </c>
      <c r="D331" s="241">
        <f>COUNTIF($C$1:$C331,C331)</f>
        <v>4</v>
      </c>
      <c r="E331" s="241" t="str">
        <f t="shared" si="25"/>
        <v>Loans4</v>
      </c>
      <c r="F331" s="86" t="s">
        <v>843</v>
      </c>
      <c r="G331" s="242">
        <v>1.3726744186046511E-2</v>
      </c>
      <c r="H331" s="245">
        <v>113.87984059950513</v>
      </c>
    </row>
    <row r="332" spans="1:8">
      <c r="A332" s="86" t="str">
        <v>PHLTH</v>
      </c>
      <c r="B332" s="239">
        <v>331</v>
      </c>
      <c r="C332" s="86" t="s">
        <v>845</v>
      </c>
      <c r="D332" s="241">
        <f>COUNTIF($C$1:$C332,C332)</f>
        <v>1</v>
      </c>
      <c r="E332" s="241" t="str">
        <f t="shared" si="25"/>
        <v>Insurance and Pensions1</v>
      </c>
      <c r="F332" s="86" t="s">
        <v>846</v>
      </c>
      <c r="G332" s="242">
        <v>5.855813953488373E-2</v>
      </c>
      <c r="H332" s="245">
        <v>134.25167333179425</v>
      </c>
    </row>
    <row r="333" spans="1:8">
      <c r="A333" s="86" t="str">
        <v>CHLTH</v>
      </c>
      <c r="B333" s="239">
        <v>332</v>
      </c>
      <c r="C333" s="86" t="s">
        <v>845</v>
      </c>
      <c r="D333" s="241">
        <f>COUNTIF($C$1:$C333,C333)</f>
        <v>2</v>
      </c>
      <c r="E333" s="241" t="str">
        <f t="shared" si="25"/>
        <v>Insurance and Pensions2</v>
      </c>
      <c r="F333" s="86" t="s">
        <v>848</v>
      </c>
      <c r="G333" s="242">
        <v>6.243023255813953E-2</v>
      </c>
      <c r="H333" s="245">
        <v>141.70298017156742</v>
      </c>
    </row>
    <row r="334" spans="1:8">
      <c r="A334" s="86" t="str">
        <v>LIF_ASSUR</v>
      </c>
      <c r="B334" s="239">
        <v>333</v>
      </c>
      <c r="C334" s="86" t="s">
        <v>845</v>
      </c>
      <c r="D334" s="241">
        <f>COUNTIF($C$1:$C334,C334)</f>
        <v>3</v>
      </c>
      <c r="E334" s="241" t="str">
        <f t="shared" si="25"/>
        <v>Insurance and Pensions3</v>
      </c>
      <c r="F334" s="86" t="s">
        <v>850</v>
      </c>
      <c r="G334" s="242">
        <v>0.3515290697674418</v>
      </c>
      <c r="H334" s="245">
        <v>102.64541859530343</v>
      </c>
    </row>
    <row r="335" spans="1:8">
      <c r="A335" s="86" t="str">
        <v>LIF_PROTECT</v>
      </c>
      <c r="B335" s="239">
        <v>334</v>
      </c>
      <c r="C335" s="86" t="s">
        <v>845</v>
      </c>
      <c r="D335" s="241">
        <f>COUNTIF($C$1:$C335,C335)</f>
        <v>4</v>
      </c>
      <c r="E335" s="241" t="str">
        <f t="shared" si="25"/>
        <v>Insurance and Pensions4</v>
      </c>
      <c r="F335" s="86" t="s">
        <v>852</v>
      </c>
      <c r="G335" s="242">
        <v>0.23816279069767446</v>
      </c>
      <c r="H335" s="245">
        <v>99.277769674313348</v>
      </c>
    </row>
    <row r="336" spans="1:8">
      <c r="A336" s="86" t="str">
        <v>PEN_CO</v>
      </c>
      <c r="B336" s="239">
        <v>335</v>
      </c>
      <c r="C336" s="86" t="s">
        <v>845</v>
      </c>
      <c r="D336" s="241">
        <f>COUNTIF($C$1:$C336,C336)</f>
        <v>5</v>
      </c>
      <c r="E336" s="241" t="str">
        <f t="shared" si="25"/>
        <v>Insurance and Pensions5</v>
      </c>
      <c r="F336" s="86" t="s">
        <v>854</v>
      </c>
      <c r="G336" s="242">
        <v>0.32011046511627905</v>
      </c>
      <c r="H336" s="245">
        <v>93.884863833033663</v>
      </c>
    </row>
    <row r="337" spans="1:8">
      <c r="A337" s="86" t="str">
        <v>PEN_PERS</v>
      </c>
      <c r="B337" s="239">
        <v>336</v>
      </c>
      <c r="C337" s="86" t="s">
        <v>845</v>
      </c>
      <c r="D337" s="241">
        <f>COUNTIF($C$1:$C337,C337)</f>
        <v>6</v>
      </c>
      <c r="E337" s="241" t="str">
        <f t="shared" si="25"/>
        <v>Insurance and Pensions6</v>
      </c>
      <c r="F337" s="86" t="s">
        <v>856</v>
      </c>
      <c r="G337" s="242">
        <v>7.3127906976744192E-2</v>
      </c>
      <c r="H337" s="245">
        <v>117.33961005848754</v>
      </c>
    </row>
    <row r="338" spans="1:8">
      <c r="A338" s="86" t="str">
        <v>PEN_OTHER</v>
      </c>
      <c r="B338" s="239">
        <v>337</v>
      </c>
      <c r="C338" s="86" t="s">
        <v>845</v>
      </c>
      <c r="D338" s="241">
        <f>COUNTIF($C$1:$C338,C338)</f>
        <v>7</v>
      </c>
      <c r="E338" s="241" t="str">
        <f t="shared" si="25"/>
        <v>Insurance and Pensions7</v>
      </c>
      <c r="F338" s="86" t="s">
        <v>858</v>
      </c>
      <c r="G338" s="242">
        <v>0.21909302325581395</v>
      </c>
      <c r="H338" s="245">
        <v>116.66875062156777</v>
      </c>
    </row>
    <row r="339" spans="1:8">
      <c r="A339" s="86" t="str">
        <v>banktool</v>
      </c>
      <c r="B339" s="239">
        <v>338</v>
      </c>
      <c r="C339" s="86" t="s">
        <v>860</v>
      </c>
      <c r="D339" s="241">
        <f>COUNTIF($C$1:$C339,C339)</f>
        <v>1</v>
      </c>
      <c r="E339" s="241" t="str">
        <f t="shared" si="25"/>
        <v>FinTech1</v>
      </c>
      <c r="F339" s="86" t="s">
        <v>861</v>
      </c>
      <c r="G339" s="242">
        <v>5.9494186046511632E-2</v>
      </c>
      <c r="H339" s="245">
        <v>107.55396607589753</v>
      </c>
    </row>
    <row r="340" spans="1:8">
      <c r="A340" s="86" t="str">
        <v>mmgttool</v>
      </c>
      <c r="B340" s="239">
        <v>339</v>
      </c>
      <c r="C340" s="86" t="s">
        <v>860</v>
      </c>
      <c r="D340" s="241">
        <f>COUNTIF($C$1:$C340,C340)</f>
        <v>2</v>
      </c>
      <c r="E340" s="241" t="str">
        <f t="shared" si="25"/>
        <v>FinTech2</v>
      </c>
      <c r="F340" s="86" t="s">
        <v>863</v>
      </c>
      <c r="G340" s="242">
        <v>4.8093023255813966E-2</v>
      </c>
      <c r="H340" s="245">
        <v>103.00560389112128</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0.36883139534883724</v>
      </c>
      <c r="H341" s="245">
        <v>95.514495787959447</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0.40372093023255823</v>
      </c>
      <c r="H342" s="245">
        <v>103.9526338485969</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0.1215</v>
      </c>
      <c r="H343" s="245">
        <v>102.62150824526148</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4.9558139534883729E-2</v>
      </c>
      <c r="H344" s="245">
        <v>97.839757734600326</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5.7052325581395343E-2</v>
      </c>
      <c r="H345" s="245">
        <v>101.05224422100048</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0.13130232558139535</v>
      </c>
      <c r="H346" s="245">
        <v>92.459035239347273</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0.39791279069767443</v>
      </c>
      <c r="H347" s="245">
        <v>102.89466954378142</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0.22830232558139535</v>
      </c>
      <c r="H348" s="245">
        <v>108.52042601549844</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7.1191860465116288E-2</v>
      </c>
      <c r="H349" s="245">
        <v>86.089588233918548</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0.17119186046511628</v>
      </c>
      <c r="H350" s="245">
        <v>96.197288624039373</v>
      </c>
    </row>
    <row r="351" spans="1:8">
      <c r="A351" s="86" t="str">
        <v>reg_fac</v>
      </c>
      <c r="B351" s="239">
        <v>350</v>
      </c>
      <c r="C351" s="86" t="s">
        <v>883</v>
      </c>
      <c r="D351" s="241">
        <f>COUNTIF($C$1:$C351,C351)</f>
        <v>1</v>
      </c>
      <c r="E351" s="241" t="str">
        <f t="shared" si="25"/>
        <v>Arrange mortgage (% of all people with a mortgage)1</v>
      </c>
      <c r="F351" s="86" t="s">
        <v>867</v>
      </c>
      <c r="G351" s="242">
        <v>0.56159883720930248</v>
      </c>
      <c r="H351" s="245">
        <v>92.066506924864669</v>
      </c>
    </row>
    <row r="352" spans="1:8">
      <c r="A352" s="86" t="str">
        <v>reg_net</v>
      </c>
      <c r="B352" s="239">
        <v>351</v>
      </c>
      <c r="C352" s="86" t="s">
        <v>883</v>
      </c>
      <c r="D352" s="241">
        <f>COUNTIF($C$1:$C352,C352)</f>
        <v>2</v>
      </c>
      <c r="E352" s="241" t="str">
        <f t="shared" si="25"/>
        <v>Arrange mortgage (% of all people with a mortgage)2</v>
      </c>
      <c r="F352" s="86" t="s">
        <v>869</v>
      </c>
      <c r="G352" s="242">
        <v>0.11816279069767441</v>
      </c>
      <c r="H352" s="245">
        <v>114.55395425564289</v>
      </c>
    </row>
    <row r="353" spans="1:8">
      <c r="A353" s="86" t="str">
        <v>reg_pho</v>
      </c>
      <c r="B353" s="239">
        <v>352</v>
      </c>
      <c r="C353" s="86" t="s">
        <v>883</v>
      </c>
      <c r="D353" s="241">
        <f>COUNTIF($C$1:$C353,C353)</f>
        <v>3</v>
      </c>
      <c r="E353" s="241" t="str">
        <f t="shared" si="25"/>
        <v>Arrange mortgage (% of all people with a mortgage)3</v>
      </c>
      <c r="F353" s="86" t="s">
        <v>871</v>
      </c>
      <c r="G353" s="242">
        <v>0.21745930232558139</v>
      </c>
      <c r="H353" s="245">
        <v>115.31266246131639</v>
      </c>
    </row>
    <row r="354" spans="1:8">
      <c r="A354" s="86" t="str">
        <v>reg_pst</v>
      </c>
      <c r="B354" s="239">
        <v>353</v>
      </c>
      <c r="C354" s="86" t="s">
        <v>883</v>
      </c>
      <c r="D354" s="241">
        <f>COUNTIF($C$1:$C354,C354)</f>
        <v>4</v>
      </c>
      <c r="E354" s="241" t="str">
        <f t="shared" si="25"/>
        <v>Arrange mortgage (% of all people with a mortgage)4</v>
      </c>
      <c r="F354" s="86" t="s">
        <v>873</v>
      </c>
      <c r="G354" s="242">
        <v>6.1005813953488371E-2</v>
      </c>
      <c r="H354" s="245">
        <v>103.08444107618145</v>
      </c>
    </row>
    <row r="355" spans="1:8">
      <c r="A355" s="86" t="str">
        <v>reg_pcs</v>
      </c>
      <c r="B355" s="239">
        <v>354</v>
      </c>
      <c r="C355" s="86" t="s">
        <v>883</v>
      </c>
      <c r="D355" s="241">
        <f>COUNTIF($C$1:$C355,C355)</f>
        <v>5</v>
      </c>
      <c r="E355" s="241" t="str">
        <f t="shared" si="25"/>
        <v>Arrange mortgage (% of all people with a mortgage)5</v>
      </c>
      <c r="F355" s="86" t="s">
        <v>875</v>
      </c>
      <c r="G355" s="242">
        <v>1.025E-2</v>
      </c>
      <c r="H355" s="245">
        <v>109.09773290374267</v>
      </c>
    </row>
    <row r="356" spans="1:8">
      <c r="A356" s="86" t="str">
        <v>reg_ifa</v>
      </c>
      <c r="B356" s="239">
        <v>355</v>
      </c>
      <c r="C356" s="86" t="s">
        <v>883</v>
      </c>
      <c r="D356" s="241">
        <f>COUNTIF($C$1:$C356,C356)</f>
        <v>6</v>
      </c>
      <c r="E356" s="241" t="str">
        <f t="shared" si="25"/>
        <v>Arrange mortgage (% of all people with a mortgage)6</v>
      </c>
      <c r="F356" s="86" t="s">
        <v>889</v>
      </c>
      <c r="G356" s="242">
        <v>3.1837209302325579E-2</v>
      </c>
      <c r="H356" s="245">
        <v>106.79624089437738</v>
      </c>
    </row>
    <row r="357" spans="1:8">
      <c r="A357" s="86" t="str">
        <v>manca_branch</v>
      </c>
      <c r="B357" s="239">
        <v>356</v>
      </c>
      <c r="C357" s="86" t="s">
        <v>891</v>
      </c>
      <c r="D357" s="241">
        <f>COUNTIF($C$1:$C357,C357)</f>
        <v>1</v>
      </c>
      <c r="E357" s="241" t="str">
        <f t="shared" si="25"/>
        <v>Manage current account1</v>
      </c>
      <c r="F357" s="86" t="s">
        <v>892</v>
      </c>
      <c r="G357" s="242">
        <v>0.54897093023255816</v>
      </c>
      <c r="H357" s="245">
        <v>96.000007187220376</v>
      </c>
    </row>
    <row r="358" spans="1:8">
      <c r="A358" s="86" t="str">
        <v>manca_net</v>
      </c>
      <c r="B358" s="239">
        <v>357</v>
      </c>
      <c r="C358" s="86" t="s">
        <v>891</v>
      </c>
      <c r="D358" s="241">
        <f>COUNTIF($C$1:$C358,C358)</f>
        <v>2</v>
      </c>
      <c r="E358" s="241" t="str">
        <f t="shared" si="25"/>
        <v>Manage current account2</v>
      </c>
      <c r="F358" s="86" t="s">
        <v>869</v>
      </c>
      <c r="G358" s="242">
        <v>0.64867441860465125</v>
      </c>
      <c r="H358" s="245">
        <v>109.28170285015267</v>
      </c>
    </row>
    <row r="359" spans="1:8">
      <c r="A359" s="86" t="str">
        <v>manca_mobnet</v>
      </c>
      <c r="B359" s="239">
        <v>358</v>
      </c>
      <c r="C359" s="86" t="s">
        <v>891</v>
      </c>
      <c r="D359" s="241">
        <f>COUNTIF($C$1:$C359,C359)</f>
        <v>3</v>
      </c>
      <c r="E359" s="241" t="str">
        <f t="shared" si="25"/>
        <v>Manage current account3</v>
      </c>
      <c r="F359" s="86" t="s">
        <v>895</v>
      </c>
      <c r="G359" s="242">
        <v>0.38298837209302322</v>
      </c>
      <c r="H359" s="245">
        <v>101.24705455049438</v>
      </c>
    </row>
    <row r="360" spans="1:8">
      <c r="A360" s="86" t="str">
        <v>manca_fixnet</v>
      </c>
      <c r="B360" s="239">
        <v>359</v>
      </c>
      <c r="C360" s="86" t="s">
        <v>891</v>
      </c>
      <c r="D360" s="241">
        <f>COUNTIF($C$1:$C360,C360)</f>
        <v>4</v>
      </c>
      <c r="E360" s="241" t="str">
        <f t="shared" si="25"/>
        <v>Manage current account4</v>
      </c>
      <c r="F360" s="86" t="s">
        <v>897</v>
      </c>
      <c r="G360" s="242">
        <v>0.48461046511627898</v>
      </c>
      <c r="H360" s="245">
        <v>118.87831481275882</v>
      </c>
    </row>
    <row r="361" spans="1:8">
      <c r="A361" s="86" t="str">
        <v>manca_pho</v>
      </c>
      <c r="B361" s="239">
        <v>360</v>
      </c>
      <c r="C361" s="86" t="s">
        <v>891</v>
      </c>
      <c r="D361" s="241">
        <f>COUNTIF($C$1:$C361,C361)</f>
        <v>5</v>
      </c>
      <c r="E361" s="241" t="str">
        <f t="shared" si="25"/>
        <v>Manage current account5</v>
      </c>
      <c r="F361" s="86" t="s">
        <v>871</v>
      </c>
      <c r="G361" s="242">
        <v>7.5430232558139534E-2</v>
      </c>
      <c r="H361" s="245">
        <v>107.85031426375021</v>
      </c>
    </row>
    <row r="362" spans="1:8">
      <c r="A362" s="86" t="str">
        <v>manca_pst</v>
      </c>
      <c r="B362" s="239">
        <v>361</v>
      </c>
      <c r="C362" s="86" t="s">
        <v>891</v>
      </c>
      <c r="D362" s="241">
        <f>COUNTIF($C$1:$C362,C362)</f>
        <v>6</v>
      </c>
      <c r="E362" s="241" t="str">
        <f t="shared" si="25"/>
        <v>Manage current account6</v>
      </c>
      <c r="F362" s="86" t="s">
        <v>873</v>
      </c>
      <c r="G362" s="242">
        <v>0.24359883720930234</v>
      </c>
      <c r="H362" s="245">
        <v>96.444878699663576</v>
      </c>
    </row>
    <row r="363" spans="1:8">
      <c r="A363" s="86" t="str">
        <v>mansv_branch</v>
      </c>
      <c r="B363" s="239">
        <v>362</v>
      </c>
      <c r="C363" s="86" t="s">
        <v>901</v>
      </c>
      <c r="D363" s="241">
        <f>COUNTIF($C$1:$C363,C363)</f>
        <v>1</v>
      </c>
      <c r="E363" s="241" t="str">
        <f t="shared" si="25"/>
        <v>Manage savings account1</v>
      </c>
      <c r="F363" s="86" t="s">
        <v>892</v>
      </c>
      <c r="G363" s="242">
        <v>0.17238953488372094</v>
      </c>
      <c r="H363" s="245">
        <v>95.951197667847097</v>
      </c>
    </row>
    <row r="364" spans="1:8">
      <c r="A364" s="86" t="str">
        <v>mansv_net</v>
      </c>
      <c r="B364" s="239">
        <v>363</v>
      </c>
      <c r="C364" s="86" t="s">
        <v>901</v>
      </c>
      <c r="D364" s="241">
        <f>COUNTIF($C$1:$C364,C364)</f>
        <v>2</v>
      </c>
      <c r="E364" s="241" t="str">
        <f t="shared" si="25"/>
        <v>Manage savings account2</v>
      </c>
      <c r="F364" s="86" t="s">
        <v>869</v>
      </c>
      <c r="G364" s="242">
        <v>0.41322093023255813</v>
      </c>
      <c r="H364" s="245">
        <v>117.33134126536476</v>
      </c>
    </row>
    <row r="365" spans="1:8">
      <c r="A365" s="86" t="str">
        <v>mansv_mobnet</v>
      </c>
      <c r="B365" s="239">
        <v>364</v>
      </c>
      <c r="C365" s="86" t="s">
        <v>901</v>
      </c>
      <c r="D365" s="241">
        <f>COUNTIF($C$1:$C365,C365)</f>
        <v>3</v>
      </c>
      <c r="E365" s="241" t="str">
        <f t="shared" si="25"/>
        <v>Manage savings account3</v>
      </c>
      <c r="F365" s="86" t="s">
        <v>895</v>
      </c>
      <c r="G365" s="242">
        <v>0.20767441860465116</v>
      </c>
      <c r="H365" s="245">
        <v>106.98942802234272</v>
      </c>
    </row>
    <row r="366" spans="1:8">
      <c r="A366" s="86" t="str">
        <v>mansv_fixnet</v>
      </c>
      <c r="B366" s="239">
        <v>365</v>
      </c>
      <c r="C366" s="86" t="s">
        <v>901</v>
      </c>
      <c r="D366" s="241">
        <f>COUNTIF($C$1:$C366,C366)</f>
        <v>4</v>
      </c>
      <c r="E366" s="241" t="str">
        <f t="shared" si="25"/>
        <v>Manage savings account4</v>
      </c>
      <c r="F366" s="86" t="s">
        <v>897</v>
      </c>
      <c r="G366" s="242">
        <v>0.27293023255813953</v>
      </c>
      <c r="H366" s="245">
        <v>126.33319125846751</v>
      </c>
    </row>
    <row r="367" spans="1:8">
      <c r="A367" s="86" t="str">
        <v>mansv_pho</v>
      </c>
      <c r="B367" s="239">
        <v>366</v>
      </c>
      <c r="C367" s="86" t="s">
        <v>901</v>
      </c>
      <c r="D367" s="241">
        <f>COUNTIF($C$1:$C367,C367)</f>
        <v>5</v>
      </c>
      <c r="E367" s="241" t="str">
        <f t="shared" si="25"/>
        <v>Manage savings account5</v>
      </c>
      <c r="F367" s="86" t="s">
        <v>871</v>
      </c>
      <c r="G367" s="242">
        <v>8.5709302325581396E-2</v>
      </c>
      <c r="H367" s="245">
        <v>106.05494114501309</v>
      </c>
    </row>
    <row r="368" spans="1:8">
      <c r="A368" s="86" t="str">
        <v>mansv_pst</v>
      </c>
      <c r="B368" s="239">
        <v>367</v>
      </c>
      <c r="C368" s="86" t="s">
        <v>901</v>
      </c>
      <c r="D368" s="241">
        <f>COUNTIF($C$1:$C368,C368)</f>
        <v>6</v>
      </c>
      <c r="E368" s="241" t="str">
        <f t="shared" si="25"/>
        <v>Manage savings account6</v>
      </c>
      <c r="F368" s="86" t="s">
        <v>873</v>
      </c>
      <c r="G368" s="242">
        <v>0.11819767441860467</v>
      </c>
      <c r="H368" s="245">
        <v>109.92812397135106</v>
      </c>
    </row>
    <row r="369" spans="1:8">
      <c r="A369" s="86" t="str">
        <v>actmanca_branch</v>
      </c>
      <c r="B369" s="239">
        <v>368</v>
      </c>
      <c r="C369" s="86" t="s">
        <v>908</v>
      </c>
      <c r="D369" s="241">
        <f>COUNTIF($C$1:$C369,C369)</f>
        <v>1</v>
      </c>
      <c r="E369" s="241" t="str">
        <f t="shared" si="25"/>
        <v>Actively manage current account1</v>
      </c>
      <c r="F369" s="86" t="s">
        <v>892</v>
      </c>
      <c r="G369" s="242">
        <v>3.0116279069767441E-2</v>
      </c>
      <c r="H369" s="245">
        <v>90.973324788511505</v>
      </c>
    </row>
    <row r="370" spans="1:8">
      <c r="A370" s="86" t="str">
        <v>actmanca_net</v>
      </c>
      <c r="B370" s="239">
        <v>369</v>
      </c>
      <c r="C370" s="86" t="s">
        <v>908</v>
      </c>
      <c r="D370" s="241">
        <f>COUNTIF($C$1:$C370,C370)</f>
        <v>2</v>
      </c>
      <c r="E370" s="241" t="str">
        <f t="shared" si="25"/>
        <v>Actively manage current account2</v>
      </c>
      <c r="F370" s="86" t="s">
        <v>869</v>
      </c>
      <c r="G370" s="242">
        <v>0.4097151162790697</v>
      </c>
      <c r="H370" s="245">
        <v>108.95332681287719</v>
      </c>
    </row>
    <row r="371" spans="1:8">
      <c r="A371" s="86" t="str">
        <v>actmanca_mobnet</v>
      </c>
      <c r="B371" s="239">
        <v>370</v>
      </c>
      <c r="C371" s="86" t="s">
        <v>908</v>
      </c>
      <c r="D371" s="241">
        <f>COUNTIF($C$1:$C371,C371)</f>
        <v>3</v>
      </c>
      <c r="E371" s="241" t="str">
        <f t="shared" si="25"/>
        <v>Actively manage current account3</v>
      </c>
      <c r="F371" s="86" t="s">
        <v>895</v>
      </c>
      <c r="G371" s="242">
        <v>0.24920930232558142</v>
      </c>
      <c r="H371" s="245">
        <v>100.78514542050254</v>
      </c>
    </row>
    <row r="372" spans="1:8">
      <c r="A372" s="86" t="str">
        <v>actmanca_fixnet</v>
      </c>
      <c r="B372" s="239">
        <v>371</v>
      </c>
      <c r="C372" s="86" t="s">
        <v>908</v>
      </c>
      <c r="D372" s="241">
        <f>COUNTIF($C$1:$C372,C372)</f>
        <v>4</v>
      </c>
      <c r="E372" s="241" t="str">
        <f t="shared" si="25"/>
        <v>Actively manage current account4</v>
      </c>
      <c r="F372" s="86" t="s">
        <v>897</v>
      </c>
      <c r="G372" s="242">
        <v>0.19572674418604652</v>
      </c>
      <c r="H372" s="245">
        <v>120.51873960635334</v>
      </c>
    </row>
    <row r="373" spans="1:8">
      <c r="A373" s="86" t="str">
        <v>actmanca_pho</v>
      </c>
      <c r="B373" s="239">
        <v>372</v>
      </c>
      <c r="C373" s="86" t="s">
        <v>908</v>
      </c>
      <c r="D373" s="241">
        <f>COUNTIF($C$1:$C373,C373)</f>
        <v>5</v>
      </c>
      <c r="E373" s="241" t="str">
        <f t="shared" si="25"/>
        <v>Actively manage current account5</v>
      </c>
      <c r="F373" s="86" t="s">
        <v>871</v>
      </c>
      <c r="G373" s="242">
        <v>1.1802325581395351E-2</v>
      </c>
      <c r="H373" s="245">
        <v>97.710358516513423</v>
      </c>
    </row>
    <row r="374" spans="1:8">
      <c r="A374" s="86" t="str">
        <v>P600T</v>
      </c>
      <c r="B374" s="239">
        <v>373</v>
      </c>
      <c r="C374" s="86" t="s">
        <v>914</v>
      </c>
      <c r="D374" s="241">
        <f>COUNTIF($C$1:$C374,C374)</f>
        <v>1</v>
      </c>
      <c r="E374" s="241" t="str">
        <f t="shared" si="25"/>
        <v>Expenditure per adult per week1</v>
      </c>
      <c r="F374" s="86" t="s">
        <v>915</v>
      </c>
      <c r="G374" s="242">
        <v>6.5805755813953484</v>
      </c>
      <c r="H374" s="245">
        <v>131.77456366056964</v>
      </c>
    </row>
    <row r="375" spans="1:8">
      <c r="A375" s="86" t="str">
        <v>P601T</v>
      </c>
      <c r="B375" s="239">
        <v>374</v>
      </c>
      <c r="C375" s="86" t="s">
        <v>914</v>
      </c>
      <c r="D375" s="241">
        <f>COUNTIF($C$1:$C375,C375)</f>
        <v>2</v>
      </c>
      <c r="E375" s="241" t="str">
        <f t="shared" si="25"/>
        <v>Expenditure per adult per week2</v>
      </c>
      <c r="F375" s="86" t="s">
        <v>917</v>
      </c>
      <c r="G375" s="242">
        <v>0.72390116279069761</v>
      </c>
      <c r="H375" s="245">
        <v>117.68488663654088</v>
      </c>
    </row>
    <row r="376" spans="1:8">
      <c r="A376" s="86" t="str">
        <v>ALC</v>
      </c>
      <c r="B376" s="239">
        <v>375</v>
      </c>
      <c r="C376" s="86" t="s">
        <v>914</v>
      </c>
      <c r="D376" s="241">
        <f>COUNTIF($C$1:$C376,C376)</f>
        <v>3</v>
      </c>
      <c r="E376" s="241" t="str">
        <f t="shared" si="25"/>
        <v>Expenditure per adult per week3</v>
      </c>
      <c r="F376" s="86" t="s">
        <v>919</v>
      </c>
      <c r="G376" s="242">
        <v>0.1205174418604651</v>
      </c>
      <c r="H376" s="245">
        <v>133.76992023047902</v>
      </c>
    </row>
    <row r="377" spans="1:8">
      <c r="A377" s="86" t="str">
        <v>TOB</v>
      </c>
      <c r="B377" s="239">
        <v>376</v>
      </c>
      <c r="C377" s="86" t="s">
        <v>914</v>
      </c>
      <c r="D377" s="241">
        <f>COUNTIF($C$1:$C377,C377)</f>
        <v>4</v>
      </c>
      <c r="E377" s="241" t="str">
        <f t="shared" si="25"/>
        <v>Expenditure per adult per week4</v>
      </c>
      <c r="F377" s="86" t="s">
        <v>921</v>
      </c>
      <c r="G377" s="242">
        <v>2.2662790697674417E-2</v>
      </c>
      <c r="H377" s="245">
        <v>61.994023264498523</v>
      </c>
    </row>
    <row r="378" spans="1:8">
      <c r="A378" s="86" t="str">
        <v>P603T</v>
      </c>
      <c r="B378" s="239">
        <v>377</v>
      </c>
      <c r="C378" s="86" t="s">
        <v>914</v>
      </c>
      <c r="D378" s="241">
        <f>COUNTIF($C$1:$C378,C378)</f>
        <v>5</v>
      </c>
      <c r="E378" s="241" t="str">
        <f t="shared" si="25"/>
        <v>Expenditure per adult per week5</v>
      </c>
      <c r="F378" s="86" t="s">
        <v>923</v>
      </c>
      <c r="G378" s="242">
        <v>0.30897674418604648</v>
      </c>
      <c r="H378" s="245">
        <v>124.37919905020117</v>
      </c>
    </row>
    <row r="379" spans="1:8">
      <c r="A379" s="86" t="str">
        <v>P604T</v>
      </c>
      <c r="B379" s="239">
        <v>378</v>
      </c>
      <c r="C379" s="86" t="s">
        <v>914</v>
      </c>
      <c r="D379" s="241">
        <f>COUNTIF($C$1:$C379,C379)</f>
        <v>6</v>
      </c>
      <c r="E379" s="241" t="str">
        <f t="shared" si="25"/>
        <v>Expenditure per adult per week6</v>
      </c>
      <c r="F379" s="86" t="s">
        <v>925</v>
      </c>
      <c r="G379" s="242">
        <v>0.77176162790697689</v>
      </c>
      <c r="H379" s="245">
        <v>109.71343896914397</v>
      </c>
    </row>
    <row r="380" spans="1:8">
      <c r="A380" s="86" t="str">
        <v>P605T</v>
      </c>
      <c r="B380" s="239">
        <v>379</v>
      </c>
      <c r="C380" s="86" t="s">
        <v>914</v>
      </c>
      <c r="D380" s="241">
        <f>COUNTIF($C$1:$C380,C380)</f>
        <v>7</v>
      </c>
      <c r="E380" s="241" t="str">
        <f t="shared" si="25"/>
        <v>Expenditure per adult per week7</v>
      </c>
      <c r="F380" s="86" t="s">
        <v>927</v>
      </c>
      <c r="G380" s="242">
        <v>0.59315697674418599</v>
      </c>
      <c r="H380" s="245">
        <v>144.54790063756388</v>
      </c>
    </row>
    <row r="381" spans="1:8">
      <c r="A381" s="86" t="str">
        <v>C61111</v>
      </c>
      <c r="B381" s="239">
        <v>380</v>
      </c>
      <c r="C381" s="86" t="s">
        <v>914</v>
      </c>
      <c r="D381" s="241">
        <f>COUNTIF($C$1:$C381,C381)</f>
        <v>8</v>
      </c>
      <c r="E381" s="241" t="str">
        <f t="shared" si="25"/>
        <v>Expenditure per adult per week8</v>
      </c>
      <c r="F381" s="86" t="s">
        <v>929</v>
      </c>
      <c r="G381" s="242">
        <v>2.6220930232558142E-3</v>
      </c>
      <c r="H381" s="245">
        <v>106.14691227911899</v>
      </c>
    </row>
    <row r="382" spans="1:8">
      <c r="A382" s="86" t="str">
        <v>C61112</v>
      </c>
      <c r="B382" s="239">
        <v>381</v>
      </c>
      <c r="C382" s="86" t="s">
        <v>914</v>
      </c>
      <c r="D382" s="241">
        <f>COUNTIF($C$1:$C382,C382)</f>
        <v>9</v>
      </c>
      <c r="E382" s="241" t="str">
        <f t="shared" si="25"/>
        <v>Expenditure per adult per week9</v>
      </c>
      <c r="F382" s="86" t="s">
        <v>931</v>
      </c>
      <c r="G382" s="242">
        <v>2.0895348837209303E-2</v>
      </c>
      <c r="H382" s="245">
        <v>130.89827027320933</v>
      </c>
    </row>
    <row r="383" spans="1:8">
      <c r="A383" s="86" t="str">
        <v>C61211</v>
      </c>
      <c r="B383" s="239">
        <v>382</v>
      </c>
      <c r="C383" s="86" t="s">
        <v>914</v>
      </c>
      <c r="D383" s="241">
        <f>COUNTIF($C$1:$C383,C383)</f>
        <v>10</v>
      </c>
      <c r="E383" s="241" t="str">
        <f t="shared" si="25"/>
        <v>Expenditure per adult per week10</v>
      </c>
      <c r="F383" s="86" t="s">
        <v>933</v>
      </c>
      <c r="G383" s="242">
        <v>2.0174418604651163E-3</v>
      </c>
      <c r="H383" s="245">
        <v>107.53132334765796</v>
      </c>
    </row>
    <row r="384" spans="1:8">
      <c r="A384" s="86" t="str">
        <v>C61311</v>
      </c>
      <c r="B384" s="239">
        <v>383</v>
      </c>
      <c r="C384" s="86" t="s">
        <v>914</v>
      </c>
      <c r="D384" s="241">
        <f>COUNTIF($C$1:$C384,C384)</f>
        <v>11</v>
      </c>
      <c r="E384" s="241" t="str">
        <f t="shared" si="25"/>
        <v>Expenditure per adult per week11</v>
      </c>
      <c r="F384" s="86" t="s">
        <v>935</v>
      </c>
      <c r="G384" s="242">
        <v>2.5110465116279068E-2</v>
      </c>
      <c r="H384" s="245">
        <v>139.19656659609373</v>
      </c>
    </row>
    <row r="385" spans="1:8">
      <c r="A385" s="86" t="str">
        <v>C61312</v>
      </c>
      <c r="B385" s="239">
        <v>384</v>
      </c>
      <c r="C385" s="86" t="s">
        <v>914</v>
      </c>
      <c r="D385" s="241">
        <f>COUNTIF($C$1:$C385,C385)</f>
        <v>12</v>
      </c>
      <c r="E385" s="241" t="str">
        <f t="shared" si="25"/>
        <v>Expenditure per adult per week12</v>
      </c>
      <c r="F385" s="86" t="s">
        <v>937</v>
      </c>
      <c r="G385" s="242">
        <v>4.7093023255813957E-4</v>
      </c>
      <c r="H385" s="245">
        <v>194.89777665731947</v>
      </c>
    </row>
    <row r="386" spans="1:8">
      <c r="A386" s="86" t="str">
        <v>C61313</v>
      </c>
      <c r="B386" s="239">
        <v>385</v>
      </c>
      <c r="C386" s="86" t="s">
        <v>914</v>
      </c>
      <c r="D386" s="241">
        <f>COUNTIF($C$1:$C386,C386)</f>
        <v>13</v>
      </c>
      <c r="E386" s="241" t="str">
        <f t="shared" si="25"/>
        <v>Expenditure per adult per week13</v>
      </c>
      <c r="F386" s="86" t="s">
        <v>939</v>
      </c>
      <c r="G386" s="242">
        <v>7.0523255813953476E-3</v>
      </c>
      <c r="H386" s="245">
        <v>155.18384369935981</v>
      </c>
    </row>
    <row r="387" spans="1:8">
      <c r="A387" s="86" t="str">
        <v>C62112</v>
      </c>
      <c r="B387" s="239">
        <v>386</v>
      </c>
      <c r="C387" s="86" t="s">
        <v>914</v>
      </c>
      <c r="D387" s="241">
        <f>COUNTIF($C$1:$C387,C387)</f>
        <v>14</v>
      </c>
      <c r="E387" s="241" t="str">
        <f t="shared" ref="E387:E450" si="26">C387&amp;D387</f>
        <v>Expenditure per adult per week14</v>
      </c>
      <c r="F387" s="86" t="s">
        <v>941</v>
      </c>
      <c r="G387" s="242">
        <v>4.6744186046511621E-3</v>
      </c>
      <c r="H387" s="245">
        <v>191.75448562567706</v>
      </c>
    </row>
    <row r="388" spans="1:8">
      <c r="A388" s="86" t="str">
        <v>C62113</v>
      </c>
      <c r="B388" s="239">
        <v>387</v>
      </c>
      <c r="C388" s="86" t="s">
        <v>914</v>
      </c>
      <c r="D388" s="241">
        <f>COUNTIF($C$1:$C388,C388)</f>
        <v>15</v>
      </c>
      <c r="E388" s="241" t="str">
        <f t="shared" si="26"/>
        <v>Expenditure per adult per week15</v>
      </c>
      <c r="F388" s="86" t="s">
        <v>943</v>
      </c>
      <c r="G388" s="242">
        <v>5.232558139534883E-4</v>
      </c>
      <c r="H388" s="245">
        <v>274.15340522083727</v>
      </c>
    </row>
    <row r="389" spans="1:8">
      <c r="A389" s="86" t="str">
        <v>C62114</v>
      </c>
      <c r="B389" s="239">
        <v>388</v>
      </c>
      <c r="C389" s="86" t="s">
        <v>914</v>
      </c>
      <c r="D389" s="241">
        <f>COUNTIF($C$1:$C389,C389)</f>
        <v>16</v>
      </c>
      <c r="E389" s="241" t="str">
        <f t="shared" si="26"/>
        <v>Expenditure per adult per week16</v>
      </c>
      <c r="F389" s="86" t="s">
        <v>945</v>
      </c>
      <c r="G389" s="242">
        <v>2.3837209302325583E-3</v>
      </c>
      <c r="H389" s="245">
        <v>170.24042658817959</v>
      </c>
    </row>
    <row r="390" spans="1:8">
      <c r="A390" s="86" t="str">
        <v>C62211</v>
      </c>
      <c r="B390" s="239">
        <v>389</v>
      </c>
      <c r="C390" s="86" t="s">
        <v>914</v>
      </c>
      <c r="D390" s="241">
        <f>COUNTIF($C$1:$C390,C390)</f>
        <v>17</v>
      </c>
      <c r="E390" s="241" t="str">
        <f t="shared" si="26"/>
        <v>Expenditure per adult per week17</v>
      </c>
      <c r="F390" s="86" t="s">
        <v>947</v>
      </c>
      <c r="G390" s="242">
        <v>1.7034883720930229E-2</v>
      </c>
      <c r="H390" s="245">
        <v>159.19011660282411</v>
      </c>
    </row>
    <row r="391" spans="1:8">
      <c r="A391" s="86" t="str">
        <v>C62212</v>
      </c>
      <c r="B391" s="239">
        <v>390</v>
      </c>
      <c r="C391" s="86" t="s">
        <v>914</v>
      </c>
      <c r="D391" s="241">
        <f>COUNTIF($C$1:$C391,C391)</f>
        <v>18</v>
      </c>
      <c r="E391" s="241" t="str">
        <f t="shared" si="26"/>
        <v>Expenditure per adult per week18</v>
      </c>
      <c r="F391" s="86" t="s">
        <v>949</v>
      </c>
      <c r="G391" s="242">
        <v>2.8959302325581401E-2</v>
      </c>
      <c r="H391" s="245">
        <v>197.45541834439294</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1.2715116279069769E-2</v>
      </c>
      <c r="H393" s="245">
        <v>168.61882514791404</v>
      </c>
    </row>
    <row r="394" spans="1:8">
      <c r="A394" s="86" t="str">
        <v>C63111</v>
      </c>
      <c r="B394" s="239">
        <v>393</v>
      </c>
      <c r="C394" s="86" t="s">
        <v>914</v>
      </c>
      <c r="D394" s="241">
        <f>COUNTIF($C$1:$C394,C394)</f>
        <v>21</v>
      </c>
      <c r="E394" s="241" t="str">
        <f t="shared" si="26"/>
        <v>Expenditure per adult per week21</v>
      </c>
      <c r="F394" s="86" t="s">
        <v>955</v>
      </c>
      <c r="G394" s="242">
        <v>1E-3</v>
      </c>
      <c r="H394" s="245">
        <v>129.42918675932782</v>
      </c>
    </row>
    <row r="395" spans="1:8">
      <c r="A395" s="86" t="str">
        <v>P607T</v>
      </c>
      <c r="B395" s="239">
        <v>394</v>
      </c>
      <c r="C395" s="86" t="s">
        <v>914</v>
      </c>
      <c r="D395" s="241">
        <f>COUNTIF($C$1:$C395,C395)</f>
        <v>22</v>
      </c>
      <c r="E395" s="241" t="str">
        <f t="shared" si="26"/>
        <v>Expenditure per adult per week22</v>
      </c>
      <c r="F395" s="86" t="s">
        <v>957</v>
      </c>
      <c r="G395" s="242">
        <v>1.167436046511628</v>
      </c>
      <c r="H395" s="245">
        <v>139.02377287100268</v>
      </c>
    </row>
    <row r="396" spans="1:8">
      <c r="A396" s="86" t="str">
        <v>P608T</v>
      </c>
      <c r="B396" s="239">
        <v>395</v>
      </c>
      <c r="C396" s="86" t="s">
        <v>914</v>
      </c>
      <c r="D396" s="241">
        <f>COUNTIF($C$1:$C396,C396)</f>
        <v>23</v>
      </c>
      <c r="E396" s="241" t="str">
        <f t="shared" si="26"/>
        <v>Expenditure per adult per week23</v>
      </c>
      <c r="F396" s="86" t="s">
        <v>959</v>
      </c>
      <c r="G396" s="242">
        <v>0.1821860465116279</v>
      </c>
      <c r="H396" s="245">
        <v>108.19863155034679</v>
      </c>
    </row>
    <row r="397" spans="1:8">
      <c r="A397" s="86" t="str">
        <v>P609T</v>
      </c>
      <c r="B397" s="239">
        <v>396</v>
      </c>
      <c r="C397" s="86" t="s">
        <v>914</v>
      </c>
      <c r="D397" s="241">
        <f>COUNTIF($C$1:$C397,C397)</f>
        <v>24</v>
      </c>
      <c r="E397" s="241" t="str">
        <f t="shared" si="26"/>
        <v>Expenditure per adult per week24</v>
      </c>
      <c r="F397" s="86" t="s">
        <v>961</v>
      </c>
      <c r="G397" s="242">
        <v>1.126127906976744</v>
      </c>
      <c r="H397" s="245">
        <v>142.71480735258498</v>
      </c>
    </row>
    <row r="398" spans="1:8">
      <c r="A398" s="86" t="str">
        <v>P610T</v>
      </c>
      <c r="B398" s="239">
        <v>397</v>
      </c>
      <c r="C398" s="86" t="s">
        <v>914</v>
      </c>
      <c r="D398" s="241">
        <f>COUNTIF($C$1:$C398,C398)</f>
        <v>25</v>
      </c>
      <c r="E398" s="241" t="str">
        <f t="shared" si="26"/>
        <v>Expenditure per adult per week25</v>
      </c>
      <c r="F398" s="86" t="s">
        <v>963</v>
      </c>
      <c r="G398" s="242">
        <v>0.17199418604651165</v>
      </c>
      <c r="H398" s="245">
        <v>215.82166969880529</v>
      </c>
    </row>
    <row r="399" spans="1:8">
      <c r="A399" s="86" t="str">
        <v>P611T</v>
      </c>
      <c r="B399" s="239">
        <v>398</v>
      </c>
      <c r="C399" s="86" t="s">
        <v>914</v>
      </c>
      <c r="D399" s="241">
        <f>COUNTIF($C$1:$C399,C399)</f>
        <v>26</v>
      </c>
      <c r="E399" s="241" t="str">
        <f t="shared" si="26"/>
        <v>Expenditure per adult per week26</v>
      </c>
      <c r="F399" s="86" t="s">
        <v>965</v>
      </c>
      <c r="G399" s="242">
        <v>0.65019186046511634</v>
      </c>
      <c r="H399" s="245">
        <v>134.55190920176094</v>
      </c>
    </row>
    <row r="400" spans="1:8">
      <c r="A400" s="86" t="str">
        <v>P612T</v>
      </c>
      <c r="B400" s="239">
        <v>399</v>
      </c>
      <c r="C400" s="86" t="s">
        <v>914</v>
      </c>
      <c r="D400" s="241">
        <f>COUNTIF($C$1:$C400,C400)</f>
        <v>27</v>
      </c>
      <c r="E400" s="241" t="str">
        <f t="shared" si="26"/>
        <v>Expenditure per adult per week27</v>
      </c>
      <c r="F400" s="86" t="s">
        <v>967</v>
      </c>
      <c r="G400" s="242">
        <v>0.61552325581395351</v>
      </c>
      <c r="H400" s="245">
        <v>137.13725665195054</v>
      </c>
    </row>
    <row r="401" spans="1:8">
      <c r="A401" s="86" t="str">
        <v>WEBSPEND</v>
      </c>
      <c r="B401" s="239">
        <v>400</v>
      </c>
      <c r="C401" s="86" t="s">
        <v>914</v>
      </c>
      <c r="D401" s="241">
        <f>COUNTIF($C$1:$C401,C401)</f>
        <v>28</v>
      </c>
      <c r="E401" s="241" t="str">
        <f t="shared" si="26"/>
        <v>Expenditure per adult per week28</v>
      </c>
      <c r="F401" s="86" t="s">
        <v>969</v>
      </c>
      <c r="G401" s="242">
        <v>0.27917441860465114</v>
      </c>
      <c r="H401" s="245">
        <v>144.53000815779649</v>
      </c>
    </row>
    <row r="402" spans="1:8">
      <c r="A402" s="86" t="str">
        <v>onlineuse12</v>
      </c>
      <c r="B402" s="239">
        <v>401</v>
      </c>
      <c r="C402" s="86" t="s">
        <v>972</v>
      </c>
      <c r="D402" s="241">
        <f>COUNTIF($C$1:$C402,C402)</f>
        <v>1</v>
      </c>
      <c r="E402" s="241" t="str">
        <f t="shared" si="26"/>
        <v>Internet Access: Overall1</v>
      </c>
      <c r="F402" s="86" t="s">
        <v>973</v>
      </c>
      <c r="G402" s="242">
        <v>0.93535465116279071</v>
      </c>
      <c r="H402" s="245">
        <v>103.62120692137231</v>
      </c>
    </row>
    <row r="403" spans="1:8">
      <c r="A403" s="86" t="str">
        <v>onlineuse5</v>
      </c>
      <c r="B403" s="239">
        <v>402</v>
      </c>
      <c r="C403" s="86" t="s">
        <v>972</v>
      </c>
      <c r="D403" s="241">
        <f>COUNTIF($C$1:$C403,C403)</f>
        <v>2</v>
      </c>
      <c r="E403" s="241" t="str">
        <f t="shared" si="26"/>
        <v>Internet Access: Overall2</v>
      </c>
      <c r="F403" s="86" t="s">
        <v>975</v>
      </c>
      <c r="G403" s="242">
        <v>5.4162790697674414E-2</v>
      </c>
      <c r="H403" s="245">
        <v>64.712334275286509</v>
      </c>
    </row>
    <row r="404" spans="1:8">
      <c r="A404" s="86" t="str">
        <v>netfreq1</v>
      </c>
      <c r="B404" s="239">
        <v>403</v>
      </c>
      <c r="C404" s="86" t="s">
        <v>978</v>
      </c>
      <c r="D404" s="241">
        <f>COUNTIF($C$1:$C404,C404)</f>
        <v>1</v>
      </c>
      <c r="E404" s="241" t="str">
        <f t="shared" si="26"/>
        <v>Internet Access: Frequency1</v>
      </c>
      <c r="F404" s="86" t="s">
        <v>979</v>
      </c>
      <c r="G404" s="242">
        <v>2.1470930232558146E-2</v>
      </c>
      <c r="H404" s="245">
        <v>90.69178283418141</v>
      </c>
    </row>
    <row r="405" spans="1:8">
      <c r="A405" s="86" t="str">
        <v>netfreq2t10</v>
      </c>
      <c r="B405" s="239">
        <v>404</v>
      </c>
      <c r="C405" s="86" t="s">
        <v>978</v>
      </c>
      <c r="D405" s="241">
        <f>COUNTIF($C$1:$C405,C405)</f>
        <v>2</v>
      </c>
      <c r="E405" s="241" t="str">
        <f t="shared" si="26"/>
        <v>Internet Access: Frequency2</v>
      </c>
      <c r="F405" s="86" t="s">
        <v>981</v>
      </c>
      <c r="G405" s="242">
        <v>0.40791279069767444</v>
      </c>
      <c r="H405" s="245">
        <v>97.062814588563469</v>
      </c>
    </row>
    <row r="406" spans="1:8">
      <c r="A406" s="86" t="str">
        <v>netfreq10p</v>
      </c>
      <c r="B406" s="239">
        <v>405</v>
      </c>
      <c r="C406" s="86" t="s">
        <v>978</v>
      </c>
      <c r="D406" s="241">
        <f>COUNTIF($C$1:$C406,C406)</f>
        <v>3</v>
      </c>
      <c r="E406" s="241" t="str">
        <f t="shared" si="26"/>
        <v>Internet Access: Frequency3</v>
      </c>
      <c r="F406" s="86" t="s">
        <v>983</v>
      </c>
      <c r="G406" s="242">
        <v>0.5068895348837209</v>
      </c>
      <c r="H406" s="245">
        <v>110.50499971475854</v>
      </c>
    </row>
    <row r="407" spans="1:8">
      <c r="A407" s="86" t="str">
        <v>ONHOURS0</v>
      </c>
      <c r="B407" s="239">
        <v>406</v>
      </c>
      <c r="C407" s="86" t="s">
        <v>985</v>
      </c>
      <c r="D407" s="241">
        <f>COUNTIF($C$1:$C407,C407)</f>
        <v>1</v>
      </c>
      <c r="E407" s="241" t="str">
        <f t="shared" si="26"/>
        <v>Internet Access: Usage in Last Week1</v>
      </c>
      <c r="F407" s="86" t="s">
        <v>986</v>
      </c>
      <c r="G407" s="242">
        <v>7.1796511627906984E-2</v>
      </c>
      <c r="H407" s="245">
        <v>66.591121353279021</v>
      </c>
    </row>
    <row r="408" spans="1:8">
      <c r="A408" s="86" t="str">
        <v>ONHOURS1</v>
      </c>
      <c r="B408" s="239">
        <v>407</v>
      </c>
      <c r="C408" s="86" t="s">
        <v>985</v>
      </c>
      <c r="D408" s="241">
        <f>COUNTIF($C$1:$C408,C408)</f>
        <v>2</v>
      </c>
      <c r="E408" s="241" t="str">
        <f t="shared" si="26"/>
        <v>Internet Access: Usage in Last Week2</v>
      </c>
      <c r="F408" s="86" t="s">
        <v>988</v>
      </c>
      <c r="G408" s="242">
        <v>8.7343023255813959E-2</v>
      </c>
      <c r="H408" s="245">
        <v>95.916986522074765</v>
      </c>
    </row>
    <row r="409" spans="1:8">
      <c r="A409" s="86" t="str">
        <v>ONHOURS2</v>
      </c>
      <c r="B409" s="239">
        <v>408</v>
      </c>
      <c r="C409" s="86" t="s">
        <v>985</v>
      </c>
      <c r="D409" s="241">
        <f>COUNTIF($C$1:$C409,C409)</f>
        <v>3</v>
      </c>
      <c r="E409" s="241" t="str">
        <f t="shared" si="26"/>
        <v>Internet Access: Usage in Last Week3</v>
      </c>
      <c r="F409" s="86" t="s">
        <v>990</v>
      </c>
      <c r="G409" s="242">
        <v>0.23500581395348841</v>
      </c>
      <c r="H409" s="245">
        <v>95.415650262673637</v>
      </c>
    </row>
    <row r="410" spans="1:8">
      <c r="A410" s="86" t="str">
        <v>ONHOURS3</v>
      </c>
      <c r="B410" s="239">
        <v>409</v>
      </c>
      <c r="C410" s="86" t="s">
        <v>985</v>
      </c>
      <c r="D410" s="241">
        <f>COUNTIF($C$1:$C410,C410)</f>
        <v>4</v>
      </c>
      <c r="E410" s="241" t="str">
        <f t="shared" si="26"/>
        <v>Internet Access: Usage in Last Week4</v>
      </c>
      <c r="F410" s="86" t="s">
        <v>992</v>
      </c>
      <c r="G410" s="242">
        <v>0.28213372093023253</v>
      </c>
      <c r="H410" s="245">
        <v>107.30473325029897</v>
      </c>
    </row>
    <row r="411" spans="1:8">
      <c r="A411" s="86" t="str">
        <v>ONHOURS4</v>
      </c>
      <c r="B411" s="239">
        <v>410</v>
      </c>
      <c r="C411" s="86" t="s">
        <v>985</v>
      </c>
      <c r="D411" s="241">
        <f>COUNTIF($C$1:$C411,C411)</f>
        <v>5</v>
      </c>
      <c r="E411" s="241" t="str">
        <f t="shared" si="26"/>
        <v>Internet Access: Usage in Last Week5</v>
      </c>
      <c r="F411" s="86" t="s">
        <v>994</v>
      </c>
      <c r="G411" s="242">
        <v>0.32328488372093023</v>
      </c>
      <c r="H411" s="245">
        <v>110.90402675376171</v>
      </c>
    </row>
    <row r="412" spans="1:8">
      <c r="A412" s="86" t="str">
        <v>TECH18</v>
      </c>
      <c r="B412" s="239">
        <v>411</v>
      </c>
      <c r="C412" s="86" t="s">
        <v>996</v>
      </c>
      <c r="D412" s="241">
        <f>COUNTIF($C$1:$C412,C412)</f>
        <v>1</v>
      </c>
      <c r="E412" s="241" t="str">
        <f t="shared" si="26"/>
        <v>Technology at Home1</v>
      </c>
      <c r="F412" s="86" t="s">
        <v>997</v>
      </c>
      <c r="G412" s="242">
        <v>8.8401162790697679E-2</v>
      </c>
      <c r="H412" s="245">
        <v>111.59704625600835</v>
      </c>
    </row>
    <row r="413" spans="1:8">
      <c r="A413" s="86" t="str">
        <v>TECH19</v>
      </c>
      <c r="B413" s="239">
        <v>412</v>
      </c>
      <c r="C413" s="86" t="s">
        <v>996</v>
      </c>
      <c r="D413" s="241">
        <f>COUNTIF($C$1:$C413,C413)</f>
        <v>2</v>
      </c>
      <c r="E413" s="241" t="str">
        <f t="shared" si="26"/>
        <v>Technology at Home2</v>
      </c>
      <c r="F413" s="86" t="s">
        <v>999</v>
      </c>
      <c r="G413" s="242">
        <v>0.22394767441860464</v>
      </c>
      <c r="H413" s="245">
        <v>97.769406694819637</v>
      </c>
    </row>
    <row r="414" spans="1:8">
      <c r="A414" s="86" t="str">
        <v>mobhas</v>
      </c>
      <c r="B414" s="239">
        <v>413</v>
      </c>
      <c r="C414" s="86" t="s">
        <v>1002</v>
      </c>
      <c r="D414" s="241">
        <f>COUNTIF($C$1:$C414,C414)</f>
        <v>1</v>
      </c>
      <c r="E414" s="241" t="str">
        <f t="shared" si="26"/>
        <v>Mobile phone1</v>
      </c>
      <c r="F414" s="86" t="s">
        <v>1003</v>
      </c>
      <c r="G414" s="242">
        <v>0.90355232558139531</v>
      </c>
      <c r="H414" s="245">
        <v>101.4243844075507</v>
      </c>
    </row>
    <row r="415" spans="1:8">
      <c r="A415" s="86" t="str">
        <v>mob_smart</v>
      </c>
      <c r="B415" s="239">
        <v>414</v>
      </c>
      <c r="C415" s="86" t="s">
        <v>1002</v>
      </c>
      <c r="D415" s="241">
        <f>COUNTIF($C$1:$C415,C415)</f>
        <v>2</v>
      </c>
      <c r="E415" s="241" t="str">
        <f t="shared" si="26"/>
        <v>Mobile phone2</v>
      </c>
      <c r="F415" s="86" t="s">
        <v>1005</v>
      </c>
      <c r="G415" s="242">
        <v>0.77405813953488378</v>
      </c>
      <c r="H415" s="245">
        <v>103.83423418388421</v>
      </c>
    </row>
    <row r="416" spans="1:8">
      <c r="A416" s="86" t="str">
        <v>ips_iphone</v>
      </c>
      <c r="B416" s="239">
        <v>415</v>
      </c>
      <c r="C416" s="86" t="s">
        <v>1002</v>
      </c>
      <c r="D416" s="241">
        <f>COUNTIF($C$1:$C416,C416)</f>
        <v>3</v>
      </c>
      <c r="E416" s="241" t="str">
        <f t="shared" si="26"/>
        <v>Mobile phone3</v>
      </c>
      <c r="F416" s="86" t="s">
        <v>1007</v>
      </c>
      <c r="G416" s="242">
        <v>0.36716279069767438</v>
      </c>
      <c r="H416" s="245">
        <v>114.84408076201389</v>
      </c>
    </row>
    <row r="417" spans="1:8">
      <c r="A417" s="86" t="str">
        <v>TECH29</v>
      </c>
      <c r="B417" s="239">
        <v>416</v>
      </c>
      <c r="C417" s="86" t="s">
        <v>1009</v>
      </c>
      <c r="D417" s="241">
        <f>COUNTIF($C$1:$C417,C417)</f>
        <v>1</v>
      </c>
      <c r="E417" s="241" t="str">
        <f t="shared" si="26"/>
        <v>Tablet Devices1</v>
      </c>
      <c r="F417" s="86" t="s">
        <v>1010</v>
      </c>
      <c r="G417" s="242">
        <v>0.52766860465116272</v>
      </c>
      <c r="H417" s="245">
        <v>110.31283340048586</v>
      </c>
    </row>
    <row r="418" spans="1:8">
      <c r="A418" s="86" t="str">
        <v>socmed_lessthanmonthly</v>
      </c>
      <c r="B418" s="239">
        <v>417</v>
      </c>
      <c r="C418" s="86" t="s">
        <v>1012</v>
      </c>
      <c r="D418" s="241">
        <f>COUNTIF($C$1:$C418,C418)</f>
        <v>1</v>
      </c>
      <c r="E418" s="241" t="str">
        <f t="shared" si="26"/>
        <v>Overall Social Media Activity1</v>
      </c>
      <c r="F418" s="86" t="s">
        <v>1013</v>
      </c>
      <c r="G418" s="242">
        <v>3.6348837209302327E-2</v>
      </c>
      <c r="H418" s="245">
        <v>99.738028649820293</v>
      </c>
    </row>
    <row r="419" spans="1:8">
      <c r="A419" s="86" t="str">
        <v>socmed_lessthanweekly</v>
      </c>
      <c r="B419" s="239">
        <v>418</v>
      </c>
      <c r="C419" s="86" t="s">
        <v>1012</v>
      </c>
      <c r="D419" s="241">
        <f>COUNTIF($C$1:$C419,C419)</f>
        <v>2</v>
      </c>
      <c r="E419" s="241" t="str">
        <f t="shared" si="26"/>
        <v>Overall Social Media Activity2</v>
      </c>
      <c r="F419" s="86" t="s">
        <v>1015</v>
      </c>
      <c r="G419" s="242">
        <v>5.2284883720930236E-2</v>
      </c>
      <c r="H419" s="245">
        <v>102.14570607373439</v>
      </c>
    </row>
    <row r="420" spans="1:8">
      <c r="A420" s="86" t="str">
        <v>socmed_weekly</v>
      </c>
      <c r="B420" s="239">
        <v>419</v>
      </c>
      <c r="C420" s="86" t="s">
        <v>1012</v>
      </c>
      <c r="D420" s="241">
        <f>COUNTIF($C$1:$C420,C420)</f>
        <v>3</v>
      </c>
      <c r="E420" s="241" t="str">
        <f t="shared" si="26"/>
        <v>Overall Social Media Activity3</v>
      </c>
      <c r="F420" s="86" t="s">
        <v>1017</v>
      </c>
      <c r="G420" s="242">
        <v>0.1673372093023256</v>
      </c>
      <c r="H420" s="245">
        <v>106.86063627120429</v>
      </c>
    </row>
    <row r="421" spans="1:8">
      <c r="A421" s="86" t="str">
        <v>socmed_daily</v>
      </c>
      <c r="B421" s="239">
        <v>420</v>
      </c>
      <c r="C421" s="86" t="s">
        <v>1012</v>
      </c>
      <c r="D421" s="241">
        <f>COUNTIF($C$1:$C421,C421)</f>
        <v>4</v>
      </c>
      <c r="E421" s="241" t="str">
        <f t="shared" si="26"/>
        <v>Overall Social Media Activity4</v>
      </c>
      <c r="F421" s="86" t="s">
        <v>1019</v>
      </c>
      <c r="G421" s="242">
        <v>0.50012790697674425</v>
      </c>
      <c r="H421" s="245">
        <v>99.40207998821468</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0.23937790697674419</v>
      </c>
      <c r="H422" s="245">
        <v>100.57278859772522</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0.1221453488372093</v>
      </c>
      <c r="H423" s="245">
        <v>98.62999753126482</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0.2865290697674418</v>
      </c>
      <c r="H424" s="245">
        <v>106.05449564951212</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0.13769186046511628</v>
      </c>
      <c r="H425" s="245">
        <v>103.331444153294</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0.17640116279069767</v>
      </c>
      <c r="H426" s="245">
        <v>102.50788144552925</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0.2037093023255814</v>
      </c>
      <c r="H427" s="245">
        <v>105.37053658115758</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0.47231976744186038</v>
      </c>
      <c r="H428" s="245">
        <v>101.67877853148445</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0.24822093023255815</v>
      </c>
      <c r="H429" s="245">
        <v>106.82635471521034</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0.23029069767441859</v>
      </c>
      <c r="H430" s="245">
        <v>104.65807113381598</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0.70961046511627901</v>
      </c>
      <c r="H431" s="245">
        <v>102.35285644068964</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0.33318023255813956</v>
      </c>
      <c r="H432" s="245">
        <v>103.28704627163981</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0.23269767441860464</v>
      </c>
      <c r="H433" s="245">
        <v>104.34635634521945</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6.1901162790697677E-2</v>
      </c>
      <c r="H434" s="245">
        <v>106.46616563754512</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5.6755813953488374E-2</v>
      </c>
      <c r="H435" s="245">
        <v>102.44659909408442</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0.83742441860465122</v>
      </c>
      <c r="H436" s="245">
        <v>104.718187029361</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0.62069186046511626</v>
      </c>
      <c r="H437" s="245">
        <v>99.655746791529594</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0.43929651162790695</v>
      </c>
      <c r="H438" s="245">
        <v>96.793091187998698</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5.5982558139534892E-2</v>
      </c>
      <c r="H439" s="245">
        <v>104.13573633207353</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0.37853488372093025</v>
      </c>
      <c r="H440" s="245">
        <v>102.57516662791686</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0.17552906976744184</v>
      </c>
      <c r="H441" s="245">
        <v>115.98135483616814</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0.15948837209302327</v>
      </c>
      <c r="H442" s="245">
        <v>102.36605661022378</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0.11011046511627907</v>
      </c>
      <c r="H443" s="245">
        <v>101.19558104578026</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0.1118546511627907</v>
      </c>
      <c r="H444" s="245">
        <v>104.86202542553093</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0.2019651162790698</v>
      </c>
      <c r="H445" s="245">
        <v>102.32924027716514</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0.14919767441860465</v>
      </c>
      <c r="H446" s="245">
        <v>102.95039628468989</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7.0238372093023263E-2</v>
      </c>
      <c r="H447" s="245">
        <v>102.65889628283524</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7.051744186046513E-2</v>
      </c>
      <c r="H448" s="245">
        <v>111.50068238750588</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0.31684302325581398</v>
      </c>
      <c r="H449" s="245">
        <v>105.67945665428063</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5.6680232558139525E-2</v>
      </c>
      <c r="H450" s="245">
        <v>104.35362467182571</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0.60029069767441856</v>
      </c>
      <c r="H451" s="245">
        <v>108.84141417113365</v>
      </c>
    </row>
    <row r="452" spans="1:8">
      <c r="A452" s="86" t="str">
        <v>vod_subscribe</v>
      </c>
      <c r="B452" s="239">
        <v>451</v>
      </c>
      <c r="C452" s="86" t="s">
        <v>1082</v>
      </c>
      <c r="D452" s="241">
        <f>COUNTIF($C$1:$C452,C452)</f>
        <v>1</v>
      </c>
      <c r="E452" s="241" t="str">
        <f t="shared" si="27"/>
        <v>TV Subscription services1</v>
      </c>
      <c r="F452" s="86" t="s">
        <v>1083</v>
      </c>
      <c r="G452" s="242">
        <v>0.58373255813953484</v>
      </c>
      <c r="H452" s="245">
        <v>102.20843747665893</v>
      </c>
    </row>
    <row r="453" spans="1:8">
      <c r="A453" s="86" t="str">
        <v>vod_netflix</v>
      </c>
      <c r="B453" s="239">
        <v>452</v>
      </c>
      <c r="C453" s="86" t="s">
        <v>1082</v>
      </c>
      <c r="D453" s="241">
        <f>COUNTIF($C$1:$C453,C453)</f>
        <v>2</v>
      </c>
      <c r="E453" s="241" t="str">
        <f t="shared" si="27"/>
        <v>TV Subscription services2</v>
      </c>
      <c r="F453" s="86" t="s">
        <v>1085</v>
      </c>
      <c r="G453" s="242">
        <v>0.43217441860465111</v>
      </c>
      <c r="H453" s="245">
        <v>102.25489881949245</v>
      </c>
    </row>
    <row r="454" spans="1:8">
      <c r="A454" s="86" t="str">
        <v>vod_amzprime</v>
      </c>
      <c r="B454" s="239">
        <v>453</v>
      </c>
      <c r="C454" s="86" t="s">
        <v>1082</v>
      </c>
      <c r="D454" s="241">
        <f>COUNTIF($C$1:$C454,C454)</f>
        <v>3</v>
      </c>
      <c r="E454" s="241" t="str">
        <f t="shared" si="27"/>
        <v>TV Subscription services3</v>
      </c>
      <c r="F454" s="86" t="s">
        <v>1087</v>
      </c>
      <c r="G454" s="242">
        <v>0.26109302325581396</v>
      </c>
      <c r="H454" s="245">
        <v>103.83843114271059</v>
      </c>
    </row>
    <row r="455" spans="1:8">
      <c r="A455" s="86" t="str">
        <v>vod_skyplayer</v>
      </c>
      <c r="B455" s="239">
        <v>454</v>
      </c>
      <c r="C455" s="86" t="s">
        <v>1082</v>
      </c>
      <c r="D455" s="241">
        <f>COUNTIF($C$1:$C455,C455)</f>
        <v>4</v>
      </c>
      <c r="E455" s="241" t="str">
        <f t="shared" si="27"/>
        <v>TV Subscription services4</v>
      </c>
      <c r="F455" s="86" t="s">
        <v>1089</v>
      </c>
      <c r="G455" s="242">
        <v>0.12065116279069769</v>
      </c>
      <c r="H455" s="245">
        <v>104.20072958550128</v>
      </c>
    </row>
    <row r="456" spans="1:8">
      <c r="A456" s="86" t="str">
        <v>vod_skygo</v>
      </c>
      <c r="B456" s="239">
        <v>455</v>
      </c>
      <c r="C456" s="86" t="s">
        <v>1082</v>
      </c>
      <c r="D456" s="241">
        <f>COUNTIF($C$1:$C456,C456)</f>
        <v>5</v>
      </c>
      <c r="E456" s="241" t="str">
        <f t="shared" si="27"/>
        <v>TV Subscription services5</v>
      </c>
      <c r="F456" s="86" t="s">
        <v>1091</v>
      </c>
      <c r="G456" s="242">
        <v>0.1037325581395349</v>
      </c>
      <c r="H456" s="245">
        <v>104.05453803705656</v>
      </c>
    </row>
    <row r="457" spans="1:8">
      <c r="A457" s="86" t="str">
        <v>vod_nowtv</v>
      </c>
      <c r="B457" s="239">
        <v>456</v>
      </c>
      <c r="C457" s="86" t="s">
        <v>1082</v>
      </c>
      <c r="D457" s="241">
        <f>COUNTIF($C$1:$C457,C457)</f>
        <v>6</v>
      </c>
      <c r="E457" s="241" t="str">
        <f t="shared" si="27"/>
        <v>TV Subscription services6</v>
      </c>
      <c r="F457" s="86" t="s">
        <v>1093</v>
      </c>
      <c r="G457" s="242">
        <v>0.1160813953488372</v>
      </c>
      <c r="H457" s="245">
        <v>104.25482258757856</v>
      </c>
    </row>
    <row r="458" spans="1:8">
      <c r="A458" s="86" t="str">
        <v>vod_eetv</v>
      </c>
      <c r="B458" s="239">
        <v>457</v>
      </c>
      <c r="C458" s="86" t="s">
        <v>1082</v>
      </c>
      <c r="D458" s="241">
        <f>COUNTIF($C$1:$C458,C458)</f>
        <v>7</v>
      </c>
      <c r="E458" s="241" t="str">
        <f t="shared" si="27"/>
        <v>TV Subscription services7</v>
      </c>
      <c r="F458" s="86" t="s">
        <v>1095</v>
      </c>
      <c r="G458" s="242">
        <v>5.155813953488371E-2</v>
      </c>
      <c r="H458" s="245">
        <v>105.13214376496414</v>
      </c>
    </row>
    <row r="459" spans="1:8">
      <c r="A459" s="86" t="str">
        <v>vod_appletv</v>
      </c>
      <c r="B459" s="239">
        <v>458</v>
      </c>
      <c r="C459" s="86" t="s">
        <v>1082</v>
      </c>
      <c r="D459" s="241">
        <f>COUNTIF($C$1:$C459,C459)</f>
        <v>8</v>
      </c>
      <c r="E459" s="241" t="str">
        <f t="shared" si="27"/>
        <v>TV Subscription services8</v>
      </c>
      <c r="F459" s="86" t="s">
        <v>1097</v>
      </c>
      <c r="G459" s="242">
        <v>6.3029069767441867E-2</v>
      </c>
      <c r="H459" s="245">
        <v>105.5055479968819</v>
      </c>
    </row>
    <row r="460" spans="1:8">
      <c r="A460" s="86" t="str">
        <v>vod_btsport</v>
      </c>
      <c r="B460" s="239">
        <v>459</v>
      </c>
      <c r="C460" s="86" t="s">
        <v>1082</v>
      </c>
      <c r="D460" s="241">
        <f>COUNTIF($C$1:$C460,C460)</f>
        <v>9</v>
      </c>
      <c r="E460" s="241" t="str">
        <f t="shared" si="27"/>
        <v>TV Subscription services9</v>
      </c>
      <c r="F460" s="86" t="s">
        <v>1099</v>
      </c>
      <c r="G460" s="242">
        <v>0.10773255813953489</v>
      </c>
      <c r="H460" s="245">
        <v>105.09196229000186</v>
      </c>
    </row>
    <row r="461" spans="1:8">
      <c r="A461" s="86" t="str">
        <v>vod_settop</v>
      </c>
      <c r="B461" s="239">
        <v>460</v>
      </c>
      <c r="C461" s="86" t="s">
        <v>1082</v>
      </c>
      <c r="D461" s="241">
        <f>COUNTIF($C$1:$C461,C461)</f>
        <v>10</v>
      </c>
      <c r="E461" s="241" t="str">
        <f t="shared" si="27"/>
        <v>TV Subscription services10</v>
      </c>
      <c r="F461" s="86" t="s">
        <v>1101</v>
      </c>
      <c r="G461" s="242">
        <v>0.20431976744186048</v>
      </c>
      <c r="H461" s="245">
        <v>104.12403281643401</v>
      </c>
    </row>
    <row r="462" spans="1:8">
      <c r="A462" s="86" t="str">
        <v>vod_free</v>
      </c>
      <c r="B462" s="239">
        <v>461</v>
      </c>
      <c r="C462" s="86" t="s">
        <v>1103</v>
      </c>
      <c r="D462" s="241">
        <f>COUNTIF($C$1:$C462,C462)</f>
        <v>1</v>
      </c>
      <c r="E462" s="241" t="str">
        <f t="shared" si="27"/>
        <v>TV free online catchup / video services1</v>
      </c>
      <c r="F462" s="86" t="s">
        <v>1104</v>
      </c>
      <c r="G462" s="242">
        <v>0.48763953488372097</v>
      </c>
      <c r="H462" s="245">
        <v>103.89957099297922</v>
      </c>
    </row>
    <row r="463" spans="1:8">
      <c r="A463" s="86" t="str">
        <v>vod_youtube</v>
      </c>
      <c r="B463" s="239">
        <v>462</v>
      </c>
      <c r="C463" s="86" t="s">
        <v>1103</v>
      </c>
      <c r="D463" s="241">
        <f>COUNTIF($C$1:$C463,C463)</f>
        <v>2</v>
      </c>
      <c r="E463" s="241" t="str">
        <f t="shared" si="27"/>
        <v>TV free online catchup / video services2</v>
      </c>
      <c r="F463" s="86" t="s">
        <v>1106</v>
      </c>
      <c r="G463" s="242">
        <v>0.23163953488372091</v>
      </c>
      <c r="H463" s="245">
        <v>98.101468465334662</v>
      </c>
    </row>
    <row r="464" spans="1:8">
      <c r="A464" s="86" t="str">
        <v>vod_iplayer</v>
      </c>
      <c r="B464" s="239">
        <v>463</v>
      </c>
      <c r="C464" s="86" t="s">
        <v>1103</v>
      </c>
      <c r="D464" s="241">
        <f>COUNTIF($C$1:$C464,C464)</f>
        <v>3</v>
      </c>
      <c r="E464" s="241" t="str">
        <f t="shared" si="27"/>
        <v>TV free online catchup / video services3</v>
      </c>
      <c r="F464" s="86" t="s">
        <v>1108</v>
      </c>
      <c r="G464" s="242">
        <v>0.30770348837209299</v>
      </c>
      <c r="H464" s="245">
        <v>107.99995846435134</v>
      </c>
    </row>
    <row r="465" spans="1:8">
      <c r="A465" s="86" t="str">
        <v>vod_itvhub</v>
      </c>
      <c r="B465" s="239">
        <v>464</v>
      </c>
      <c r="C465" s="86" t="s">
        <v>1103</v>
      </c>
      <c r="D465" s="241">
        <f>COUNTIF($C$1:$C465,C465)</f>
        <v>4</v>
      </c>
      <c r="E465" s="241" t="str">
        <f t="shared" si="27"/>
        <v>TV free online catchup / video services4</v>
      </c>
      <c r="F465" s="86" t="s">
        <v>1110</v>
      </c>
      <c r="G465" s="242">
        <v>0.18308720930232561</v>
      </c>
      <c r="H465" s="245">
        <v>100.32610072150918</v>
      </c>
    </row>
    <row r="466" spans="1:8">
      <c r="A466" s="86" t="str">
        <v>vod_all4</v>
      </c>
      <c r="B466" s="239">
        <v>465</v>
      </c>
      <c r="C466" s="86" t="s">
        <v>1103</v>
      </c>
      <c r="D466" s="241">
        <f>COUNTIF($C$1:$C466,C466)</f>
        <v>5</v>
      </c>
      <c r="E466" s="241" t="str">
        <f t="shared" si="27"/>
        <v>TV free online catchup / video services5</v>
      </c>
      <c r="F466" s="86" t="s">
        <v>1112</v>
      </c>
      <c r="G466" s="242">
        <v>0.16472674418604652</v>
      </c>
      <c r="H466" s="245">
        <v>103.76943299570785</v>
      </c>
    </row>
    <row r="467" spans="1:8">
      <c r="A467" s="86" t="str">
        <v>vod_demand5</v>
      </c>
      <c r="B467" s="239">
        <v>466</v>
      </c>
      <c r="C467" s="86" t="s">
        <v>1103</v>
      </c>
      <c r="D467" s="241">
        <f>COUNTIF($C$1:$C467,C467)</f>
        <v>6</v>
      </c>
      <c r="E467" s="241" t="str">
        <f t="shared" si="27"/>
        <v>TV free online catchup / video services6</v>
      </c>
      <c r="F467" s="86" t="s">
        <v>1114</v>
      </c>
      <c r="G467" s="242">
        <v>7.8959302325581404E-2</v>
      </c>
      <c r="H467" s="245">
        <v>100.97054589373488</v>
      </c>
    </row>
    <row r="468" spans="1:8">
      <c r="A468" s="86" t="str">
        <v>vod_stvplayer</v>
      </c>
      <c r="B468" s="239">
        <v>467</v>
      </c>
      <c r="C468" s="86" t="s">
        <v>1103</v>
      </c>
      <c r="D468" s="241">
        <f>COUNTIF($C$1:$C468,C468)</f>
        <v>7</v>
      </c>
      <c r="E468" s="241" t="str">
        <f t="shared" si="27"/>
        <v>TV free online catchup / video services7</v>
      </c>
      <c r="F468" s="86" t="s">
        <v>1116</v>
      </c>
      <c r="G468" s="242">
        <v>5.8755813953488382E-2</v>
      </c>
      <c r="H468" s="245">
        <v>104.49390460871588</v>
      </c>
    </row>
    <row r="469" spans="1:8">
      <c r="A469" s="86" t="str">
        <v>bookholiday</v>
      </c>
      <c r="B469" s="239">
        <v>468</v>
      </c>
      <c r="C469" s="86" t="s">
        <v>1118</v>
      </c>
      <c r="D469" s="241">
        <f>COUNTIF($C$1:$C469,C469)</f>
        <v>1</v>
      </c>
      <c r="E469" s="241" t="str">
        <f t="shared" si="27"/>
        <v>Online activity (one or more times per week)1</v>
      </c>
      <c r="F469" s="86" t="s">
        <v>1119</v>
      </c>
      <c r="G469" s="242">
        <v>6.0360465116279079E-2</v>
      </c>
      <c r="H469" s="245">
        <v>98.082083339778194</v>
      </c>
    </row>
    <row r="470" spans="1:8">
      <c r="A470" s="86" t="str">
        <v>gambling</v>
      </c>
      <c r="B470" s="239">
        <v>469</v>
      </c>
      <c r="C470" s="86" t="s">
        <v>1118</v>
      </c>
      <c r="D470" s="241">
        <f>COUNTIF($C$1:$C470,C470)</f>
        <v>2</v>
      </c>
      <c r="E470" s="241" t="str">
        <f t="shared" si="27"/>
        <v>Online activity (one or more times per week)2</v>
      </c>
      <c r="F470" s="86" t="s">
        <v>1121</v>
      </c>
      <c r="G470" s="242">
        <v>0.13158720930232559</v>
      </c>
      <c r="H470" s="245">
        <v>96.203862405961331</v>
      </c>
    </row>
    <row r="471" spans="1:8">
      <c r="A471" s="86" t="str">
        <v>managefinances</v>
      </c>
      <c r="B471" s="239">
        <v>470</v>
      </c>
      <c r="C471" s="86" t="s">
        <v>1118</v>
      </c>
      <c r="D471" s="241">
        <f>COUNTIF($C$1:$C471,C471)</f>
        <v>3</v>
      </c>
      <c r="E471" s="241" t="str">
        <f t="shared" si="27"/>
        <v>Online activity (one or more times per week)3</v>
      </c>
      <c r="F471" s="86" t="s">
        <v>1123</v>
      </c>
      <c r="G471" s="242">
        <v>0.61008720930232552</v>
      </c>
      <c r="H471" s="245">
        <v>102.41239348837013</v>
      </c>
    </row>
    <row r="472" spans="1:8">
      <c r="A472" s="86" t="str">
        <v>auctions</v>
      </c>
      <c r="B472" s="239">
        <v>471</v>
      </c>
      <c r="C472" s="86" t="s">
        <v>1118</v>
      </c>
      <c r="D472" s="241">
        <f>COUNTIF($C$1:$C472,C472)</f>
        <v>4</v>
      </c>
      <c r="E472" s="241" t="str">
        <f t="shared" si="27"/>
        <v>Online activity (one or more times per week)4</v>
      </c>
      <c r="F472" s="86" t="s">
        <v>1125</v>
      </c>
      <c r="G472" s="242">
        <v>0.20579651162790696</v>
      </c>
      <c r="H472" s="245">
        <v>100.51514196915861</v>
      </c>
    </row>
    <row r="473" spans="1:8">
      <c r="A473" s="86" t="str">
        <v>shopping</v>
      </c>
      <c r="B473" s="239">
        <v>472</v>
      </c>
      <c r="C473" s="86" t="s">
        <v>1118</v>
      </c>
      <c r="D473" s="241">
        <f>COUNTIF($C$1:$C473,C473)</f>
        <v>5</v>
      </c>
      <c r="E473" s="241" t="str">
        <f t="shared" si="27"/>
        <v>Online activity (one or more times per week)5</v>
      </c>
      <c r="F473" s="86" t="s">
        <v>1127</v>
      </c>
      <c r="G473" s="242">
        <v>0.29444767441860464</v>
      </c>
      <c r="H473" s="245">
        <v>104.47639934405413</v>
      </c>
    </row>
    <row r="474" spans="1:8">
      <c r="A474" s="86" t="str">
        <v>souceinfo</v>
      </c>
      <c r="B474" s="239">
        <v>473</v>
      </c>
      <c r="C474" s="86" t="s">
        <v>1118</v>
      </c>
      <c r="D474" s="241">
        <f>COUNTIF($C$1:$C474,C474)</f>
        <v>6</v>
      </c>
      <c r="E474" s="241" t="str">
        <f t="shared" si="27"/>
        <v>Online activity (one or more times per week)6</v>
      </c>
      <c r="F474" s="86" t="s">
        <v>1129</v>
      </c>
      <c r="G474" s="242">
        <v>0.57148255813953486</v>
      </c>
      <c r="H474" s="245">
        <v>106.68436972357371</v>
      </c>
    </row>
    <row r="475" spans="1:8">
      <c r="A475" s="86" t="str">
        <v>searchengine</v>
      </c>
      <c r="B475" s="239">
        <v>474</v>
      </c>
      <c r="C475" s="86" t="s">
        <v>1118</v>
      </c>
      <c r="D475" s="241">
        <f>COUNTIF($C$1:$C475,C475)</f>
        <v>7</v>
      </c>
      <c r="E475" s="241" t="str">
        <f t="shared" si="27"/>
        <v>Online activity (one or more times per week)7</v>
      </c>
      <c r="F475" s="86" t="s">
        <v>1131</v>
      </c>
      <c r="G475" s="242">
        <v>0.8596395348837208</v>
      </c>
      <c r="H475" s="245">
        <v>103.95028223520136</v>
      </c>
    </row>
    <row r="476" spans="1:8">
      <c r="A476" s="86" t="str">
        <v>res_cars</v>
      </c>
      <c r="B476" s="239">
        <v>475</v>
      </c>
      <c r="C476" s="86" t="s">
        <v>1133</v>
      </c>
      <c r="D476" s="241">
        <f>COUNTIF($C$1:$C476,C476)</f>
        <v>1</v>
      </c>
      <c r="E476" s="241" t="str">
        <f t="shared" si="27"/>
        <v>Researched the last purchase online before buying1</v>
      </c>
      <c r="F476" s="86" t="s">
        <v>1134</v>
      </c>
      <c r="G476" s="242">
        <v>0.52595348837209288</v>
      </c>
      <c r="H476" s="245">
        <v>103.9495271946371</v>
      </c>
    </row>
    <row r="477" spans="1:8">
      <c r="A477" s="86" t="str">
        <v>res_tech</v>
      </c>
      <c r="B477" s="239">
        <v>476</v>
      </c>
      <c r="C477" s="86" t="s">
        <v>1133</v>
      </c>
      <c r="D477" s="241">
        <f>COUNTIF($C$1:$C477,C477)</f>
        <v>2</v>
      </c>
      <c r="E477" s="241" t="str">
        <f t="shared" si="27"/>
        <v>Researched the last purchase online before buying2</v>
      </c>
      <c r="F477" s="86" t="s">
        <v>1136</v>
      </c>
      <c r="G477" s="242">
        <v>0.75591860465116278</v>
      </c>
      <c r="H477" s="245">
        <v>103.0595532125505</v>
      </c>
    </row>
    <row r="478" spans="1:8">
      <c r="A478" s="86" t="str">
        <v>res_tickets</v>
      </c>
      <c r="B478" s="239">
        <v>477</v>
      </c>
      <c r="C478" s="86" t="s">
        <v>1133</v>
      </c>
      <c r="D478" s="241">
        <f>COUNTIF($C$1:$C478,C478)</f>
        <v>3</v>
      </c>
      <c r="E478" s="241" t="str">
        <f t="shared" si="27"/>
        <v>Researched the last purchase online before buying3</v>
      </c>
      <c r="F478" s="86" t="s">
        <v>1138</v>
      </c>
      <c r="G478" s="242">
        <v>0.76246511627906977</v>
      </c>
      <c r="H478" s="245">
        <v>103.08907564391072</v>
      </c>
    </row>
    <row r="479" spans="1:8">
      <c r="A479" s="86" t="str">
        <v>res_clothes</v>
      </c>
      <c r="B479" s="239">
        <v>478</v>
      </c>
      <c r="C479" s="86" t="s">
        <v>1133</v>
      </c>
      <c r="D479" s="241">
        <f>COUNTIF($C$1:$C479,C479)</f>
        <v>4</v>
      </c>
      <c r="E479" s="241" t="str">
        <f t="shared" si="27"/>
        <v>Researched the last purchase online before buying4</v>
      </c>
      <c r="F479" s="86" t="s">
        <v>1140</v>
      </c>
      <c r="G479" s="242">
        <v>0.6204825581395349</v>
      </c>
      <c r="H479" s="245">
        <v>103.99367769947037</v>
      </c>
    </row>
    <row r="480" spans="1:8">
      <c r="A480" s="86" t="str">
        <v>res_groceries</v>
      </c>
      <c r="B480" s="239">
        <v>479</v>
      </c>
      <c r="C480" s="86" t="s">
        <v>1133</v>
      </c>
      <c r="D480" s="241">
        <f>COUNTIF($C$1:$C480,C480)</f>
        <v>5</v>
      </c>
      <c r="E480" s="241" t="str">
        <f t="shared" si="27"/>
        <v>Researched the last purchase online before buying5</v>
      </c>
      <c r="F480" s="86" t="s">
        <v>1142</v>
      </c>
      <c r="G480" s="242">
        <v>0.35869767441860462</v>
      </c>
      <c r="H480" s="245">
        <v>105.75626074190822</v>
      </c>
    </row>
    <row r="481" spans="1:8">
      <c r="A481" s="86" t="str">
        <v>res_holidays</v>
      </c>
      <c r="B481" s="239">
        <v>480</v>
      </c>
      <c r="C481" s="86" t="s">
        <v>1133</v>
      </c>
      <c r="D481" s="241">
        <f>COUNTIF($C$1:$C481,C481)</f>
        <v>6</v>
      </c>
      <c r="E481" s="241" t="str">
        <f t="shared" si="27"/>
        <v>Researched the last purchase online before buying6</v>
      </c>
      <c r="F481" s="86" t="s">
        <v>1144</v>
      </c>
      <c r="G481" s="242">
        <v>0.83393023255813936</v>
      </c>
      <c r="H481" s="245">
        <v>104.2601573344228</v>
      </c>
    </row>
    <row r="482" spans="1:8">
      <c r="A482" s="86" t="str">
        <v>res_domesticappl</v>
      </c>
      <c r="B482" s="239">
        <v>481</v>
      </c>
      <c r="C482" s="86" t="s">
        <v>1133</v>
      </c>
      <c r="D482" s="241">
        <f>COUNTIF($C$1:$C482,C482)</f>
        <v>7</v>
      </c>
      <c r="E482" s="241" t="str">
        <f t="shared" si="27"/>
        <v>Researched the last purchase online before buying7</v>
      </c>
      <c r="F482" s="86" t="s">
        <v>1146</v>
      </c>
      <c r="G482" s="242">
        <v>0.70219186046511617</v>
      </c>
      <c r="H482" s="245">
        <v>103.18562727315754</v>
      </c>
    </row>
    <row r="483" spans="1:8">
      <c r="A483" s="86" t="str">
        <v>res_luxurygoods</v>
      </c>
      <c r="B483" s="239">
        <v>482</v>
      </c>
      <c r="C483" s="86" t="s">
        <v>1133</v>
      </c>
      <c r="D483" s="241">
        <f>COUNTIF($C$1:$C483,C483)</f>
        <v>8</v>
      </c>
      <c r="E483" s="241" t="str">
        <f t="shared" si="27"/>
        <v>Researched the last purchase online before buying8</v>
      </c>
      <c r="F483" s="86" t="s">
        <v>1148</v>
      </c>
      <c r="G483" s="242">
        <v>0.67847674418604653</v>
      </c>
      <c r="H483" s="245">
        <v>102.55569287896699</v>
      </c>
    </row>
    <row r="484" spans="1:8">
      <c r="A484" s="86" t="str">
        <v>res_music</v>
      </c>
      <c r="B484" s="239">
        <v>483</v>
      </c>
      <c r="C484" s="86" t="s">
        <v>1133</v>
      </c>
      <c r="D484" s="241">
        <f>COUNTIF($C$1:$C484,C484)</f>
        <v>9</v>
      </c>
      <c r="E484" s="241" t="str">
        <f t="shared" si="27"/>
        <v>Researched the last purchase online before buying9</v>
      </c>
      <c r="F484" s="86" t="s">
        <v>1150</v>
      </c>
      <c r="G484" s="242">
        <v>0.83663372093023258</v>
      </c>
      <c r="H484" s="245">
        <v>104.75875500859229</v>
      </c>
    </row>
    <row r="485" spans="1:8">
      <c r="A485" s="86" t="str">
        <v>res_finance</v>
      </c>
      <c r="B485" s="239">
        <v>484</v>
      </c>
      <c r="C485" s="86" t="s">
        <v>1133</v>
      </c>
      <c r="D485" s="241">
        <f>COUNTIF($C$1:$C485,C485)</f>
        <v>10</v>
      </c>
      <c r="E485" s="241" t="str">
        <f t="shared" si="27"/>
        <v>Researched the last purchase online before buying10</v>
      </c>
      <c r="F485" s="86" t="s">
        <v>1152</v>
      </c>
      <c r="G485" s="242">
        <v>0.77172093023255828</v>
      </c>
      <c r="H485" s="245">
        <v>103.42652654798428</v>
      </c>
    </row>
    <row r="486" spans="1:8">
      <c r="A486" s="86" t="str">
        <v>res_groomingprod</v>
      </c>
      <c r="B486" s="239">
        <v>485</v>
      </c>
      <c r="C486" s="86" t="s">
        <v>1133</v>
      </c>
      <c r="D486" s="241">
        <f>COUNTIF($C$1:$C486,C486)</f>
        <v>11</v>
      </c>
      <c r="E486" s="241" t="str">
        <f t="shared" si="27"/>
        <v>Researched the last purchase online before buying11</v>
      </c>
      <c r="F486" s="86" t="s">
        <v>1154</v>
      </c>
      <c r="G486" s="242">
        <v>0.51647093023255819</v>
      </c>
      <c r="H486" s="245">
        <v>103.99903639137645</v>
      </c>
    </row>
    <row r="487" spans="1:8">
      <c r="A487" s="86" t="str">
        <v>res_alcohol</v>
      </c>
      <c r="B487" s="239">
        <v>486</v>
      </c>
      <c r="C487" s="86" t="s">
        <v>1133</v>
      </c>
      <c r="D487" s="241">
        <f>COUNTIF($C$1:$C487,C487)</f>
        <v>12</v>
      </c>
      <c r="E487" s="241" t="str">
        <f t="shared" si="27"/>
        <v>Researched the last purchase online before buying12</v>
      </c>
      <c r="F487" s="86" t="s">
        <v>1156</v>
      </c>
      <c r="G487" s="242">
        <v>0.29618023255813958</v>
      </c>
      <c r="H487" s="245">
        <v>106.70541225582477</v>
      </c>
    </row>
    <row r="488" spans="1:8">
      <c r="A488" s="86" t="str">
        <v>res_gaming</v>
      </c>
      <c r="B488" s="239">
        <v>487</v>
      </c>
      <c r="C488" s="86" t="s">
        <v>1133</v>
      </c>
      <c r="D488" s="241">
        <f>COUNTIF($C$1:$C488,C488)</f>
        <v>13</v>
      </c>
      <c r="E488" s="241" t="str">
        <f t="shared" si="27"/>
        <v>Researched the last purchase online before buying13</v>
      </c>
      <c r="F488" s="86" t="s">
        <v>1158</v>
      </c>
      <c r="G488" s="242">
        <v>0.77952325581395354</v>
      </c>
      <c r="H488" s="245">
        <v>104.05703411940299</v>
      </c>
    </row>
    <row r="489" spans="1:8">
      <c r="A489" s="86" t="str">
        <v>res_sportsequip</v>
      </c>
      <c r="B489" s="239">
        <v>488</v>
      </c>
      <c r="C489" s="86" t="s">
        <v>1133</v>
      </c>
      <c r="D489" s="241">
        <f>COUNTIF($C$1:$C489,C489)</f>
        <v>14</v>
      </c>
      <c r="E489" s="241" t="str">
        <f t="shared" si="27"/>
        <v>Researched the last purchase online before buying14</v>
      </c>
      <c r="F489" s="86" t="s">
        <v>1160</v>
      </c>
      <c r="G489" s="242">
        <v>0.64418604651162792</v>
      </c>
      <c r="H489" s="245">
        <v>105.62064813523186</v>
      </c>
    </row>
    <row r="490" spans="1:8">
      <c r="A490" s="86" t="str">
        <v>res_diy</v>
      </c>
      <c r="B490" s="239">
        <v>489</v>
      </c>
      <c r="C490" s="86" t="s">
        <v>1133</v>
      </c>
      <c r="D490" s="241">
        <f>COUNTIF($C$1:$C490,C490)</f>
        <v>15</v>
      </c>
      <c r="E490" s="241" t="str">
        <f t="shared" si="27"/>
        <v>Researched the last purchase online before buying15</v>
      </c>
      <c r="F490" s="86" t="s">
        <v>1162</v>
      </c>
      <c r="G490" s="242">
        <v>0.52629069767441861</v>
      </c>
      <c r="H490" s="245">
        <v>102.47293366105885</v>
      </c>
    </row>
    <row r="491" spans="1:8">
      <c r="A491" s="86" t="str">
        <v>pur_onl_cars</v>
      </c>
      <c r="B491" s="239">
        <v>490</v>
      </c>
      <c r="C491" s="86" t="s">
        <v>1164</v>
      </c>
      <c r="D491" s="241">
        <f>COUNTIF($C$1:$C491,C491)</f>
        <v>1</v>
      </c>
      <c r="E491" s="241" t="str">
        <f t="shared" si="27"/>
        <v>Bought the last purchase online using any device1</v>
      </c>
      <c r="F491" s="86" t="s">
        <v>1134</v>
      </c>
      <c r="G491" s="242">
        <v>9.8174418604651162E-2</v>
      </c>
      <c r="H491" s="245">
        <v>103.10476902661756</v>
      </c>
    </row>
    <row r="492" spans="1:8">
      <c r="A492" s="86" t="str">
        <v>pur_onl_tech</v>
      </c>
      <c r="B492" s="239">
        <v>491</v>
      </c>
      <c r="C492" s="86" t="s">
        <v>1164</v>
      </c>
      <c r="D492" s="241">
        <f>COUNTIF($C$1:$C492,C492)</f>
        <v>2</v>
      </c>
      <c r="E492" s="241" t="str">
        <f t="shared" si="27"/>
        <v>Bought the last purchase online using any device2</v>
      </c>
      <c r="F492" s="86" t="s">
        <v>1136</v>
      </c>
      <c r="G492" s="242">
        <v>0.48645930232558138</v>
      </c>
      <c r="H492" s="245">
        <v>106.82110265059683</v>
      </c>
    </row>
    <row r="493" spans="1:8">
      <c r="A493" s="130" t="str">
        <v>pur_onl_tickets</v>
      </c>
      <c r="B493" s="239">
        <v>492</v>
      </c>
      <c r="C493" s="130" t="s">
        <v>1164</v>
      </c>
      <c r="D493" s="241">
        <f>COUNTIF($C$1:$C493,C493)</f>
        <v>3</v>
      </c>
      <c r="E493" s="241" t="str">
        <f t="shared" si="27"/>
        <v>Bought the last purchase online using any device3</v>
      </c>
      <c r="F493" s="130" t="s">
        <v>1138</v>
      </c>
      <c r="G493" s="243">
        <v>0.44447093023255813</v>
      </c>
      <c r="H493" s="246">
        <v>109.81722907538176</v>
      </c>
    </row>
    <row r="494" spans="1:8">
      <c r="A494" s="130" t="str">
        <v>pur_onl_clothes</v>
      </c>
      <c r="B494" s="239">
        <v>493</v>
      </c>
      <c r="C494" s="130" t="s">
        <v>1164</v>
      </c>
      <c r="D494" s="241">
        <f>COUNTIF($C$1:$C494,C494)</f>
        <v>4</v>
      </c>
      <c r="E494" s="241" t="str">
        <f t="shared" si="27"/>
        <v>Bought the last purchase online using any device4</v>
      </c>
      <c r="F494" s="130" t="s">
        <v>1140</v>
      </c>
      <c r="G494" s="243">
        <v>0.45601162790697675</v>
      </c>
      <c r="H494" s="246">
        <v>106.69947294005644</v>
      </c>
    </row>
    <row r="495" spans="1:8">
      <c r="A495" s="130" t="str">
        <v>pur_onl_groceries</v>
      </c>
      <c r="B495" s="239">
        <v>494</v>
      </c>
      <c r="C495" s="130" t="s">
        <v>1164</v>
      </c>
      <c r="D495" s="241">
        <f>COUNTIF($C$1:$C495,C495)</f>
        <v>5</v>
      </c>
      <c r="E495" s="241" t="str">
        <f t="shared" si="27"/>
        <v>Bought the last purchase online using any device5</v>
      </c>
      <c r="F495" s="130" t="s">
        <v>1142</v>
      </c>
      <c r="G495" s="243">
        <v>0.23536627906976745</v>
      </c>
      <c r="H495" s="246">
        <v>107.29813073875283</v>
      </c>
    </row>
    <row r="496" spans="1:8">
      <c r="A496" s="130" t="str">
        <v>pur_onl_holidays</v>
      </c>
      <c r="B496" s="239">
        <v>495</v>
      </c>
      <c r="C496" s="130" t="s">
        <v>1164</v>
      </c>
      <c r="D496" s="241">
        <f>COUNTIF($C$1:$C496,C496)</f>
        <v>6</v>
      </c>
      <c r="E496" s="241" t="str">
        <f t="shared" si="27"/>
        <v>Bought the last purchase online using any device6</v>
      </c>
      <c r="F496" s="130" t="s">
        <v>1144</v>
      </c>
      <c r="G496" s="243">
        <v>0.53288953488372104</v>
      </c>
      <c r="H496" s="246">
        <v>110.38600588103795</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0.3825697674418605</v>
      </c>
      <c r="H497" s="246">
        <v>102.00818693495428</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0.20852325581395353</v>
      </c>
      <c r="H498" s="246">
        <v>103.43394578310618</v>
      </c>
    </row>
    <row r="499" spans="1:8">
      <c r="A499" s="130" t="str">
        <v>pur_onl_music</v>
      </c>
      <c r="B499" s="239">
        <v>498</v>
      </c>
      <c r="C499" s="130" t="s">
        <v>1164</v>
      </c>
      <c r="D499" s="241">
        <f>COUNTIF($C$1:$C499,C499)</f>
        <v>9</v>
      </c>
      <c r="E499" s="241" t="str">
        <f t="shared" si="27"/>
        <v>Bought the last purchase online using any device9</v>
      </c>
      <c r="F499" s="130" t="s">
        <v>1150</v>
      </c>
      <c r="G499" s="243">
        <v>0.47636627906976736</v>
      </c>
      <c r="H499" s="246">
        <v>111.12859690541134</v>
      </c>
    </row>
    <row r="500" spans="1:8">
      <c r="A500" s="130" t="str">
        <v>pur_onl_finance</v>
      </c>
      <c r="B500" s="239">
        <v>499</v>
      </c>
      <c r="C500" s="130" t="s">
        <v>1164</v>
      </c>
      <c r="D500" s="241">
        <f>COUNTIF($C$1:$C500,C500)</f>
        <v>10</v>
      </c>
      <c r="E500" s="241" t="str">
        <f t="shared" si="27"/>
        <v>Bought the last purchase online using any device10</v>
      </c>
      <c r="F500" s="130" t="s">
        <v>1152</v>
      </c>
      <c r="G500" s="243">
        <v>0.5063662790697675</v>
      </c>
      <c r="H500" s="246">
        <v>106.30878288768237</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0.30230813953488378</v>
      </c>
      <c r="H501" s="246">
        <v>108.13554367971081</v>
      </c>
    </row>
    <row r="502" spans="1:8">
      <c r="A502" s="130" t="str">
        <v>pur_onl_alcohol</v>
      </c>
      <c r="B502" s="239">
        <v>501</v>
      </c>
      <c r="C502" s="130" t="s">
        <v>1164</v>
      </c>
      <c r="D502" s="241">
        <f>COUNTIF($C$1:$C502,C502)</f>
        <v>12</v>
      </c>
      <c r="E502" s="241" t="str">
        <f t="shared" si="27"/>
        <v>Bought the last purchase online using any device12</v>
      </c>
      <c r="F502" s="130" t="s">
        <v>1156</v>
      </c>
      <c r="G502" s="243">
        <v>0.15815116279069769</v>
      </c>
      <c r="H502" s="246">
        <v>112.65607346755569</v>
      </c>
    </row>
    <row r="503" spans="1:8">
      <c r="A503" s="130" t="str">
        <v>pur_onl_gaming</v>
      </c>
      <c r="B503" s="239">
        <v>502</v>
      </c>
      <c r="C503" s="130" t="s">
        <v>1164</v>
      </c>
      <c r="D503" s="241">
        <f>COUNTIF($C$1:$C503,C503)</f>
        <v>13</v>
      </c>
      <c r="E503" s="241" t="str">
        <f t="shared" si="27"/>
        <v>Bought the last purchase online using any device13</v>
      </c>
      <c r="F503" s="130" t="s">
        <v>1158</v>
      </c>
      <c r="G503" s="243">
        <v>0.26996511627906983</v>
      </c>
      <c r="H503" s="246">
        <v>100.12256378539396</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0.30333139534883724</v>
      </c>
      <c r="H504" s="246">
        <v>113.92241327115717</v>
      </c>
    </row>
    <row r="505" spans="1:8">
      <c r="A505" s="130" t="str">
        <v>pur_onl_diy</v>
      </c>
      <c r="B505" s="239">
        <v>504</v>
      </c>
      <c r="C505" s="130" t="s">
        <v>1164</v>
      </c>
      <c r="D505" s="241">
        <f>COUNTIF($C$1:$C505,C505)</f>
        <v>15</v>
      </c>
      <c r="E505" s="241" t="str">
        <f t="shared" si="27"/>
        <v>Bought the last purchase online using any device15</v>
      </c>
      <c r="F505" s="130" t="s">
        <v>1162</v>
      </c>
      <c r="G505" s="243">
        <v>0.25497093023255818</v>
      </c>
      <c r="H505" s="246">
        <v>106.85677336536045</v>
      </c>
    </row>
    <row r="506" spans="1:8">
      <c r="A506" s="130" t="str">
        <v>site_airbnb</v>
      </c>
      <c r="B506" s="239">
        <v>505</v>
      </c>
      <c r="C506" s="130" t="s">
        <v>1180</v>
      </c>
      <c r="D506" s="241">
        <f>COUNTIF($C$1:$C506,C506)</f>
        <v>1</v>
      </c>
      <c r="E506" s="241" t="str">
        <f t="shared" si="27"/>
        <v>Favourite web sites1</v>
      </c>
      <c r="F506" s="130" t="s">
        <v>1181</v>
      </c>
      <c r="G506" s="243">
        <v>5.5343023255813965E-2</v>
      </c>
      <c r="H506" s="246">
        <v>111.64005647037504</v>
      </c>
    </row>
    <row r="507" spans="1:8">
      <c r="A507" s="130" t="str">
        <v>site_amazon</v>
      </c>
      <c r="B507" s="239">
        <v>506</v>
      </c>
      <c r="C507" s="130" t="s">
        <v>1180</v>
      </c>
      <c r="D507" s="241">
        <f>COUNTIF($C$1:$C507,C507)</f>
        <v>2</v>
      </c>
      <c r="E507" s="241" t="str">
        <f t="shared" si="27"/>
        <v>Favourite web sites2</v>
      </c>
      <c r="F507" s="130" t="s">
        <v>1183</v>
      </c>
      <c r="G507" s="243">
        <v>0.52109883720930228</v>
      </c>
      <c r="H507" s="246">
        <v>102.50073593919164</v>
      </c>
    </row>
    <row r="508" spans="1:8">
      <c r="A508" s="86" t="str">
        <v>site_itunes</v>
      </c>
      <c r="B508" s="239">
        <v>507</v>
      </c>
      <c r="C508" s="86" t="s">
        <v>1180</v>
      </c>
      <c r="D508" s="241">
        <f>COUNTIF($C$1:$C508,C508)</f>
        <v>3</v>
      </c>
      <c r="E508" s="241" t="str">
        <f t="shared" si="27"/>
        <v>Favourite web sites3</v>
      </c>
      <c r="F508" s="86" t="s">
        <v>1185</v>
      </c>
      <c r="G508" s="242">
        <v>5.7953488372093014E-2</v>
      </c>
      <c r="H508" s="245">
        <v>102.7022417534295</v>
      </c>
    </row>
    <row r="509" spans="1:8">
      <c r="A509" s="86" t="str">
        <v>site_argos</v>
      </c>
      <c r="B509" s="239">
        <v>508</v>
      </c>
      <c r="C509" s="86" t="s">
        <v>1180</v>
      </c>
      <c r="D509" s="241">
        <f>COUNTIF($C$1:$C509,C509)</f>
        <v>4</v>
      </c>
      <c r="E509" s="241" t="str">
        <f t="shared" si="27"/>
        <v>Favourite web sites4</v>
      </c>
      <c r="F509" s="86" t="s">
        <v>1187</v>
      </c>
      <c r="G509" s="242">
        <v>0.12388372093023257</v>
      </c>
      <c r="H509" s="245">
        <v>89.271782344402624</v>
      </c>
    </row>
    <row r="510" spans="1:8">
      <c r="A510" s="86" t="str">
        <v>site_asos</v>
      </c>
      <c r="B510" s="239">
        <v>509</v>
      </c>
      <c r="C510" s="86" t="s">
        <v>1180</v>
      </c>
      <c r="D510" s="241">
        <f>COUNTIF($C$1:$C510,C510)</f>
        <v>5</v>
      </c>
      <c r="E510" s="241" t="str">
        <f t="shared" si="27"/>
        <v>Favourite web sites5</v>
      </c>
      <c r="F510" s="86" t="s">
        <v>1189</v>
      </c>
      <c r="G510" s="242">
        <v>8.572093023255814E-2</v>
      </c>
      <c r="H510" s="245">
        <v>111.98490994326131</v>
      </c>
    </row>
    <row r="511" spans="1:8">
      <c r="A511" s="86" t="str">
        <v>site_audible</v>
      </c>
      <c r="B511" s="239">
        <v>510</v>
      </c>
      <c r="C511" s="86" t="s">
        <v>1180</v>
      </c>
      <c r="D511" s="241">
        <f>COUNTIF($C$1:$C511,C511)</f>
        <v>6</v>
      </c>
      <c r="E511" s="241" t="str">
        <f t="shared" si="27"/>
        <v>Favourite web sites6</v>
      </c>
      <c r="F511" s="86" t="s">
        <v>1191</v>
      </c>
      <c r="G511" s="242">
        <v>3.1511627906976744E-2</v>
      </c>
      <c r="H511" s="245">
        <v>100.1698085144688</v>
      </c>
    </row>
    <row r="512" spans="1:8">
      <c r="A512" s="86" t="str">
        <v>site_autotrader</v>
      </c>
      <c r="B512" s="239">
        <v>511</v>
      </c>
      <c r="C512" s="86" t="s">
        <v>1180</v>
      </c>
      <c r="D512" s="241">
        <f>COUNTIF($C$1:$C512,C512)</f>
        <v>7</v>
      </c>
      <c r="E512" s="241" t="str">
        <f t="shared" si="27"/>
        <v>Favourite web sites7</v>
      </c>
      <c r="F512" s="86" t="s">
        <v>1193</v>
      </c>
      <c r="G512" s="242">
        <v>3.6593023255813949E-2</v>
      </c>
      <c r="H512" s="245">
        <v>105.38002784905427</v>
      </c>
    </row>
    <row r="513" spans="1:8">
      <c r="A513" s="86" t="str">
        <v>site_bbcgoodfood</v>
      </c>
      <c r="B513" s="239">
        <v>512</v>
      </c>
      <c r="C513" s="86" t="s">
        <v>1180</v>
      </c>
      <c r="D513" s="241">
        <f>COUNTIF($C$1:$C513,C513)</f>
        <v>8</v>
      </c>
      <c r="E513" s="241" t="str">
        <f t="shared" si="27"/>
        <v>Favourite web sites8</v>
      </c>
      <c r="F513" s="86" t="s">
        <v>1195</v>
      </c>
      <c r="G513" s="242">
        <v>0.11152906976744185</v>
      </c>
      <c r="H513" s="245">
        <v>105.07833737273494</v>
      </c>
    </row>
    <row r="514" spans="1:8">
      <c r="A514" s="86" t="str">
        <v>site_bbcnews</v>
      </c>
      <c r="B514" s="239">
        <v>513</v>
      </c>
      <c r="C514" s="86" t="s">
        <v>1180</v>
      </c>
      <c r="D514" s="241">
        <f>COUNTIF($C$1:$C514,C514)</f>
        <v>9</v>
      </c>
      <c r="E514" s="241" t="str">
        <f t="shared" si="27"/>
        <v>Favourite web sites9</v>
      </c>
      <c r="F514" s="86" t="s">
        <v>1197</v>
      </c>
      <c r="G514" s="242">
        <v>0.32984302325581399</v>
      </c>
      <c r="H514" s="245">
        <v>116.60505132447416</v>
      </c>
    </row>
    <row r="515" spans="1:8">
      <c r="A515" s="86" t="str">
        <v>site_bbcsport</v>
      </c>
      <c r="B515" s="239">
        <v>514</v>
      </c>
      <c r="C515" s="86" t="s">
        <v>1180</v>
      </c>
      <c r="D515" s="241">
        <f>COUNTIF($C$1:$C515,C515)</f>
        <v>10</v>
      </c>
      <c r="E515" s="241" t="str">
        <f t="shared" ref="E515:E578" si="28">C515&amp;D515</f>
        <v>Favourite web sites10</v>
      </c>
      <c r="F515" s="86" t="s">
        <v>1199</v>
      </c>
      <c r="G515" s="242">
        <v>0.16690697674418603</v>
      </c>
      <c r="H515" s="245">
        <v>107.42924719760887</v>
      </c>
    </row>
    <row r="516" spans="1:8">
      <c r="A516" s="86" t="str">
        <v>site_bet365</v>
      </c>
      <c r="B516" s="239">
        <v>515</v>
      </c>
      <c r="C516" s="86" t="s">
        <v>1180</v>
      </c>
      <c r="D516" s="241">
        <f>COUNTIF($C$1:$C516,C516)</f>
        <v>11</v>
      </c>
      <c r="E516" s="241" t="str">
        <f t="shared" si="28"/>
        <v>Favourite web sites11</v>
      </c>
      <c r="F516" s="86" t="s">
        <v>1201</v>
      </c>
      <c r="G516" s="242">
        <v>2.5854651162790697E-2</v>
      </c>
      <c r="H516" s="245">
        <v>101.06582001965496</v>
      </c>
    </row>
    <row r="517" spans="1:8">
      <c r="A517" s="86" t="str">
        <v>site_bing</v>
      </c>
      <c r="B517" s="239">
        <v>516</v>
      </c>
      <c r="C517" s="86" t="s">
        <v>1180</v>
      </c>
      <c r="D517" s="241">
        <f>COUNTIF($C$1:$C517,C517)</f>
        <v>12</v>
      </c>
      <c r="E517" s="241" t="str">
        <f t="shared" si="28"/>
        <v>Favourite web sites12</v>
      </c>
      <c r="F517" s="86" t="s">
        <v>1203</v>
      </c>
      <c r="G517" s="242">
        <v>1.9720930232558141E-2</v>
      </c>
      <c r="H517" s="245">
        <v>97.684984076859266</v>
      </c>
    </row>
    <row r="518" spans="1:8">
      <c r="A518" s="86" t="str">
        <v>site_boots</v>
      </c>
      <c r="B518" s="239">
        <v>517</v>
      </c>
      <c r="C518" s="86" t="s">
        <v>1180</v>
      </c>
      <c r="D518" s="241">
        <f>COUNTIF($C$1:$C518,C518)</f>
        <v>13</v>
      </c>
      <c r="E518" s="241" t="str">
        <f t="shared" si="28"/>
        <v>Favourite web sites13</v>
      </c>
      <c r="F518" s="86" t="s">
        <v>1205</v>
      </c>
      <c r="G518" s="242">
        <v>0.10826744186046514</v>
      </c>
      <c r="H518" s="245">
        <v>100.19317669988281</v>
      </c>
    </row>
    <row r="519" spans="1:8">
      <c r="A519" s="86" t="str">
        <v>site_buzzfeed</v>
      </c>
      <c r="B519" s="239">
        <v>518</v>
      </c>
      <c r="C519" s="86" t="s">
        <v>1180</v>
      </c>
      <c r="D519" s="241">
        <f>COUNTIF($C$1:$C519,C519)</f>
        <v>14</v>
      </c>
      <c r="E519" s="241" t="str">
        <f t="shared" si="28"/>
        <v>Favourite web sites14</v>
      </c>
      <c r="F519" s="86" t="s">
        <v>1207</v>
      </c>
      <c r="G519" s="242">
        <v>3.9959302325581397E-2</v>
      </c>
      <c r="H519" s="245">
        <v>110.96104184809705</v>
      </c>
    </row>
    <row r="520" spans="1:8">
      <c r="A520" s="86" t="str">
        <v>site_carphonewarehouse</v>
      </c>
      <c r="B520" s="239">
        <v>519</v>
      </c>
      <c r="C520" s="86" t="s">
        <v>1180</v>
      </c>
      <c r="D520" s="241">
        <f>COUNTIF($C$1:$C520,C520)</f>
        <v>15</v>
      </c>
      <c r="E520" s="241" t="str">
        <f t="shared" si="28"/>
        <v>Favourite web sites15</v>
      </c>
      <c r="F520" s="86" t="s">
        <v>1209</v>
      </c>
      <c r="G520" s="242">
        <v>1.8005813953488371E-2</v>
      </c>
      <c r="H520" s="245">
        <v>100.37583320348031</v>
      </c>
    </row>
    <row r="521" spans="1:8">
      <c r="A521" s="86" t="str">
        <v>site_comparethemarket</v>
      </c>
      <c r="B521" s="239">
        <v>520</v>
      </c>
      <c r="C521" s="86" t="s">
        <v>1180</v>
      </c>
      <c r="D521" s="241">
        <f>COUNTIF($C$1:$C521,C521)</f>
        <v>16</v>
      </c>
      <c r="E521" s="241" t="str">
        <f t="shared" si="28"/>
        <v>Favourite web sites16</v>
      </c>
      <c r="F521" s="86" t="s">
        <v>1211</v>
      </c>
      <c r="G521" s="242">
        <v>6.6546511627906979E-2</v>
      </c>
      <c r="H521" s="245">
        <v>100.65605558124157</v>
      </c>
    </row>
    <row r="522" spans="1:8">
      <c r="A522" s="86" t="str">
        <v>site_confused</v>
      </c>
      <c r="B522" s="239">
        <v>521</v>
      </c>
      <c r="C522" s="86" t="s">
        <v>1180</v>
      </c>
      <c r="D522" s="241">
        <f>COUNTIF($C$1:$C522,C522)</f>
        <v>17</v>
      </c>
      <c r="E522" s="241" t="str">
        <f t="shared" si="28"/>
        <v>Favourite web sites17</v>
      </c>
      <c r="F522" s="86" t="s">
        <v>1213</v>
      </c>
      <c r="G522" s="242">
        <v>2.6674418604651175E-2</v>
      </c>
      <c r="H522" s="245">
        <v>99.063813359414468</v>
      </c>
    </row>
    <row r="523" spans="1:8">
      <c r="A523" s="86" t="str">
        <v>site_currys</v>
      </c>
      <c r="B523" s="239">
        <v>522</v>
      </c>
      <c r="C523" s="86" t="s">
        <v>1180</v>
      </c>
      <c r="D523" s="241">
        <f>COUNTIF($C$1:$C523,C523)</f>
        <v>18</v>
      </c>
      <c r="E523" s="241" t="str">
        <f t="shared" si="28"/>
        <v>Favourite web sites18</v>
      </c>
      <c r="F523" s="86" t="s">
        <v>1215</v>
      </c>
      <c r="G523" s="242">
        <v>5.9395348837209309E-2</v>
      </c>
      <c r="H523" s="245">
        <v>96.826979782219638</v>
      </c>
    </row>
    <row r="524" spans="1:8">
      <c r="A524" s="86" t="str">
        <v>site_digitalspy</v>
      </c>
      <c r="B524" s="239">
        <v>523</v>
      </c>
      <c r="C524" s="86" t="s">
        <v>1180</v>
      </c>
      <c r="D524" s="241">
        <f>COUNTIF($C$1:$C524,C524)</f>
        <v>19</v>
      </c>
      <c r="E524" s="241" t="str">
        <f t="shared" si="28"/>
        <v>Favourite web sites19</v>
      </c>
      <c r="F524" s="86" t="s">
        <v>1217</v>
      </c>
      <c r="G524" s="242">
        <v>2.6877906976744189E-2</v>
      </c>
      <c r="H524" s="245">
        <v>122.53887571683305</v>
      </c>
    </row>
    <row r="525" spans="1:8">
      <c r="A525" s="86" t="str">
        <v>site_direct</v>
      </c>
      <c r="B525" s="239">
        <v>524</v>
      </c>
      <c r="C525" s="86" t="s">
        <v>1180</v>
      </c>
      <c r="D525" s="241">
        <f>COUNTIF($C$1:$C525,C525)</f>
        <v>20</v>
      </c>
      <c r="E525" s="241" t="str">
        <f t="shared" si="28"/>
        <v>Favourite web sites20</v>
      </c>
      <c r="F525" s="86" t="s">
        <v>1219</v>
      </c>
      <c r="G525" s="242">
        <v>7.1267441860465117E-2</v>
      </c>
      <c r="H525" s="245">
        <v>97.630675687861128</v>
      </c>
    </row>
    <row r="526" spans="1:8">
      <c r="A526" s="86" t="str">
        <v>site_ebay</v>
      </c>
      <c r="B526" s="239">
        <v>525</v>
      </c>
      <c r="C526" s="86" t="s">
        <v>1180</v>
      </c>
      <c r="D526" s="241">
        <f>COUNTIF($C$1:$C526,C526)</f>
        <v>21</v>
      </c>
      <c r="E526" s="241" t="str">
        <f t="shared" si="28"/>
        <v>Favourite web sites21</v>
      </c>
      <c r="F526" s="86" t="s">
        <v>1221</v>
      </c>
      <c r="G526" s="242">
        <v>0.29316279069767437</v>
      </c>
      <c r="H526" s="245">
        <v>98.722670906016987</v>
      </c>
    </row>
    <row r="527" spans="1:8">
      <c r="A527" s="86" t="str">
        <v>site_etsy</v>
      </c>
      <c r="B527" s="239">
        <v>526</v>
      </c>
      <c r="C527" s="86" t="s">
        <v>1180</v>
      </c>
      <c r="D527" s="241">
        <f>COUNTIF($C$1:$C527,C527)</f>
        <v>22</v>
      </c>
      <c r="E527" s="241" t="str">
        <f t="shared" si="28"/>
        <v>Favourite web sites22</v>
      </c>
      <c r="F527" s="86" t="s">
        <v>1223</v>
      </c>
      <c r="G527" s="242">
        <v>7.0674418604651165E-2</v>
      </c>
      <c r="H527" s="245">
        <v>103.85374883988163</v>
      </c>
    </row>
    <row r="528" spans="1:8">
      <c r="A528" s="86" t="str">
        <v>site_expedia</v>
      </c>
      <c r="B528" s="239">
        <v>527</v>
      </c>
      <c r="C528" s="86" t="s">
        <v>1180</v>
      </c>
      <c r="D528" s="241">
        <f>COUNTIF($C$1:$C528,C528)</f>
        <v>23</v>
      </c>
      <c r="E528" s="241" t="str">
        <f t="shared" si="28"/>
        <v>Favourite web sites23</v>
      </c>
      <c r="F528" s="86" t="s">
        <v>1225</v>
      </c>
      <c r="G528" s="242">
        <v>3.9406976744186056E-2</v>
      </c>
      <c r="H528" s="245">
        <v>96.545860539611112</v>
      </c>
    </row>
    <row r="529" spans="1:8">
      <c r="A529" s="86" t="str">
        <v>site_freecycle</v>
      </c>
      <c r="B529" s="239">
        <v>528</v>
      </c>
      <c r="C529" s="86" t="s">
        <v>1180</v>
      </c>
      <c r="D529" s="241">
        <f>COUNTIF($C$1:$C529,C529)</f>
        <v>24</v>
      </c>
      <c r="E529" s="241" t="str">
        <f t="shared" si="28"/>
        <v>Favourite web sites24</v>
      </c>
      <c r="F529" s="86" t="s">
        <v>1227</v>
      </c>
      <c r="G529" s="242">
        <v>3.0796511627906985E-2</v>
      </c>
      <c r="H529" s="245">
        <v>114.37264569954255</v>
      </c>
    </row>
    <row r="530" spans="1:8">
      <c r="A530" s="86" t="str">
        <v>site_game</v>
      </c>
      <c r="B530" s="239">
        <v>529</v>
      </c>
      <c r="C530" s="86" t="s">
        <v>1180</v>
      </c>
      <c r="D530" s="241">
        <f>COUNTIF($C$1:$C530,C530)</f>
        <v>25</v>
      </c>
      <c r="E530" s="241" t="str">
        <f t="shared" si="28"/>
        <v>Favourite web sites25</v>
      </c>
      <c r="F530" s="86" t="s">
        <v>1229</v>
      </c>
      <c r="G530" s="242">
        <v>2.8319767441860468E-2</v>
      </c>
      <c r="H530" s="245">
        <v>92.705994383573668</v>
      </c>
    </row>
    <row r="531" spans="1:8">
      <c r="A531" s="86" t="str">
        <v>site_gmail</v>
      </c>
      <c r="B531" s="239">
        <v>530</v>
      </c>
      <c r="C531" s="86" t="s">
        <v>1180</v>
      </c>
      <c r="D531" s="241">
        <f>COUNTIF($C$1:$C531,C531)</f>
        <v>26</v>
      </c>
      <c r="E531" s="241" t="str">
        <f t="shared" si="28"/>
        <v>Favourite web sites26</v>
      </c>
      <c r="F531" s="86" t="s">
        <v>1231</v>
      </c>
      <c r="G531" s="242">
        <v>0.24396511627906978</v>
      </c>
      <c r="H531" s="245">
        <v>101.10801778445899</v>
      </c>
    </row>
    <row r="532" spans="1:8">
      <c r="A532" s="86" t="str">
        <v>site_google</v>
      </c>
      <c r="B532" s="239">
        <v>531</v>
      </c>
      <c r="C532" s="86" t="s">
        <v>1180</v>
      </c>
      <c r="D532" s="241">
        <f>COUNTIF($C$1:$C532,C532)</f>
        <v>27</v>
      </c>
      <c r="E532" s="241" t="str">
        <f t="shared" si="28"/>
        <v>Favourite web sites27</v>
      </c>
      <c r="F532" s="86" t="s">
        <v>1233</v>
      </c>
      <c r="G532" s="242">
        <v>0.43330813953488367</v>
      </c>
      <c r="H532" s="245">
        <v>105.52552969436093</v>
      </c>
    </row>
    <row r="533" spans="1:8">
      <c r="A533" s="86" t="str">
        <v>site_groupon</v>
      </c>
      <c r="B533" s="239">
        <v>532</v>
      </c>
      <c r="C533" s="86" t="s">
        <v>1180</v>
      </c>
      <c r="D533" s="241">
        <f>COUNTIF($C$1:$C533,C533)</f>
        <v>28</v>
      </c>
      <c r="E533" s="241" t="str">
        <f t="shared" si="28"/>
        <v>Favourite web sites28</v>
      </c>
      <c r="F533" s="86" t="s">
        <v>1235</v>
      </c>
      <c r="G533" s="242">
        <v>7.2290697674418605E-2</v>
      </c>
      <c r="H533" s="245">
        <v>100.29940515795192</v>
      </c>
    </row>
    <row r="534" spans="1:8">
      <c r="A534" s="86" t="str">
        <v>site_gumtree</v>
      </c>
      <c r="B534" s="239">
        <v>533</v>
      </c>
      <c r="C534" s="86" t="s">
        <v>1180</v>
      </c>
      <c r="D534" s="241">
        <f>COUNTIF($C$1:$C534,C534)</f>
        <v>29</v>
      </c>
      <c r="E534" s="241" t="str">
        <f t="shared" si="28"/>
        <v>Favourite web sites29</v>
      </c>
      <c r="F534" s="86" t="s">
        <v>1237</v>
      </c>
      <c r="G534" s="242">
        <v>6.1180232558139536E-2</v>
      </c>
      <c r="H534" s="245">
        <v>91.68161927885123</v>
      </c>
    </row>
    <row r="535" spans="1:8">
      <c r="A535" s="86" t="str">
        <v>site_healthline</v>
      </c>
      <c r="B535" s="239">
        <v>534</v>
      </c>
      <c r="C535" s="86" t="s">
        <v>1180</v>
      </c>
      <c r="D535" s="241">
        <f>COUNTIF($C$1:$C535,C535)</f>
        <v>30</v>
      </c>
      <c r="E535" s="241" t="str">
        <f t="shared" si="28"/>
        <v>Favourite web sites30</v>
      </c>
      <c r="F535" s="86" t="s">
        <v>1239</v>
      </c>
      <c r="G535" s="242">
        <v>1.1011627906976743E-2</v>
      </c>
      <c r="H535" s="245">
        <v>99.826358530326615</v>
      </c>
    </row>
    <row r="536" spans="1:8">
      <c r="A536" s="86" t="str">
        <v>site_hotels</v>
      </c>
      <c r="B536" s="239">
        <v>535</v>
      </c>
      <c r="C536" s="86" t="s">
        <v>1180</v>
      </c>
      <c r="D536" s="241">
        <f>COUNTIF($C$1:$C536,C536)</f>
        <v>31</v>
      </c>
      <c r="E536" s="241" t="str">
        <f t="shared" si="28"/>
        <v>Favourite web sites31</v>
      </c>
      <c r="F536" s="86" t="s">
        <v>1241</v>
      </c>
      <c r="G536" s="242">
        <v>3.8610465116279073E-2</v>
      </c>
      <c r="H536" s="245">
        <v>101.78177551025247</v>
      </c>
    </row>
    <row r="537" spans="1:8">
      <c r="A537" s="86" t="str">
        <v>site_hotukdeals</v>
      </c>
      <c r="B537" s="239">
        <v>536</v>
      </c>
      <c r="C537" s="86" t="s">
        <v>1180</v>
      </c>
      <c r="D537" s="241">
        <f>COUNTIF($C$1:$C537,C537)</f>
        <v>32</v>
      </c>
      <c r="E537" s="241" t="str">
        <f t="shared" si="28"/>
        <v>Favourite web sites32</v>
      </c>
      <c r="F537" s="86" t="s">
        <v>1243</v>
      </c>
      <c r="G537" s="242">
        <v>4.5790697674418609E-2</v>
      </c>
      <c r="H537" s="245">
        <v>102.43152576274079</v>
      </c>
    </row>
    <row r="538" spans="1:8">
      <c r="A538" s="86" t="str">
        <v>site_huffingtonpost</v>
      </c>
      <c r="B538" s="239">
        <v>537</v>
      </c>
      <c r="C538" s="86" t="s">
        <v>1180</v>
      </c>
      <c r="D538" s="241">
        <f>COUNTIF($C$1:$C538,C538)</f>
        <v>33</v>
      </c>
      <c r="E538" s="241" t="str">
        <f t="shared" si="28"/>
        <v>Favourite web sites33</v>
      </c>
      <c r="F538" s="86" t="s">
        <v>1245</v>
      </c>
      <c r="G538" s="242">
        <v>2.6284883720930231E-2</v>
      </c>
      <c r="H538" s="245">
        <v>103.42787707382975</v>
      </c>
    </row>
    <row r="539" spans="1:8">
      <c r="A539" s="86" t="str">
        <v>site_hungryhouse</v>
      </c>
      <c r="B539" s="239">
        <v>538</v>
      </c>
      <c r="C539" s="86" t="s">
        <v>1180</v>
      </c>
      <c r="D539" s="241">
        <f>COUNTIF($C$1:$C539,C539)</f>
        <v>34</v>
      </c>
      <c r="E539" s="241" t="str">
        <f t="shared" si="28"/>
        <v>Favourite web sites34</v>
      </c>
      <c r="F539" s="86" t="s">
        <v>1247</v>
      </c>
      <c r="G539" s="242">
        <v>1.1883720930232558E-2</v>
      </c>
      <c r="H539" s="245">
        <v>93.122692491505774</v>
      </c>
    </row>
    <row r="540" spans="1:8">
      <c r="A540" s="86" t="str">
        <v>site_ikea</v>
      </c>
      <c r="B540" s="239">
        <v>539</v>
      </c>
      <c r="C540" s="86" t="s">
        <v>1180</v>
      </c>
      <c r="D540" s="241">
        <f>COUNTIF($C$1:$C540,C540)</f>
        <v>35</v>
      </c>
      <c r="E540" s="241" t="str">
        <f t="shared" si="28"/>
        <v>Favourite web sites35</v>
      </c>
      <c r="F540" s="86" t="s">
        <v>1249</v>
      </c>
      <c r="G540" s="242">
        <v>7.8563953488372085E-2</v>
      </c>
      <c r="H540" s="245">
        <v>99.506237061008406</v>
      </c>
    </row>
    <row r="541" spans="1:8">
      <c r="A541" s="86" t="str">
        <v>site_imdb</v>
      </c>
      <c r="B541" s="239">
        <v>540</v>
      </c>
      <c r="C541" s="86" t="s">
        <v>1180</v>
      </c>
      <c r="D541" s="241">
        <f>COUNTIF($C$1:$C541,C541)</f>
        <v>36</v>
      </c>
      <c r="E541" s="241" t="str">
        <f t="shared" si="28"/>
        <v>Favourite web sites36</v>
      </c>
      <c r="F541" s="86" t="s">
        <v>1251</v>
      </c>
      <c r="G541" s="242">
        <v>5.1744186046511619E-2</v>
      </c>
      <c r="H541" s="245">
        <v>97.646734827784428</v>
      </c>
    </row>
    <row r="542" spans="1:8">
      <c r="A542" s="86" t="str">
        <v>site_jamieoliver</v>
      </c>
      <c r="B542" s="239">
        <v>541</v>
      </c>
      <c r="C542" s="86" t="s">
        <v>1180</v>
      </c>
      <c r="D542" s="241">
        <f>COUNTIF($C$1:$C542,C542)</f>
        <v>37</v>
      </c>
      <c r="E542" s="241" t="str">
        <f t="shared" si="28"/>
        <v>Favourite web sites37</v>
      </c>
      <c r="F542" s="86" t="s">
        <v>1253</v>
      </c>
      <c r="G542" s="242">
        <v>2.5459302325581398E-2</v>
      </c>
      <c r="H542" s="245">
        <v>122.19458484813279</v>
      </c>
    </row>
    <row r="543" spans="1:8">
      <c r="A543" s="86" t="str">
        <v>site_johnlewis</v>
      </c>
      <c r="B543" s="239">
        <v>542</v>
      </c>
      <c r="C543" s="86" t="s">
        <v>1180</v>
      </c>
      <c r="D543" s="241">
        <f>COUNTIF($C$1:$C543,C543)</f>
        <v>38</v>
      </c>
      <c r="E543" s="241" t="str">
        <f t="shared" si="28"/>
        <v>Favourite web sites38</v>
      </c>
      <c r="F543" s="86" t="s">
        <v>1255</v>
      </c>
      <c r="G543" s="242">
        <v>0.11098837209302327</v>
      </c>
      <c r="H543" s="245">
        <v>131.15505699162489</v>
      </c>
    </row>
    <row r="544" spans="1:8">
      <c r="A544" s="86" t="str">
        <v>site_justeat</v>
      </c>
      <c r="B544" s="239">
        <v>543</v>
      </c>
      <c r="C544" s="86" t="s">
        <v>1180</v>
      </c>
      <c r="D544" s="241">
        <f>COUNTIF($C$1:$C544,C544)</f>
        <v>39</v>
      </c>
      <c r="E544" s="241" t="str">
        <f t="shared" si="28"/>
        <v>Favourite web sites39</v>
      </c>
      <c r="F544" s="86" t="s">
        <v>1257</v>
      </c>
      <c r="G544" s="242">
        <v>9.2872093023255817E-2</v>
      </c>
      <c r="H544" s="245">
        <v>83.713937785544744</v>
      </c>
    </row>
    <row r="545" spans="1:8">
      <c r="A545" s="86" t="str">
        <v>site_lastminute</v>
      </c>
      <c r="B545" s="239">
        <v>544</v>
      </c>
      <c r="C545" s="86" t="s">
        <v>1180</v>
      </c>
      <c r="D545" s="241">
        <f>COUNTIF($C$1:$C545,C545)</f>
        <v>40</v>
      </c>
      <c r="E545" s="241" t="str">
        <f t="shared" si="28"/>
        <v>Favourite web sites40</v>
      </c>
      <c r="F545" s="86" t="s">
        <v>1259</v>
      </c>
      <c r="G545" s="242">
        <v>3.0255813953488371E-2</v>
      </c>
      <c r="H545" s="245">
        <v>101.92704395832915</v>
      </c>
    </row>
    <row r="546" spans="1:8">
      <c r="A546" s="86" t="str">
        <v>site_marksandspencer</v>
      </c>
      <c r="B546" s="239">
        <v>545</v>
      </c>
      <c r="C546" s="86" t="s">
        <v>1180</v>
      </c>
      <c r="D546" s="241">
        <f>COUNTIF($C$1:$C546,C546)</f>
        <v>41</v>
      </c>
      <c r="E546" s="241" t="str">
        <f t="shared" si="28"/>
        <v>Favourite web sites41</v>
      </c>
      <c r="F546" s="86" t="s">
        <v>1261</v>
      </c>
      <c r="G546" s="242">
        <v>0.14236627906976745</v>
      </c>
      <c r="H546" s="245">
        <v>118.60544657359213</v>
      </c>
    </row>
    <row r="547" spans="1:8">
      <c r="A547" s="86" t="str">
        <v>site_microsoft</v>
      </c>
      <c r="B547" s="239">
        <v>546</v>
      </c>
      <c r="C547" s="86" t="s">
        <v>1180</v>
      </c>
      <c r="D547" s="241">
        <f>COUNTIF($C$1:$C547,C547)</f>
        <v>42</v>
      </c>
      <c r="E547" s="241" t="str">
        <f t="shared" si="28"/>
        <v>Favourite web sites42</v>
      </c>
      <c r="F547" s="86" t="s">
        <v>1263</v>
      </c>
      <c r="G547" s="242">
        <v>9.7633720930232551E-2</v>
      </c>
      <c r="H547" s="245">
        <v>116.14784404202464</v>
      </c>
    </row>
    <row r="548" spans="1:8">
      <c r="A548" s="86" t="str">
        <v>site_moneysavingexpert</v>
      </c>
      <c r="B548" s="239">
        <v>547</v>
      </c>
      <c r="C548" s="86" t="s">
        <v>1180</v>
      </c>
      <c r="D548" s="241">
        <f>COUNTIF($C$1:$C548,C548)</f>
        <v>43</v>
      </c>
      <c r="E548" s="241" t="str">
        <f t="shared" si="28"/>
        <v>Favourite web sites43</v>
      </c>
      <c r="F548" s="86" t="s">
        <v>1265</v>
      </c>
      <c r="G548" s="242">
        <v>0.18112209302325585</v>
      </c>
      <c r="H548" s="245">
        <v>107.81179275921838</v>
      </c>
    </row>
    <row r="549" spans="1:8">
      <c r="A549" s="86" t="str">
        <v>site_moneysupermarket</v>
      </c>
      <c r="B549" s="239">
        <v>548</v>
      </c>
      <c r="C549" s="86" t="s">
        <v>1180</v>
      </c>
      <c r="D549" s="241">
        <f>COUNTIF($C$1:$C549,C549)</f>
        <v>44</v>
      </c>
      <c r="E549" s="241" t="str">
        <f t="shared" si="28"/>
        <v>Favourite web sites44</v>
      </c>
      <c r="F549" s="86" t="s">
        <v>1267</v>
      </c>
      <c r="G549" s="242">
        <v>8.4843023255813957E-2</v>
      </c>
      <c r="H549" s="245">
        <v>110.68978449079859</v>
      </c>
    </row>
    <row r="550" spans="1:8">
      <c r="A550" s="86" t="str">
        <v>site_msn</v>
      </c>
      <c r="B550" s="239">
        <v>549</v>
      </c>
      <c r="C550" s="86" t="s">
        <v>1180</v>
      </c>
      <c r="D550" s="241">
        <f>COUNTIF($C$1:$C550,C550)</f>
        <v>45</v>
      </c>
      <c r="E550" s="241" t="str">
        <f t="shared" si="28"/>
        <v>Favourite web sites45</v>
      </c>
      <c r="F550" s="86" t="s">
        <v>1269</v>
      </c>
      <c r="G550" s="242">
        <v>3.3203488372093026E-2</v>
      </c>
      <c r="H550" s="245">
        <v>99.97149506635887</v>
      </c>
    </row>
    <row r="551" spans="1:8">
      <c r="A551" s="86" t="str">
        <v>site_mumsnet</v>
      </c>
      <c r="B551" s="239">
        <v>550</v>
      </c>
      <c r="C551" s="86" t="s">
        <v>1180</v>
      </c>
      <c r="D551" s="241">
        <f>COUNTIF($C$1:$C551,C551)</f>
        <v>46</v>
      </c>
      <c r="E551" s="241" t="str">
        <f t="shared" si="28"/>
        <v>Favourite web sites46</v>
      </c>
      <c r="F551" s="86" t="s">
        <v>1271</v>
      </c>
      <c r="G551" s="242">
        <v>2.096511627906977E-2</v>
      </c>
      <c r="H551" s="245">
        <v>106.78773524868097</v>
      </c>
    </row>
    <row r="552" spans="1:8">
      <c r="A552" s="86" t="str">
        <v>site_nationallottery</v>
      </c>
      <c r="B552" s="239">
        <v>551</v>
      </c>
      <c r="C552" s="86" t="s">
        <v>1180</v>
      </c>
      <c r="D552" s="241">
        <f>COUNTIF($C$1:$C552,C552)</f>
        <v>47</v>
      </c>
      <c r="E552" s="241" t="str">
        <f t="shared" si="28"/>
        <v>Favourite web sites47</v>
      </c>
      <c r="F552" s="86" t="s">
        <v>1273</v>
      </c>
      <c r="G552" s="242">
        <v>0.10551744186046512</v>
      </c>
      <c r="H552" s="245">
        <v>98.979041445648974</v>
      </c>
    </row>
    <row r="553" spans="1:8">
      <c r="A553" s="86" t="str">
        <v>site_nationalrail</v>
      </c>
      <c r="B553" s="239">
        <v>552</v>
      </c>
      <c r="C553" s="86" t="s">
        <v>1180</v>
      </c>
      <c r="D553" s="241">
        <f>COUNTIF($C$1:$C553,C553)</f>
        <v>48</v>
      </c>
      <c r="E553" s="241" t="str">
        <f t="shared" si="28"/>
        <v>Favourite web sites48</v>
      </c>
      <c r="F553" s="86" t="s">
        <v>1275</v>
      </c>
      <c r="G553" s="242">
        <v>6.1581395348837199E-2</v>
      </c>
      <c r="H553" s="245">
        <v>112.16541532735469</v>
      </c>
    </row>
    <row r="554" spans="1:8">
      <c r="A554" s="86" t="str">
        <v>site_netnums</v>
      </c>
      <c r="B554" s="239">
        <v>553</v>
      </c>
      <c r="C554" s="86" t="s">
        <v>1180</v>
      </c>
      <c r="D554" s="241">
        <f>COUNTIF($C$1:$C554,C554)</f>
        <v>49</v>
      </c>
      <c r="E554" s="241" t="str">
        <f t="shared" si="28"/>
        <v>Favourite web sites49</v>
      </c>
      <c r="F554" s="86" t="s">
        <v>1277</v>
      </c>
      <c r="G554" s="242">
        <v>1.5011627906976743E-2</v>
      </c>
      <c r="H554" s="245">
        <v>99.906829232193544</v>
      </c>
    </row>
    <row r="555" spans="1:8">
      <c r="A555" s="86" t="str">
        <v>site_nhs</v>
      </c>
      <c r="B555" s="239">
        <v>554</v>
      </c>
      <c r="C555" s="86" t="s">
        <v>1180</v>
      </c>
      <c r="D555" s="241">
        <f>COUNTIF($C$1:$C555,C555)</f>
        <v>50</v>
      </c>
      <c r="E555" s="241" t="str">
        <f t="shared" si="28"/>
        <v>Favourite web sites50</v>
      </c>
      <c r="F555" s="86" t="s">
        <v>1279</v>
      </c>
      <c r="G555" s="242">
        <v>6.1773255813953487E-2</v>
      </c>
      <c r="H555" s="245">
        <v>96.264158183628382</v>
      </c>
    </row>
    <row r="556" spans="1:8">
      <c r="A556" s="86" t="str">
        <v>site_notonthehighstreet</v>
      </c>
      <c r="B556" s="239">
        <v>555</v>
      </c>
      <c r="C556" s="86" t="s">
        <v>1180</v>
      </c>
      <c r="D556" s="241">
        <f>COUNTIF($C$1:$C556,C556)</f>
        <v>51</v>
      </c>
      <c r="E556" s="241" t="str">
        <f t="shared" si="28"/>
        <v>Favourite web sites51</v>
      </c>
      <c r="F556" s="86" t="s">
        <v>1281</v>
      </c>
      <c r="G556" s="242">
        <v>4.5953488372093024E-2</v>
      </c>
      <c r="H556" s="245">
        <v>101.69808822711246</v>
      </c>
    </row>
    <row r="557" spans="1:8">
      <c r="A557" s="86" t="str">
        <v>site_premierleague</v>
      </c>
      <c r="B557" s="239">
        <v>556</v>
      </c>
      <c r="C557" s="86" t="s">
        <v>1180</v>
      </c>
      <c r="D557" s="241">
        <f>COUNTIF($C$1:$C557,C557)</f>
        <v>52</v>
      </c>
      <c r="E557" s="241" t="str">
        <f t="shared" si="28"/>
        <v>Favourite web sites52</v>
      </c>
      <c r="F557" s="86" t="s">
        <v>1283</v>
      </c>
      <c r="G557" s="242">
        <v>5.8534883720930228E-2</v>
      </c>
      <c r="H557" s="245">
        <v>101.3832835177793</v>
      </c>
    </row>
    <row r="558" spans="1:8">
      <c r="A558" s="86" t="str">
        <v>site_quidco</v>
      </c>
      <c r="B558" s="239">
        <v>557</v>
      </c>
      <c r="C558" s="86" t="s">
        <v>1180</v>
      </c>
      <c r="D558" s="241">
        <f>COUNTIF($C$1:$C558,C558)</f>
        <v>53</v>
      </c>
      <c r="E558" s="241" t="str">
        <f t="shared" si="28"/>
        <v>Favourite web sites53</v>
      </c>
      <c r="F558" s="86" t="s">
        <v>1285</v>
      </c>
      <c r="G558" s="242">
        <v>3.9244186046511635E-2</v>
      </c>
      <c r="H558" s="245">
        <v>109.30714871804108</v>
      </c>
    </row>
    <row r="559" spans="1:8">
      <c r="A559" s="86" t="str">
        <v>site_quora</v>
      </c>
      <c r="B559" s="239">
        <v>558</v>
      </c>
      <c r="C559" s="86" t="s">
        <v>1180</v>
      </c>
      <c r="D559" s="241">
        <f>COUNTIF($C$1:$C559,C559)</f>
        <v>54</v>
      </c>
      <c r="E559" s="241" t="str">
        <f t="shared" si="28"/>
        <v>Favourite web sites54</v>
      </c>
      <c r="F559" s="86" t="s">
        <v>1287</v>
      </c>
      <c r="G559" s="242">
        <v>1.8604651162790697E-2</v>
      </c>
      <c r="H559" s="245">
        <v>100.15541506694727</v>
      </c>
    </row>
    <row r="560" spans="1:8">
      <c r="A560" s="86" t="str">
        <v>site_rightmove</v>
      </c>
      <c r="B560" s="239">
        <v>559</v>
      </c>
      <c r="C560" s="86" t="s">
        <v>1180</v>
      </c>
      <c r="D560" s="241">
        <f>COUNTIF($C$1:$C560,C560)</f>
        <v>55</v>
      </c>
      <c r="E560" s="241" t="str">
        <f t="shared" si="28"/>
        <v>Favourite web sites55</v>
      </c>
      <c r="F560" s="86" t="s">
        <v>1289</v>
      </c>
      <c r="G560" s="242">
        <v>0.10390116279069767</v>
      </c>
      <c r="H560" s="245">
        <v>127.07610223867469</v>
      </c>
    </row>
    <row r="561" spans="1:8">
      <c r="A561" s="86" t="str">
        <v>site_santander</v>
      </c>
      <c r="B561" s="239">
        <v>560</v>
      </c>
      <c r="C561" s="86" t="s">
        <v>1180</v>
      </c>
      <c r="D561" s="241">
        <f>COUNTIF($C$1:$C561,C561)</f>
        <v>56</v>
      </c>
      <c r="E561" s="241" t="str">
        <f t="shared" si="28"/>
        <v>Favourite web sites56</v>
      </c>
      <c r="F561" s="86" t="s">
        <v>1291</v>
      </c>
      <c r="G561" s="242">
        <v>7.4261627906976727E-2</v>
      </c>
      <c r="H561" s="245">
        <v>107.20125800885012</v>
      </c>
    </row>
    <row r="562" spans="1:8">
      <c r="A562" s="86" t="str">
        <v>site_selfridges</v>
      </c>
      <c r="B562" s="239">
        <v>561</v>
      </c>
      <c r="C562" s="86" t="s">
        <v>1180</v>
      </c>
      <c r="D562" s="241">
        <f>COUNTIF($C$1:$C562,C562)</f>
        <v>57</v>
      </c>
      <c r="E562" s="241" t="str">
        <f t="shared" si="28"/>
        <v>Favourite web sites57</v>
      </c>
      <c r="F562" s="86" t="s">
        <v>1293</v>
      </c>
      <c r="G562" s="242">
        <v>2.0337209302325583E-2</v>
      </c>
      <c r="H562" s="245">
        <v>102.11294789168082</v>
      </c>
    </row>
    <row r="563" spans="1:8">
      <c r="A563" s="86" t="str">
        <v>site_skynews</v>
      </c>
      <c r="B563" s="239">
        <v>562</v>
      </c>
      <c r="C563" s="86" t="s">
        <v>1180</v>
      </c>
      <c r="D563" s="241">
        <f>COUNTIF($C$1:$C563,C563)</f>
        <v>58</v>
      </c>
      <c r="E563" s="241" t="str">
        <f t="shared" si="28"/>
        <v>Favourite web sites58</v>
      </c>
      <c r="F563" s="86" t="s">
        <v>1295</v>
      </c>
      <c r="G563" s="242">
        <v>8.7331395348837201E-2</v>
      </c>
      <c r="H563" s="245">
        <v>99.992996394075647</v>
      </c>
    </row>
    <row r="564" spans="1:8">
      <c r="A564" s="86" t="str">
        <v>site_skysports</v>
      </c>
      <c r="B564" s="239">
        <v>563</v>
      </c>
      <c r="C564" s="86" t="s">
        <v>1180</v>
      </c>
      <c r="D564" s="241">
        <f>COUNTIF($C$1:$C564,C564)</f>
        <v>59</v>
      </c>
      <c r="E564" s="241" t="str">
        <f t="shared" si="28"/>
        <v>Favourite web sites59</v>
      </c>
      <c r="F564" s="86" t="s">
        <v>1297</v>
      </c>
      <c r="G564" s="242">
        <v>9.2918604651162806E-2</v>
      </c>
      <c r="H564" s="245">
        <v>100.00715693781636</v>
      </c>
    </row>
    <row r="565" spans="1:8">
      <c r="A565" s="86" t="str">
        <v>site_soundcloud</v>
      </c>
      <c r="B565" s="239">
        <v>564</v>
      </c>
      <c r="C565" s="86" t="s">
        <v>1180</v>
      </c>
      <c r="D565" s="241">
        <f>COUNTIF($C$1:$C565,C565)</f>
        <v>60</v>
      </c>
      <c r="E565" s="241" t="str">
        <f t="shared" si="28"/>
        <v>Favourite web sites60</v>
      </c>
      <c r="F565" s="86" t="s">
        <v>1299</v>
      </c>
      <c r="G565" s="242">
        <v>3.0040697674418602E-2</v>
      </c>
      <c r="H565" s="245">
        <v>105.28516131776631</v>
      </c>
    </row>
    <row r="566" spans="1:8">
      <c r="A566" s="86" t="str">
        <v>site_spotify</v>
      </c>
      <c r="B566" s="239">
        <v>565</v>
      </c>
      <c r="C566" s="86" t="s">
        <v>1180</v>
      </c>
      <c r="D566" s="241">
        <f>COUNTIF($C$1:$C566,C566)</f>
        <v>61</v>
      </c>
      <c r="E566" s="241" t="str">
        <f t="shared" si="28"/>
        <v>Favourite web sites61</v>
      </c>
      <c r="F566" s="86" t="s">
        <v>1301</v>
      </c>
      <c r="G566" s="242">
        <v>0.18149999999999997</v>
      </c>
      <c r="H566" s="245">
        <v>103.28186291921637</v>
      </c>
    </row>
    <row r="567" spans="1:8">
      <c r="A567" s="86" t="str">
        <v>site_tesco</v>
      </c>
      <c r="B567" s="239">
        <v>566</v>
      </c>
      <c r="C567" s="86" t="s">
        <v>1180</v>
      </c>
      <c r="D567" s="241">
        <f>COUNTIF($C$1:$C567,C567)</f>
        <v>62</v>
      </c>
      <c r="E567" s="241" t="str">
        <f t="shared" si="28"/>
        <v>Favourite web sites62</v>
      </c>
      <c r="F567" s="86" t="s">
        <v>1303</v>
      </c>
      <c r="G567" s="242">
        <v>0.14813953488372092</v>
      </c>
      <c r="H567" s="245">
        <v>100.03200981688498</v>
      </c>
    </row>
    <row r="568" spans="1:8">
      <c r="A568" s="86" t="str">
        <v>site_theladbible</v>
      </c>
      <c r="B568" s="239">
        <v>567</v>
      </c>
      <c r="C568" s="86" t="s">
        <v>1180</v>
      </c>
      <c r="D568" s="241">
        <f>COUNTIF($C$1:$C568,C568)</f>
        <v>63</v>
      </c>
      <c r="E568" s="241" t="str">
        <f t="shared" si="28"/>
        <v>Favourite web sites63</v>
      </c>
      <c r="F568" s="86" t="s">
        <v>1305</v>
      </c>
      <c r="G568" s="242">
        <v>3.5151162790697674E-2</v>
      </c>
      <c r="H568" s="245">
        <v>101.46224750731314</v>
      </c>
    </row>
    <row r="569" spans="1:8">
      <c r="A569" s="86" t="str">
        <v>site_ticketmaster</v>
      </c>
      <c r="B569" s="239">
        <v>568</v>
      </c>
      <c r="C569" s="86" t="s">
        <v>1180</v>
      </c>
      <c r="D569" s="241">
        <f>COUNTIF($C$1:$C569,C569)</f>
        <v>64</v>
      </c>
      <c r="E569" s="241" t="str">
        <f t="shared" si="28"/>
        <v>Favourite web sites64</v>
      </c>
      <c r="F569" s="86" t="s">
        <v>1307</v>
      </c>
      <c r="G569" s="242">
        <v>3.3226744186046514E-2</v>
      </c>
      <c r="H569" s="245">
        <v>99.790989724439356</v>
      </c>
    </row>
    <row r="570" spans="1:8">
      <c r="A570" s="86" t="str">
        <v>site_topshop</v>
      </c>
      <c r="B570" s="239">
        <v>569</v>
      </c>
      <c r="C570" s="86" t="s">
        <v>1180</v>
      </c>
      <c r="D570" s="241">
        <f>COUNTIF($C$1:$C570,C570)</f>
        <v>65</v>
      </c>
      <c r="E570" s="241" t="str">
        <f t="shared" si="28"/>
        <v>Favourite web sites65</v>
      </c>
      <c r="F570" s="86" t="s">
        <v>1309</v>
      </c>
      <c r="G570" s="242">
        <v>3.1470930232558141E-2</v>
      </c>
      <c r="H570" s="245">
        <v>101.71774197445693</v>
      </c>
    </row>
    <row r="571" spans="1:8">
      <c r="A571" s="86" t="str">
        <v>site_tripadvisor</v>
      </c>
      <c r="B571" s="239">
        <v>570</v>
      </c>
      <c r="C571" s="86" t="s">
        <v>1180</v>
      </c>
      <c r="D571" s="241">
        <f>COUNTIF($C$1:$C571,C571)</f>
        <v>66</v>
      </c>
      <c r="E571" s="241" t="str">
        <f t="shared" si="28"/>
        <v>Favourite web sites66</v>
      </c>
      <c r="F571" s="86" t="s">
        <v>1311</v>
      </c>
      <c r="G571" s="242">
        <v>0.12094186046511628</v>
      </c>
      <c r="H571" s="245">
        <v>111.67695230161299</v>
      </c>
    </row>
    <row r="572" spans="1:8">
      <c r="A572" s="86" t="str">
        <v>site_trivago</v>
      </c>
      <c r="B572" s="239">
        <v>571</v>
      </c>
      <c r="C572" s="86" t="s">
        <v>1180</v>
      </c>
      <c r="D572" s="241">
        <f>COUNTIF($C$1:$C572,C572)</f>
        <v>67</v>
      </c>
      <c r="E572" s="241" t="str">
        <f t="shared" si="28"/>
        <v>Favourite web sites67</v>
      </c>
      <c r="F572" s="86" t="s">
        <v>1313</v>
      </c>
      <c r="G572" s="242">
        <v>3.4441860465116284E-2</v>
      </c>
      <c r="H572" s="245">
        <v>98.784395948540876</v>
      </c>
    </row>
    <row r="573" spans="1:8">
      <c r="A573" s="86" t="str">
        <v>site_tui</v>
      </c>
      <c r="B573" s="239">
        <v>572</v>
      </c>
      <c r="C573" s="86" t="s">
        <v>1180</v>
      </c>
      <c r="D573" s="241">
        <f>COUNTIF($C$1:$C573,C573)</f>
        <v>68</v>
      </c>
      <c r="E573" s="241" t="str">
        <f t="shared" si="28"/>
        <v>Favourite web sites68</v>
      </c>
      <c r="F573" s="86" t="s">
        <v>1315</v>
      </c>
      <c r="G573" s="242">
        <v>2.7965116279069759E-2</v>
      </c>
      <c r="H573" s="245">
        <v>99.251497341834778</v>
      </c>
    </row>
    <row r="574" spans="1:8">
      <c r="A574" s="86" t="str">
        <v>site_twitch</v>
      </c>
      <c r="B574" s="239">
        <v>573</v>
      </c>
      <c r="C574" s="86" t="s">
        <v>1180</v>
      </c>
      <c r="D574" s="241">
        <f>COUNTIF($C$1:$C574,C574)</f>
        <v>69</v>
      </c>
      <c r="E574" s="241" t="str">
        <f t="shared" si="28"/>
        <v>Favourite web sites69</v>
      </c>
      <c r="F574" s="86" t="s">
        <v>1317</v>
      </c>
      <c r="G574" s="242">
        <v>3.1540697674418597E-2</v>
      </c>
      <c r="H574" s="245">
        <v>107.35359363221235</v>
      </c>
    </row>
    <row r="575" spans="1:8">
      <c r="A575" s="86" t="str">
        <v>site_very</v>
      </c>
      <c r="B575" s="239">
        <v>574</v>
      </c>
      <c r="C575" s="86" t="s">
        <v>1180</v>
      </c>
      <c r="D575" s="241">
        <f>COUNTIF($C$1:$C575,C575)</f>
        <v>70</v>
      </c>
      <c r="E575" s="241" t="str">
        <f t="shared" si="28"/>
        <v>Favourite web sites70</v>
      </c>
      <c r="F575" s="86" t="s">
        <v>1319</v>
      </c>
      <c r="G575" s="242">
        <v>3.0122093023255813E-2</v>
      </c>
      <c r="H575" s="245">
        <v>84.22248279141462</v>
      </c>
    </row>
    <row r="576" spans="1:8">
      <c r="A576" s="86" t="str">
        <v>site_vevo</v>
      </c>
      <c r="B576" s="239">
        <v>575</v>
      </c>
      <c r="C576" s="86" t="s">
        <v>1180</v>
      </c>
      <c r="D576" s="241">
        <f>COUNTIF($C$1:$C576,C576)</f>
        <v>71</v>
      </c>
      <c r="E576" s="241" t="str">
        <f t="shared" si="28"/>
        <v>Favourite web sites71</v>
      </c>
      <c r="F576" s="86" t="s">
        <v>1321</v>
      </c>
      <c r="G576" s="242">
        <v>1.5703488372093025E-2</v>
      </c>
      <c r="H576" s="245">
        <v>113.76958257733494</v>
      </c>
    </row>
    <row r="577" spans="1:8">
      <c r="A577" s="86" t="str">
        <v>site_vice</v>
      </c>
      <c r="B577" s="239">
        <v>576</v>
      </c>
      <c r="C577" s="86" t="s">
        <v>1180</v>
      </c>
      <c r="D577" s="241">
        <f>COUNTIF($C$1:$C577,C577)</f>
        <v>72</v>
      </c>
      <c r="E577" s="241" t="str">
        <f t="shared" si="28"/>
        <v>Favourite web sites72</v>
      </c>
      <c r="F577" s="86" t="s">
        <v>1323</v>
      </c>
      <c r="G577" s="242">
        <v>1.1761627906976746E-2</v>
      </c>
      <c r="H577" s="245">
        <v>106.45430871223267</v>
      </c>
    </row>
    <row r="578" spans="1:8">
      <c r="A578" s="86" t="str">
        <v>site_wikihow</v>
      </c>
      <c r="B578" s="239">
        <v>577</v>
      </c>
      <c r="C578" s="86" t="s">
        <v>1180</v>
      </c>
      <c r="D578" s="241">
        <f>COUNTIF($C$1:$C578,C578)</f>
        <v>73</v>
      </c>
      <c r="E578" s="241" t="str">
        <f t="shared" si="28"/>
        <v>Favourite web sites73</v>
      </c>
      <c r="F578" s="86" t="s">
        <v>1325</v>
      </c>
      <c r="G578" s="242">
        <v>2.3226744186046512E-2</v>
      </c>
      <c r="H578" s="245">
        <v>98.108657550598892</v>
      </c>
    </row>
    <row r="579" spans="1:8">
      <c r="A579" s="86" t="str">
        <v>site_wiki</v>
      </c>
      <c r="B579" s="239">
        <v>578</v>
      </c>
      <c r="C579" s="86" t="s">
        <v>1180</v>
      </c>
      <c r="D579" s="241">
        <f>COUNTIF($C$1:$C579,C579)</f>
        <v>74</v>
      </c>
      <c r="E579" s="241" t="str">
        <f t="shared" ref="E579:E642" si="29">C579&amp;D579</f>
        <v>Favourite web sites74</v>
      </c>
      <c r="F579" s="86" t="s">
        <v>1327</v>
      </c>
      <c r="G579" s="242">
        <v>0.19531395348837211</v>
      </c>
      <c r="H579" s="245">
        <v>106.69869650547142</v>
      </c>
    </row>
    <row r="580" spans="1:8">
      <c r="A580" s="86" t="str">
        <v>site_williamhill</v>
      </c>
      <c r="B580" s="239">
        <v>579</v>
      </c>
      <c r="C580" s="86" t="s">
        <v>1180</v>
      </c>
      <c r="D580" s="241">
        <f>COUNTIF($C$1:$C580,C580)</f>
        <v>75</v>
      </c>
      <c r="E580" s="241" t="str">
        <f t="shared" si="29"/>
        <v>Favourite web sites75</v>
      </c>
      <c r="F580" s="86" t="s">
        <v>1329</v>
      </c>
      <c r="G580" s="242">
        <v>2.5622093023255819E-2</v>
      </c>
      <c r="H580" s="245">
        <v>99.167045819519558</v>
      </c>
    </row>
    <row r="581" spans="1:8">
      <c r="A581" s="86" t="str">
        <v>site_yahoo</v>
      </c>
      <c r="B581" s="239">
        <v>580</v>
      </c>
      <c r="C581" s="86" t="s">
        <v>1180</v>
      </c>
      <c r="D581" s="241">
        <f>COUNTIF($C$1:$C581,C581)</f>
        <v>76</v>
      </c>
      <c r="E581" s="241" t="str">
        <f t="shared" si="29"/>
        <v>Favourite web sites76</v>
      </c>
      <c r="F581" s="86" t="s">
        <v>1331</v>
      </c>
      <c r="G581" s="242">
        <v>6.986046511627908E-2</v>
      </c>
      <c r="H581" s="245">
        <v>100.42917746927272</v>
      </c>
    </row>
    <row r="582" spans="1:8">
      <c r="A582" s="86" t="str">
        <v>site_zoopla</v>
      </c>
      <c r="B582" s="239">
        <v>581</v>
      </c>
      <c r="C582" s="86" t="s">
        <v>1180</v>
      </c>
      <c r="D582" s="241">
        <f>COUNTIF($C$1:$C582,C582)</f>
        <v>77</v>
      </c>
      <c r="E582" s="241" t="str">
        <f t="shared" si="29"/>
        <v>Favourite web sites77</v>
      </c>
      <c r="F582" s="86" t="s">
        <v>1333</v>
      </c>
      <c r="G582" s="242">
        <v>4.3906976744186046E-2</v>
      </c>
      <c r="H582" s="245">
        <v>98.348972960517997</v>
      </c>
    </row>
    <row r="583" spans="1:8">
      <c r="A583" s="86" t="str">
        <v>shopm10</v>
      </c>
      <c r="B583" s="239">
        <v>582</v>
      </c>
      <c r="C583" s="86" t="s">
        <v>1336</v>
      </c>
      <c r="D583" s="241">
        <f>COUNTIF($C$1:$C583,C583)</f>
        <v>1</v>
      </c>
      <c r="E583" s="241" t="str">
        <f t="shared" si="29"/>
        <v>Supermarket: shop at (1+ times per month)1</v>
      </c>
      <c r="F583" s="86" t="s">
        <v>1337</v>
      </c>
      <c r="G583" s="242">
        <v>0.36317441860465111</v>
      </c>
      <c r="H583" s="245">
        <v>93.691065847515929</v>
      </c>
    </row>
    <row r="584" spans="1:8">
      <c r="A584" s="86" t="str">
        <v>shopm1</v>
      </c>
      <c r="B584" s="239">
        <v>583</v>
      </c>
      <c r="C584" s="86" t="s">
        <v>1336</v>
      </c>
      <c r="D584" s="241">
        <f>COUNTIF($C$1:$C584,C584)</f>
        <v>2</v>
      </c>
      <c r="E584" s="241" t="str">
        <f t="shared" si="29"/>
        <v>Supermarket: shop at (1+ times per month)2</v>
      </c>
      <c r="F584" s="86" t="s">
        <v>1339</v>
      </c>
      <c r="G584" s="242">
        <v>0.33412790697674422</v>
      </c>
      <c r="H584" s="245">
        <v>81.239924039993411</v>
      </c>
    </row>
    <row r="585" spans="1:8">
      <c r="A585" s="86" t="str">
        <v>shopm2</v>
      </c>
      <c r="B585" s="239">
        <v>584</v>
      </c>
      <c r="C585" s="86" t="s">
        <v>1336</v>
      </c>
      <c r="D585" s="241">
        <f>COUNTIF($C$1:$C585,C585)</f>
        <v>3</v>
      </c>
      <c r="E585" s="241" t="str">
        <f t="shared" si="29"/>
        <v>Supermarket: shop at (1+ times per month)3</v>
      </c>
      <c r="F585" s="86" t="s">
        <v>1341</v>
      </c>
      <c r="G585" s="242">
        <v>0.26638953488372091</v>
      </c>
      <c r="H585" s="245">
        <v>108.54077129850552</v>
      </c>
    </row>
    <row r="586" spans="1:8">
      <c r="A586" s="86" t="str">
        <v>shopm11</v>
      </c>
      <c r="B586" s="239">
        <v>585</v>
      </c>
      <c r="C586" s="86" t="s">
        <v>1336</v>
      </c>
      <c r="D586" s="241">
        <f>COUNTIF($C$1:$C586,C586)</f>
        <v>4</v>
      </c>
      <c r="E586" s="241" t="str">
        <f t="shared" si="29"/>
        <v>Supermarket: shop at (1+ times per month)4</v>
      </c>
      <c r="F586" s="86" t="s">
        <v>1343</v>
      </c>
      <c r="G586" s="242">
        <v>0.29147093023255816</v>
      </c>
      <c r="H586" s="245">
        <v>95.806945836429662</v>
      </c>
    </row>
    <row r="587" spans="1:8">
      <c r="A587" s="86" t="str">
        <v>shopm3</v>
      </c>
      <c r="B587" s="239">
        <v>586</v>
      </c>
      <c r="C587" s="86" t="s">
        <v>1336</v>
      </c>
      <c r="D587" s="241">
        <f>COUNTIF($C$1:$C587,C587)</f>
        <v>5</v>
      </c>
      <c r="E587" s="241" t="str">
        <f t="shared" si="29"/>
        <v>Supermarket: shop at (1+ times per month)5</v>
      </c>
      <c r="F587" s="86" t="s">
        <v>1345</v>
      </c>
      <c r="G587" s="242">
        <v>0.31688953488372096</v>
      </c>
      <c r="H587" s="245">
        <v>134.15435177155896</v>
      </c>
    </row>
    <row r="588" spans="1:8">
      <c r="A588" s="86" t="str">
        <v>shopm4</v>
      </c>
      <c r="B588" s="239">
        <v>587</v>
      </c>
      <c r="C588" s="86" t="s">
        <v>1336</v>
      </c>
      <c r="D588" s="241">
        <f>COUNTIF($C$1:$C588,C588)</f>
        <v>6</v>
      </c>
      <c r="E588" s="241" t="str">
        <f t="shared" si="29"/>
        <v>Supermarket: shop at (1+ times per month)6</v>
      </c>
      <c r="F588" s="86" t="s">
        <v>1347</v>
      </c>
      <c r="G588" s="242">
        <v>0.31820930232558142</v>
      </c>
      <c r="H588" s="245">
        <v>94.118612171802084</v>
      </c>
    </row>
    <row r="589" spans="1:8">
      <c r="A589" s="86" t="str">
        <v>shopm5</v>
      </c>
      <c r="B589" s="239">
        <v>588</v>
      </c>
      <c r="C589" s="86" t="s">
        <v>1336</v>
      </c>
      <c r="D589" s="241">
        <f>COUNTIF($C$1:$C589,C589)</f>
        <v>7</v>
      </c>
      <c r="E589" s="241" t="str">
        <f t="shared" si="29"/>
        <v>Supermarket: shop at (1+ times per month)7</v>
      </c>
      <c r="F589" s="86" t="s">
        <v>1349</v>
      </c>
      <c r="G589" s="242">
        <v>0.52244186046511631</v>
      </c>
      <c r="H589" s="245">
        <v>118.36878803952635</v>
      </c>
    </row>
    <row r="590" spans="1:8">
      <c r="A590" s="86" t="str">
        <v>shopm6</v>
      </c>
      <c r="B590" s="239">
        <v>589</v>
      </c>
      <c r="C590" s="86" t="s">
        <v>1336</v>
      </c>
      <c r="D590" s="241">
        <f>COUNTIF($C$1:$C590,C590)</f>
        <v>8</v>
      </c>
      <c r="E590" s="241" t="str">
        <f t="shared" si="29"/>
        <v>Supermarket: shop at (1+ times per month)8</v>
      </c>
      <c r="F590" s="86" t="s">
        <v>1303</v>
      </c>
      <c r="G590" s="242">
        <v>0.64585465116279084</v>
      </c>
      <c r="H590" s="245">
        <v>105.2928065168793</v>
      </c>
    </row>
    <row r="591" spans="1:8">
      <c r="A591" s="86" t="str">
        <v>shopm8</v>
      </c>
      <c r="B591" s="239">
        <v>590</v>
      </c>
      <c r="C591" s="86" t="s">
        <v>1336</v>
      </c>
      <c r="D591" s="241">
        <f>COUNTIF($C$1:$C591,C591)</f>
        <v>9</v>
      </c>
      <c r="E591" s="241" t="str">
        <f t="shared" si="29"/>
        <v>Supermarket: shop at (1+ times per month)9</v>
      </c>
      <c r="F591" s="86" t="s">
        <v>1352</v>
      </c>
      <c r="G591" s="242">
        <v>0.29010465116279066</v>
      </c>
      <c r="H591" s="245">
        <v>174.07494103332124</v>
      </c>
    </row>
    <row r="592" spans="1:8">
      <c r="A592" s="86" t="str">
        <v>DAILY11</v>
      </c>
      <c r="B592" s="239">
        <v>591</v>
      </c>
      <c r="C592" s="86" t="s">
        <v>1355</v>
      </c>
      <c r="D592" s="241">
        <f>COUNTIF($C$1:$C592,C592)</f>
        <v>1</v>
      </c>
      <c r="E592" s="241" t="str">
        <f t="shared" si="29"/>
        <v>Daily Newspapers1</v>
      </c>
      <c r="F592" s="86" t="s">
        <v>1356</v>
      </c>
      <c r="G592" s="242">
        <v>6.0104651162790693E-2</v>
      </c>
      <c r="H592" s="245">
        <v>64.065853064138238</v>
      </c>
    </row>
    <row r="593" spans="1:8">
      <c r="A593" s="86" t="str">
        <v>DAILY3</v>
      </c>
      <c r="B593" s="239">
        <v>592</v>
      </c>
      <c r="C593" s="86" t="s">
        <v>1355</v>
      </c>
      <c r="D593" s="241">
        <f>COUNTIF($C$1:$C593,C593)</f>
        <v>2</v>
      </c>
      <c r="E593" s="241" t="str">
        <f t="shared" si="29"/>
        <v>Daily Newspapers2</v>
      </c>
      <c r="F593" s="86" t="s">
        <v>1358</v>
      </c>
      <c r="G593" s="242">
        <v>2.2546511627906978E-2</v>
      </c>
      <c r="H593" s="245">
        <v>61.884521322087885</v>
      </c>
    </row>
    <row r="594" spans="1:8">
      <c r="A594" s="86" t="str">
        <v>DAILY4</v>
      </c>
      <c r="B594" s="239">
        <v>593</v>
      </c>
      <c r="C594" s="86" t="s">
        <v>1355</v>
      </c>
      <c r="D594" s="241">
        <f>COUNTIF($C$1:$C594,C594)</f>
        <v>3</v>
      </c>
      <c r="E594" s="241" t="str">
        <f t="shared" si="29"/>
        <v>Daily Newspapers3</v>
      </c>
      <c r="F594" s="86" t="s">
        <v>1360</v>
      </c>
      <c r="G594" s="242">
        <v>4.6337209302325585E-3</v>
      </c>
      <c r="H594" s="245">
        <v>56.281027654953988</v>
      </c>
    </row>
    <row r="595" spans="1:8">
      <c r="A595" s="86" t="str">
        <v>DAILY10</v>
      </c>
      <c r="B595" s="239">
        <v>594</v>
      </c>
      <c r="C595" s="86" t="s">
        <v>1355</v>
      </c>
      <c r="D595" s="241">
        <f>COUNTIF($C$1:$C595,C595)</f>
        <v>4</v>
      </c>
      <c r="E595" s="241" t="str">
        <f t="shared" si="29"/>
        <v>Daily Newspapers4</v>
      </c>
      <c r="F595" s="86" t="s">
        <v>1362</v>
      </c>
      <c r="G595" s="242">
        <v>8.8546511627906957E-3</v>
      </c>
      <c r="H595" s="245">
        <v>49.677917435248439</v>
      </c>
    </row>
    <row r="596" spans="1:8">
      <c r="A596" s="86" t="str">
        <v>DAILY2</v>
      </c>
      <c r="B596" s="239">
        <v>595</v>
      </c>
      <c r="C596" s="86" t="s">
        <v>1355</v>
      </c>
      <c r="D596" s="241">
        <f>COUNTIF($C$1:$C596,C596)</f>
        <v>5</v>
      </c>
      <c r="E596" s="241" t="str">
        <f t="shared" si="29"/>
        <v>Daily Newspapers5</v>
      </c>
      <c r="F596" s="86" t="s">
        <v>1364</v>
      </c>
      <c r="G596" s="242">
        <v>9.4831395348837236E-2</v>
      </c>
      <c r="H596" s="245">
        <v>119.40549908048881</v>
      </c>
    </row>
    <row r="597" spans="1:8">
      <c r="A597" s="86" t="str">
        <v>DAILY1</v>
      </c>
      <c r="B597" s="239">
        <v>596</v>
      </c>
      <c r="C597" s="86" t="s">
        <v>1355</v>
      </c>
      <c r="D597" s="241">
        <f>COUNTIF($C$1:$C597,C597)</f>
        <v>6</v>
      </c>
      <c r="E597" s="241" t="str">
        <f t="shared" si="29"/>
        <v>Daily Newspapers6</v>
      </c>
      <c r="F597" s="86" t="s">
        <v>1366</v>
      </c>
      <c r="G597" s="242">
        <v>1.8058139534883721E-2</v>
      </c>
      <c r="H597" s="245">
        <v>102.22579813267727</v>
      </c>
    </row>
    <row r="598" spans="1:8">
      <c r="A598" s="86" t="str">
        <v>DAILY6</v>
      </c>
      <c r="B598" s="239">
        <v>597</v>
      </c>
      <c r="C598" s="86" t="s">
        <v>1355</v>
      </c>
      <c r="D598" s="241">
        <f>COUNTIF($C$1:$C598,C598)</f>
        <v>7</v>
      </c>
      <c r="E598" s="241" t="str">
        <f t="shared" si="29"/>
        <v>Daily Newspapers7</v>
      </c>
      <c r="F598" s="86" t="s">
        <v>1368</v>
      </c>
      <c r="G598" s="242">
        <v>4.7877906976744183E-2</v>
      </c>
      <c r="H598" s="245">
        <v>181.37869618460749</v>
      </c>
    </row>
    <row r="599" spans="1:8">
      <c r="A599" s="86" t="str">
        <v>DAILY8</v>
      </c>
      <c r="B599" s="239">
        <v>598</v>
      </c>
      <c r="C599" s="86" t="s">
        <v>1355</v>
      </c>
      <c r="D599" s="241">
        <f>COUNTIF($C$1:$C599,C599)</f>
        <v>8</v>
      </c>
      <c r="E599" s="241" t="str">
        <f t="shared" si="29"/>
        <v>Daily Newspapers8</v>
      </c>
      <c r="F599" s="86" t="s">
        <v>1370</v>
      </c>
      <c r="G599" s="242">
        <v>2.5738372093023255E-2</v>
      </c>
      <c r="H599" s="245">
        <v>132.25693451282788</v>
      </c>
    </row>
    <row r="600" spans="1:8">
      <c r="A600" s="86" t="str">
        <v>DAILY12</v>
      </c>
      <c r="B600" s="239">
        <v>599</v>
      </c>
      <c r="C600" s="86" t="s">
        <v>1355</v>
      </c>
      <c r="D600" s="241">
        <f>COUNTIF($C$1:$C600,C600)</f>
        <v>9</v>
      </c>
      <c r="E600" s="241" t="str">
        <f t="shared" si="29"/>
        <v>Daily Newspapers9</v>
      </c>
      <c r="F600" s="86" t="s">
        <v>1372</v>
      </c>
      <c r="G600" s="242">
        <v>5.5226744186046513E-2</v>
      </c>
      <c r="H600" s="245">
        <v>181.2042939056827</v>
      </c>
    </row>
    <row r="601" spans="1:8">
      <c r="A601" s="86" t="str">
        <v>MAGBIZEDU</v>
      </c>
      <c r="B601" s="239">
        <v>600</v>
      </c>
      <c r="C601" s="86" t="s">
        <v>1374</v>
      </c>
      <c r="D601" s="241">
        <f>COUNTIF($C$1:$C601,C601)</f>
        <v>1</v>
      </c>
      <c r="E601" s="241" t="str">
        <f t="shared" si="29"/>
        <v>Magazines Read1</v>
      </c>
      <c r="F601" s="86" t="s">
        <v>1375</v>
      </c>
      <c r="G601" s="242">
        <v>3.0476744186046512E-2</v>
      </c>
      <c r="H601" s="245">
        <v>119.46959685661496</v>
      </c>
    </row>
    <row r="602" spans="1:8">
      <c r="A602" s="86" t="str">
        <v>MAGCELEB</v>
      </c>
      <c r="B602" s="239">
        <v>601</v>
      </c>
      <c r="C602" s="86" t="s">
        <v>1374</v>
      </c>
      <c r="D602" s="241">
        <f>COUNTIF($C$1:$C602,C602)</f>
        <v>2</v>
      </c>
      <c r="E602" s="241" t="str">
        <f t="shared" si="29"/>
        <v>Magazines Read2</v>
      </c>
      <c r="F602" s="86" t="s">
        <v>1377</v>
      </c>
      <c r="G602" s="242">
        <v>1.9156976744186045E-2</v>
      </c>
      <c r="H602" s="245">
        <v>84.024518283774327</v>
      </c>
    </row>
    <row r="603" spans="1:8">
      <c r="A603" s="86" t="str">
        <v>MAGFASHION</v>
      </c>
      <c r="B603" s="239">
        <v>602</v>
      </c>
      <c r="C603" s="86" t="s">
        <v>1374</v>
      </c>
      <c r="D603" s="241">
        <f>COUNTIF($C$1:$C603,C603)</f>
        <v>3</v>
      </c>
      <c r="E603" s="241" t="str">
        <f t="shared" si="29"/>
        <v>Magazines Read3</v>
      </c>
      <c r="F603" s="86" t="s">
        <v>1379</v>
      </c>
      <c r="G603" s="242">
        <v>8.8720930232558132E-3</v>
      </c>
      <c r="H603" s="245">
        <v>74.483157155329863</v>
      </c>
    </row>
    <row r="604" spans="1:8">
      <c r="A604" s="86" t="str">
        <v>MAGCOOK</v>
      </c>
      <c r="B604" s="239">
        <v>603</v>
      </c>
      <c r="C604" s="86" t="s">
        <v>1374</v>
      </c>
      <c r="D604" s="241">
        <f>COUNTIF($C$1:$C604,C604)</f>
        <v>4</v>
      </c>
      <c r="E604" s="241" t="str">
        <f t="shared" si="29"/>
        <v>Magazines Read4</v>
      </c>
      <c r="F604" s="86" t="s">
        <v>1381</v>
      </c>
      <c r="G604" s="242">
        <v>8.5273255813953494E-2</v>
      </c>
      <c r="H604" s="245">
        <v>107.16289092715654</v>
      </c>
    </row>
    <row r="605" spans="1:8">
      <c r="A605" s="86" t="str">
        <v>MAGHEALTH</v>
      </c>
      <c r="B605" s="239">
        <v>604</v>
      </c>
      <c r="C605" s="86" t="s">
        <v>1374</v>
      </c>
      <c r="D605" s="241">
        <f>COUNTIF($C$1:$C605,C605)</f>
        <v>5</v>
      </c>
      <c r="E605" s="241" t="str">
        <f t="shared" si="29"/>
        <v>Magazines Read5</v>
      </c>
      <c r="F605" s="86" t="s">
        <v>1383</v>
      </c>
      <c r="G605" s="242">
        <v>2.0982558139534885E-2</v>
      </c>
      <c r="H605" s="245">
        <v>89.294102024032853</v>
      </c>
    </row>
    <row r="606" spans="1:8">
      <c r="A606" s="86" t="str">
        <v>MAGHOME</v>
      </c>
      <c r="B606" s="239">
        <v>605</v>
      </c>
      <c r="C606" s="86" t="s">
        <v>1374</v>
      </c>
      <c r="D606" s="241">
        <f>COUNTIF($C$1:$C606,C606)</f>
        <v>6</v>
      </c>
      <c r="E606" s="241" t="str">
        <f t="shared" si="29"/>
        <v>Magazines Read6</v>
      </c>
      <c r="F606" s="86" t="s">
        <v>1385</v>
      </c>
      <c r="G606" s="242">
        <v>4.5860465116279066E-2</v>
      </c>
      <c r="H606" s="245">
        <v>109.80239253658036</v>
      </c>
    </row>
    <row r="607" spans="1:8">
      <c r="A607" s="86" t="str">
        <v>MAGIT</v>
      </c>
      <c r="B607" s="239">
        <v>606</v>
      </c>
      <c r="C607" s="86" t="s">
        <v>1374</v>
      </c>
      <c r="D607" s="241">
        <f>COUNTIF($C$1:$C607,C607)</f>
        <v>7</v>
      </c>
      <c r="E607" s="241" t="str">
        <f t="shared" si="29"/>
        <v>Magazines Read7</v>
      </c>
      <c r="F607" s="86" t="s">
        <v>1387</v>
      </c>
      <c r="G607" s="242">
        <v>2.8098837209302327E-2</v>
      </c>
      <c r="H607" s="245">
        <v>101.61932897544517</v>
      </c>
    </row>
    <row r="608" spans="1:8">
      <c r="A608" s="86" t="str">
        <v>MAGMENSTYLE</v>
      </c>
      <c r="B608" s="239">
        <v>607</v>
      </c>
      <c r="C608" s="86" t="s">
        <v>1374</v>
      </c>
      <c r="D608" s="241">
        <f>COUNTIF($C$1:$C608,C608)</f>
        <v>8</v>
      </c>
      <c r="E608" s="241" t="str">
        <f t="shared" si="29"/>
        <v>Magazines Read8</v>
      </c>
      <c r="F608" s="86" t="s">
        <v>1389</v>
      </c>
      <c r="G608" s="242">
        <v>2.8302325581395352E-2</v>
      </c>
      <c r="H608" s="245">
        <v>94.700002823259112</v>
      </c>
    </row>
    <row r="609" spans="1:8">
      <c r="A609" s="86" t="str">
        <v>MAGMOTOR</v>
      </c>
      <c r="B609" s="239">
        <v>608</v>
      </c>
      <c r="C609" s="86" t="s">
        <v>1374</v>
      </c>
      <c r="D609" s="241">
        <f>COUNTIF($C$1:$C609,C609)</f>
        <v>9</v>
      </c>
      <c r="E609" s="241" t="str">
        <f t="shared" si="29"/>
        <v>Magazines Read9</v>
      </c>
      <c r="F609" s="86" t="s">
        <v>1391</v>
      </c>
      <c r="G609" s="242">
        <v>2.8383720930232566E-2</v>
      </c>
      <c r="H609" s="245">
        <v>105.46431177572603</v>
      </c>
    </row>
    <row r="610" spans="1:8">
      <c r="A610" s="86" t="str">
        <v>MAGMUSICFILM</v>
      </c>
      <c r="B610" s="239">
        <v>609</v>
      </c>
      <c r="C610" s="86" t="s">
        <v>1374</v>
      </c>
      <c r="D610" s="241">
        <f>COUNTIF($C$1:$C610,C610)</f>
        <v>10</v>
      </c>
      <c r="E610" s="241" t="str">
        <f t="shared" si="29"/>
        <v>Magazines Read10</v>
      </c>
      <c r="F610" s="86" t="s">
        <v>1393</v>
      </c>
      <c r="G610" s="242">
        <v>1.8686046511627908E-2</v>
      </c>
      <c r="H610" s="245">
        <v>86.653756694290735</v>
      </c>
    </row>
    <row r="611" spans="1:8">
      <c r="A611" s="86" t="str">
        <v>MAGSPORT</v>
      </c>
      <c r="B611" s="239">
        <v>610</v>
      </c>
      <c r="C611" s="86" t="s">
        <v>1374</v>
      </c>
      <c r="D611" s="241">
        <f>COUNTIF($C$1:$C611,C611)</f>
        <v>11</v>
      </c>
      <c r="E611" s="241" t="str">
        <f t="shared" si="29"/>
        <v>Magazines Read11</v>
      </c>
      <c r="F611" s="86" t="s">
        <v>1395</v>
      </c>
      <c r="G611" s="242">
        <v>2.1302325581395349E-2</v>
      </c>
      <c r="H611" s="245">
        <v>93.233186001779572</v>
      </c>
    </row>
    <row r="612" spans="1:8">
      <c r="A612" s="86" t="str">
        <v>MAGTRAVEL</v>
      </c>
      <c r="B612" s="239">
        <v>611</v>
      </c>
      <c r="C612" s="86" t="s">
        <v>1374</v>
      </c>
      <c r="D612" s="241">
        <f>COUNTIF($C$1:$C612,C612)</f>
        <v>12</v>
      </c>
      <c r="E612" s="241" t="str">
        <f t="shared" si="29"/>
        <v>Magazines Read12</v>
      </c>
      <c r="F612" s="86" t="s">
        <v>1397</v>
      </c>
      <c r="G612" s="242">
        <v>7.3133720930232571E-2</v>
      </c>
      <c r="H612" s="245">
        <v>133.38080438304581</v>
      </c>
    </row>
    <row r="613" spans="1:8">
      <c r="A613" s="86" t="str">
        <v>MAGTV</v>
      </c>
      <c r="B613" s="239">
        <v>612</v>
      </c>
      <c r="C613" s="86" t="s">
        <v>1374</v>
      </c>
      <c r="D613" s="241">
        <f>COUNTIF($C$1:$C613,C613)</f>
        <v>13</v>
      </c>
      <c r="E613" s="241" t="str">
        <f t="shared" si="29"/>
        <v>Magazines Read13</v>
      </c>
      <c r="F613" s="86" t="s">
        <v>1399</v>
      </c>
      <c r="G613" s="242">
        <v>0.12936627906976741</v>
      </c>
      <c r="H613" s="245">
        <v>89.49731827937525</v>
      </c>
    </row>
    <row r="614" spans="1:8">
      <c r="A614" s="86" t="str">
        <v>MAGWOMEN</v>
      </c>
      <c r="B614" s="239">
        <v>613</v>
      </c>
      <c r="C614" s="86" t="s">
        <v>1374</v>
      </c>
      <c r="D614" s="241">
        <f>COUNTIF($C$1:$C614,C614)</f>
        <v>14</v>
      </c>
      <c r="E614" s="241" t="str">
        <f t="shared" si="29"/>
        <v>Magazines Read14</v>
      </c>
      <c r="F614" s="86" t="s">
        <v>1401</v>
      </c>
      <c r="G614" s="242">
        <v>7.8930232558139551E-2</v>
      </c>
      <c r="H614" s="245">
        <v>83.617373419339941</v>
      </c>
    </row>
    <row r="615" spans="1:8">
      <c r="A615" s="86" t="str">
        <v>MAGWOMENGLOSS</v>
      </c>
      <c r="B615" s="239">
        <v>614</v>
      </c>
      <c r="C615" s="86" t="s">
        <v>1374</v>
      </c>
      <c r="D615" s="241">
        <f>COUNTIF($C$1:$C615,C615)</f>
        <v>15</v>
      </c>
      <c r="E615" s="241" t="str">
        <f t="shared" si="29"/>
        <v>Magazines Read15</v>
      </c>
      <c r="F615" s="86" t="s">
        <v>1403</v>
      </c>
      <c r="G615" s="242">
        <v>4.1255813953488381E-2</v>
      </c>
      <c r="H615" s="245">
        <v>111.71733554823024</v>
      </c>
    </row>
    <row r="616" spans="1:8">
      <c r="A616" s="86" t="str">
        <v>CHARITY1</v>
      </c>
      <c r="B616" s="239">
        <v>615</v>
      </c>
      <c r="C616" s="86" t="s">
        <v>1405</v>
      </c>
      <c r="D616" s="241">
        <f>COUNTIF($C$1:$C616,C616)</f>
        <v>1</v>
      </c>
      <c r="E616" s="241" t="str">
        <f t="shared" si="29"/>
        <v>Charities1</v>
      </c>
      <c r="F616" s="86" t="s">
        <v>1406</v>
      </c>
      <c r="G616" s="242">
        <v>0.14338953488372091</v>
      </c>
      <c r="H616" s="245">
        <v>103.78837616605247</v>
      </c>
    </row>
    <row r="617" spans="1:8">
      <c r="A617" s="86" t="str">
        <v>CHARITY2</v>
      </c>
      <c r="B617" s="239">
        <v>616</v>
      </c>
      <c r="C617" s="86" t="s">
        <v>1405</v>
      </c>
      <c r="D617" s="241">
        <f>COUNTIF($C$1:$C617,C617)</f>
        <v>2</v>
      </c>
      <c r="E617" s="241" t="str">
        <f t="shared" si="29"/>
        <v>Charities2</v>
      </c>
      <c r="F617" s="86" t="s">
        <v>1408</v>
      </c>
      <c r="G617" s="242">
        <v>0.1374767441860465</v>
      </c>
      <c r="H617" s="245">
        <v>109.29695300767051</v>
      </c>
    </row>
    <row r="618" spans="1:8">
      <c r="A618" s="86" t="str">
        <v>CHARITY3</v>
      </c>
      <c r="B618" s="239">
        <v>617</v>
      </c>
      <c r="C618" s="86" t="s">
        <v>1405</v>
      </c>
      <c r="D618" s="241">
        <f>COUNTIF($C$1:$C618,C618)</f>
        <v>3</v>
      </c>
      <c r="E618" s="241" t="str">
        <f t="shared" si="29"/>
        <v>Charities3</v>
      </c>
      <c r="F618" s="86" t="s">
        <v>1410</v>
      </c>
      <c r="G618" s="242">
        <v>4.1790697674418606E-2</v>
      </c>
      <c r="H618" s="245">
        <v>98.794621824597911</v>
      </c>
    </row>
    <row r="619" spans="1:8">
      <c r="A619" s="86" t="str">
        <v>CHARITY5</v>
      </c>
      <c r="B619" s="239">
        <v>618</v>
      </c>
      <c r="C619" s="86" t="s">
        <v>1405</v>
      </c>
      <c r="D619" s="241">
        <f>COUNTIF($C$1:$C619,C619)</f>
        <v>4</v>
      </c>
      <c r="E619" s="241" t="str">
        <f t="shared" si="29"/>
        <v>Charities4</v>
      </c>
      <c r="F619" s="86" t="s">
        <v>1412</v>
      </c>
      <c r="G619" s="242">
        <v>6.7343023255813969E-2</v>
      </c>
      <c r="H619" s="245">
        <v>104.18981166050416</v>
      </c>
    </row>
    <row r="620" spans="1:8">
      <c r="A620" s="86" t="str">
        <v>CHARITY7</v>
      </c>
      <c r="B620" s="239">
        <v>619</v>
      </c>
      <c r="C620" s="86" t="s">
        <v>1405</v>
      </c>
      <c r="D620" s="241">
        <f>COUNTIF($C$1:$C620,C620)</f>
        <v>5</v>
      </c>
      <c r="E620" s="241" t="str">
        <f t="shared" si="29"/>
        <v>Charities5</v>
      </c>
      <c r="F620" s="86" t="s">
        <v>1414</v>
      </c>
      <c r="G620" s="242">
        <v>0.28366279069767436</v>
      </c>
      <c r="H620" s="245">
        <v>114.01254921039829</v>
      </c>
    </row>
    <row r="621" spans="1:8">
      <c r="A621" s="86" t="str">
        <v>CHARITY8</v>
      </c>
      <c r="B621" s="239">
        <v>620</v>
      </c>
      <c r="C621" s="86" t="s">
        <v>1405</v>
      </c>
      <c r="D621" s="241">
        <f>COUNTIF($C$1:$C621,C621)</f>
        <v>6</v>
      </c>
      <c r="E621" s="241" t="str">
        <f t="shared" si="29"/>
        <v>Charities6</v>
      </c>
      <c r="F621" s="86" t="s">
        <v>1416</v>
      </c>
      <c r="G621" s="242">
        <v>5.1046511627906972E-2</v>
      </c>
      <c r="H621" s="245">
        <v>132.54430303026007</v>
      </c>
    </row>
    <row r="622" spans="1:8">
      <c r="A622" s="86" t="str">
        <v>CHARITY11</v>
      </c>
      <c r="B622" s="239">
        <v>621</v>
      </c>
      <c r="C622" s="86" t="s">
        <v>1405</v>
      </c>
      <c r="D622" s="241">
        <f>COUNTIF($C$1:$C622,C622)</f>
        <v>7</v>
      </c>
      <c r="E622" s="241" t="str">
        <f t="shared" si="29"/>
        <v>Charities7</v>
      </c>
      <c r="F622" s="86" t="s">
        <v>1418</v>
      </c>
      <c r="G622" s="242">
        <v>0.32324418604651167</v>
      </c>
      <c r="H622" s="245">
        <v>108.95949618773906</v>
      </c>
    </row>
    <row r="623" spans="1:8">
      <c r="A623" s="86" t="str">
        <v>CHARITY13</v>
      </c>
      <c r="B623" s="239">
        <v>622</v>
      </c>
      <c r="C623" s="86" t="s">
        <v>1405</v>
      </c>
      <c r="D623" s="241">
        <f>COUNTIF($C$1:$C623,C623)</f>
        <v>8</v>
      </c>
      <c r="E623" s="241" t="str">
        <f t="shared" si="29"/>
        <v>Charities8</v>
      </c>
      <c r="F623" s="86" t="s">
        <v>1420</v>
      </c>
      <c r="G623" s="242">
        <v>3.2406976744186043E-2</v>
      </c>
      <c r="H623" s="245">
        <v>105.97071018553905</v>
      </c>
    </row>
    <row r="624" spans="1:8">
      <c r="A624" s="86" t="str">
        <v>CHARITY15</v>
      </c>
      <c r="B624" s="239">
        <v>623</v>
      </c>
      <c r="C624" s="86" t="s">
        <v>1405</v>
      </c>
      <c r="D624" s="241">
        <f>COUNTIF($C$1:$C624,C624)</f>
        <v>9</v>
      </c>
      <c r="E624" s="241" t="str">
        <f t="shared" si="29"/>
        <v>Charities9</v>
      </c>
      <c r="F624" s="86" t="s">
        <v>1422</v>
      </c>
      <c r="G624" s="242">
        <v>9.4406976744186064E-2</v>
      </c>
      <c r="H624" s="245">
        <v>100.3927871322587</v>
      </c>
    </row>
    <row r="625" spans="1:8">
      <c r="A625" s="86" t="str">
        <v>CHARITY10</v>
      </c>
      <c r="B625" s="239">
        <v>624</v>
      </c>
      <c r="C625" s="86" t="s">
        <v>1405</v>
      </c>
      <c r="D625" s="241">
        <f>COUNTIF($C$1:$C625,C625)</f>
        <v>10</v>
      </c>
      <c r="E625" s="241" t="str">
        <f t="shared" si="29"/>
        <v>Charities10</v>
      </c>
      <c r="F625" s="86" t="s">
        <v>1424</v>
      </c>
      <c r="G625" s="242">
        <v>0.30138953488372089</v>
      </c>
      <c r="H625" s="245">
        <v>116.62349189266514</v>
      </c>
    </row>
    <row r="626" spans="1:8">
      <c r="A626" s="86" t="str">
        <v>INTERESTS1</v>
      </c>
      <c r="B626" s="239">
        <v>625</v>
      </c>
      <c r="C626" s="86" t="s">
        <v>1426</v>
      </c>
      <c r="D626" s="241">
        <f>COUNTIF($C$1:$C626,C626)</f>
        <v>1</v>
      </c>
      <c r="E626" s="241" t="str">
        <f t="shared" si="29"/>
        <v>Interests &amp; Hobbies1</v>
      </c>
      <c r="F626" s="86" t="s">
        <v>1427</v>
      </c>
      <c r="G626" s="242">
        <v>2.3720930232558141E-2</v>
      </c>
      <c r="H626" s="245">
        <v>84.101198833436499</v>
      </c>
    </row>
    <row r="627" spans="1:8">
      <c r="A627" s="86" t="str">
        <v>INTERESTS4</v>
      </c>
      <c r="B627" s="239">
        <v>626</v>
      </c>
      <c r="C627" s="86" t="s">
        <v>1426</v>
      </c>
      <c r="D627" s="241">
        <f>COUNTIF($C$1:$C627,C627)</f>
        <v>2</v>
      </c>
      <c r="E627" s="241" t="str">
        <f t="shared" si="29"/>
        <v>Interests &amp; Hobbies2</v>
      </c>
      <c r="F627" s="86" t="s">
        <v>1429</v>
      </c>
      <c r="G627" s="242">
        <v>0.21218604651162792</v>
      </c>
      <c r="H627" s="245">
        <v>119.54894319133531</v>
      </c>
    </row>
    <row r="628" spans="1:8">
      <c r="A628" s="86" t="str">
        <v>INTERESTS5</v>
      </c>
      <c r="B628" s="239">
        <v>627</v>
      </c>
      <c r="C628" s="86" t="s">
        <v>1426</v>
      </c>
      <c r="D628" s="241">
        <f>COUNTIF($C$1:$C628,C628)</f>
        <v>3</v>
      </c>
      <c r="E628" s="241" t="str">
        <f t="shared" si="29"/>
        <v>Interests &amp; Hobbies3</v>
      </c>
      <c r="F628" s="86" t="s">
        <v>1431</v>
      </c>
      <c r="G628" s="242">
        <v>0.3164418604651163</v>
      </c>
      <c r="H628" s="245">
        <v>106.64179071269722</v>
      </c>
    </row>
    <row r="629" spans="1:8">
      <c r="A629" s="86" t="str">
        <v>INTERESTS6</v>
      </c>
      <c r="B629" s="239">
        <v>628</v>
      </c>
      <c r="C629" s="86" t="s">
        <v>1426</v>
      </c>
      <c r="D629" s="241">
        <f>COUNTIF($C$1:$C629,C629)</f>
        <v>4</v>
      </c>
      <c r="E629" s="241" t="str">
        <f t="shared" si="29"/>
        <v>Interests &amp; Hobbies4</v>
      </c>
      <c r="F629" s="86" t="s">
        <v>1433</v>
      </c>
      <c r="G629" s="242">
        <v>0.39440697674418601</v>
      </c>
      <c r="H629" s="245">
        <v>108.38381742246712</v>
      </c>
    </row>
    <row r="630" spans="1:8">
      <c r="A630" s="86" t="str">
        <v>INTERESTS9</v>
      </c>
      <c r="B630" s="239">
        <v>629</v>
      </c>
      <c r="C630" s="86" t="s">
        <v>1426</v>
      </c>
      <c r="D630" s="241">
        <f>COUNTIF($C$1:$C630,C630)</f>
        <v>5</v>
      </c>
      <c r="E630" s="241" t="str">
        <f t="shared" si="29"/>
        <v>Interests &amp; Hobbies5</v>
      </c>
      <c r="F630" s="86" t="s">
        <v>1435</v>
      </c>
      <c r="G630" s="242">
        <v>0.26073255813953489</v>
      </c>
      <c r="H630" s="245">
        <v>107.2305661875492</v>
      </c>
    </row>
    <row r="631" spans="1:8">
      <c r="A631" s="86" t="str">
        <v>INTERESTS55</v>
      </c>
      <c r="B631" s="239">
        <v>630</v>
      </c>
      <c r="C631" s="86" t="s">
        <v>1426</v>
      </c>
      <c r="D631" s="241">
        <f>COUNTIF($C$1:$C631,C631)</f>
        <v>6</v>
      </c>
      <c r="E631" s="241" t="str">
        <f t="shared" si="29"/>
        <v>Interests &amp; Hobbies6</v>
      </c>
      <c r="F631" s="86" t="s">
        <v>1437</v>
      </c>
      <c r="G631" s="242">
        <v>0.22113953488372093</v>
      </c>
      <c r="H631" s="245">
        <v>108.8150513492543</v>
      </c>
    </row>
    <row r="632" spans="1:8">
      <c r="A632" s="86" t="str">
        <v>INTERESTS10</v>
      </c>
      <c r="B632" s="239">
        <v>631</v>
      </c>
      <c r="C632" s="86" t="s">
        <v>1426</v>
      </c>
      <c r="D632" s="241">
        <f>COUNTIF($C$1:$C632,C632)</f>
        <v>7</v>
      </c>
      <c r="E632" s="241" t="str">
        <f t="shared" si="29"/>
        <v>Interests &amp; Hobbies7</v>
      </c>
      <c r="F632" s="86" t="s">
        <v>1439</v>
      </c>
      <c r="G632" s="242">
        <v>0.50098837209302338</v>
      </c>
      <c r="H632" s="245">
        <v>112.04145777887351</v>
      </c>
    </row>
    <row r="633" spans="1:8">
      <c r="A633" s="86" t="str">
        <v>INTERESTS12</v>
      </c>
      <c r="B633" s="239">
        <v>632</v>
      </c>
      <c r="C633" s="86" t="s">
        <v>1426</v>
      </c>
      <c r="D633" s="241">
        <f>COUNTIF($C$1:$C633,C633)</f>
        <v>8</v>
      </c>
      <c r="E633" s="241" t="str">
        <f t="shared" si="29"/>
        <v>Interests &amp; Hobbies8</v>
      </c>
      <c r="F633" s="86" t="s">
        <v>1441</v>
      </c>
      <c r="G633" s="242">
        <v>0.39565116279069773</v>
      </c>
      <c r="H633" s="245">
        <v>116.04967288940151</v>
      </c>
    </row>
    <row r="634" spans="1:8">
      <c r="A634" s="86" t="str">
        <v>INTERESTS17</v>
      </c>
      <c r="B634" s="239">
        <v>633</v>
      </c>
      <c r="C634" s="86" t="s">
        <v>1426</v>
      </c>
      <c r="D634" s="241">
        <f>COUNTIF($C$1:$C634,C634)</f>
        <v>9</v>
      </c>
      <c r="E634" s="241" t="str">
        <f t="shared" si="29"/>
        <v>Interests &amp; Hobbies9</v>
      </c>
      <c r="F634" s="86" t="s">
        <v>1443</v>
      </c>
      <c r="G634" s="242">
        <v>0.42109302325581394</v>
      </c>
      <c r="H634" s="245">
        <v>111.46932281620725</v>
      </c>
    </row>
    <row r="635" spans="1:8">
      <c r="A635" s="86" t="str">
        <v>INTERESTS43</v>
      </c>
      <c r="B635" s="239">
        <v>634</v>
      </c>
      <c r="C635" s="86" t="s">
        <v>1426</v>
      </c>
      <c r="D635" s="241">
        <f>COUNTIF($C$1:$C635,C635)</f>
        <v>10</v>
      </c>
      <c r="E635" s="241" t="str">
        <f t="shared" si="29"/>
        <v>Interests &amp; Hobbies10</v>
      </c>
      <c r="F635" s="86" t="s">
        <v>1445</v>
      </c>
      <c r="G635" s="242">
        <v>5.0104651162790691E-2</v>
      </c>
      <c r="H635" s="245">
        <v>73.661771639552768</v>
      </c>
    </row>
    <row r="636" spans="1:8">
      <c r="A636" s="86" t="str">
        <v>INTERESTS18</v>
      </c>
      <c r="B636" s="239">
        <v>635</v>
      </c>
      <c r="C636" s="86" t="s">
        <v>1426</v>
      </c>
      <c r="D636" s="241">
        <f>COUNTIF($C$1:$C636,C636)</f>
        <v>11</v>
      </c>
      <c r="E636" s="241" t="str">
        <f t="shared" si="29"/>
        <v>Interests &amp; Hobbies11</v>
      </c>
      <c r="F636" s="86" t="s">
        <v>1447</v>
      </c>
      <c r="G636" s="242">
        <v>0.36056976744186042</v>
      </c>
      <c r="H636" s="245">
        <v>104.68263799828566</v>
      </c>
    </row>
    <row r="637" spans="1:8">
      <c r="A637" s="86" t="str">
        <v>INTERESTS19</v>
      </c>
      <c r="B637" s="239">
        <v>636</v>
      </c>
      <c r="C637" s="86" t="s">
        <v>1426</v>
      </c>
      <c r="D637" s="241">
        <f>COUNTIF($C$1:$C637,C637)</f>
        <v>12</v>
      </c>
      <c r="E637" s="241" t="str">
        <f t="shared" si="29"/>
        <v>Interests &amp; Hobbies12</v>
      </c>
      <c r="F637" s="86" t="s">
        <v>1449</v>
      </c>
      <c r="G637" s="242">
        <v>4.6145348837209298E-2</v>
      </c>
      <c r="H637" s="245">
        <v>149.23487029466506</v>
      </c>
    </row>
    <row r="638" spans="1:8">
      <c r="A638" s="86" t="str">
        <v>INTERESTS44</v>
      </c>
      <c r="B638" s="239">
        <v>637</v>
      </c>
      <c r="C638" s="86" t="s">
        <v>1426</v>
      </c>
      <c r="D638" s="241">
        <f>COUNTIF($C$1:$C638,C638)</f>
        <v>13</v>
      </c>
      <c r="E638" s="241" t="str">
        <f t="shared" si="29"/>
        <v>Interests &amp; Hobbies13</v>
      </c>
      <c r="F638" s="86" t="s">
        <v>1451</v>
      </c>
      <c r="G638" s="242">
        <v>0.42727906976744179</v>
      </c>
      <c r="H638" s="245">
        <v>113.53862418565993</v>
      </c>
    </row>
    <row r="639" spans="1:8">
      <c r="A639" s="86" t="str">
        <v>INTERESTS21</v>
      </c>
      <c r="B639" s="239">
        <v>638</v>
      </c>
      <c r="C639" s="86" t="s">
        <v>1426</v>
      </c>
      <c r="D639" s="241">
        <f>COUNTIF($C$1:$C639,C639)</f>
        <v>14</v>
      </c>
      <c r="E639" s="241" t="str">
        <f t="shared" si="29"/>
        <v>Interests &amp; Hobbies14</v>
      </c>
      <c r="F639" s="86" t="s">
        <v>1453</v>
      </c>
      <c r="G639" s="242">
        <v>0.24222093023255817</v>
      </c>
      <c r="H639" s="245">
        <v>122.94508738581142</v>
      </c>
    </row>
    <row r="640" spans="1:8">
      <c r="A640" s="86" t="str">
        <v>INTERESTS47</v>
      </c>
      <c r="B640" s="239">
        <v>639</v>
      </c>
      <c r="C640" s="86" t="s">
        <v>1426</v>
      </c>
      <c r="D640" s="241">
        <f>COUNTIF($C$1:$C640,C640)</f>
        <v>15</v>
      </c>
      <c r="E640" s="241" t="str">
        <f t="shared" si="29"/>
        <v>Interests &amp; Hobbies15</v>
      </c>
      <c r="F640" s="86" t="s">
        <v>1455</v>
      </c>
      <c r="G640" s="242">
        <v>6.1418604651162792E-2</v>
      </c>
      <c r="H640" s="245">
        <v>118.77238066297554</v>
      </c>
    </row>
    <row r="641" spans="1:8">
      <c r="A641" s="86" t="str">
        <v>INTERESTS48</v>
      </c>
      <c r="B641" s="239">
        <v>640</v>
      </c>
      <c r="C641" s="86" t="s">
        <v>1426</v>
      </c>
      <c r="D641" s="241">
        <f>COUNTIF($C$1:$C641,C641)</f>
        <v>16</v>
      </c>
      <c r="E641" s="241" t="str">
        <f t="shared" si="29"/>
        <v>Interests &amp; Hobbies16</v>
      </c>
      <c r="F641" s="86" t="s">
        <v>1457</v>
      </c>
      <c r="G641" s="242">
        <v>0.47733139534883723</v>
      </c>
      <c r="H641" s="245">
        <v>100.13184717435919</v>
      </c>
    </row>
    <row r="642" spans="1:8">
      <c r="A642" s="86" t="str">
        <v>INTERESTS28</v>
      </c>
      <c r="B642" s="239">
        <v>641</v>
      </c>
      <c r="C642" s="86" t="s">
        <v>1426</v>
      </c>
      <c r="D642" s="241">
        <f>COUNTIF($C$1:$C642,C642)</f>
        <v>17</v>
      </c>
      <c r="E642" s="241" t="str">
        <f t="shared" si="29"/>
        <v>Interests &amp; Hobbies17</v>
      </c>
      <c r="F642" s="86" t="s">
        <v>1459</v>
      </c>
      <c r="G642" s="242">
        <v>0.40459302325581398</v>
      </c>
      <c r="H642" s="245">
        <v>111.49861808968531</v>
      </c>
    </row>
    <row r="643" spans="1:8">
      <c r="A643" s="86" t="str">
        <v>INTERESTS29</v>
      </c>
      <c r="B643" s="239">
        <v>642</v>
      </c>
      <c r="C643" s="86" t="s">
        <v>1426</v>
      </c>
      <c r="D643" s="241">
        <f>COUNTIF($C$1:$C643,C643)</f>
        <v>18</v>
      </c>
      <c r="E643" s="241" t="str">
        <f t="shared" ref="E643:E706" si="30">C643&amp;D643</f>
        <v>Interests &amp; Hobbies18</v>
      </c>
      <c r="F643" s="86" t="s">
        <v>1461</v>
      </c>
      <c r="G643" s="242">
        <v>0.42629069767441863</v>
      </c>
      <c r="H643" s="245">
        <v>101.19007309212273</v>
      </c>
    </row>
    <row r="644" spans="1:8">
      <c r="A644" s="86" t="str">
        <v>INTERESTS51</v>
      </c>
      <c r="B644" s="239">
        <v>643</v>
      </c>
      <c r="C644" s="86" t="s">
        <v>1426</v>
      </c>
      <c r="D644" s="241">
        <f>COUNTIF($C$1:$C644,C644)</f>
        <v>19</v>
      </c>
      <c r="E644" s="241" t="str">
        <f t="shared" si="30"/>
        <v>Interests &amp; Hobbies19</v>
      </c>
      <c r="F644" s="86" t="s">
        <v>1399</v>
      </c>
      <c r="G644" s="242">
        <v>0.48779069767441863</v>
      </c>
      <c r="H644" s="245">
        <v>95.429266398836219</v>
      </c>
    </row>
    <row r="645" spans="1:8">
      <c r="A645" s="86" t="str">
        <v>INTERESTS52</v>
      </c>
      <c r="B645" s="239">
        <v>644</v>
      </c>
      <c r="C645" s="86" t="s">
        <v>1426</v>
      </c>
      <c r="D645" s="241">
        <f>COUNTIF($C$1:$C645,C645)</f>
        <v>20</v>
      </c>
      <c r="E645" s="241" t="str">
        <f t="shared" si="30"/>
        <v>Interests &amp; Hobbies20</v>
      </c>
      <c r="F645" s="86" t="s">
        <v>1464</v>
      </c>
      <c r="G645" s="242">
        <v>0.19248837209302325</v>
      </c>
      <c r="H645" s="245">
        <v>110.07215242569941</v>
      </c>
    </row>
    <row r="646" spans="1:8">
      <c r="A646" s="86" t="str">
        <v>holdest6</v>
      </c>
      <c r="B646" s="239">
        <v>645</v>
      </c>
      <c r="C646" s="86" t="s">
        <v>1466</v>
      </c>
      <c r="D646" s="241">
        <f>COUNTIF($C$1:$C646,C646)</f>
        <v>1</v>
      </c>
      <c r="E646" s="241" t="str">
        <f t="shared" si="30"/>
        <v>Holiday Destination/Type1</v>
      </c>
      <c r="F646" s="86" t="s">
        <v>1467</v>
      </c>
      <c r="G646" s="242">
        <v>0.60073837209302328</v>
      </c>
      <c r="H646" s="245">
        <v>103.56157633237039</v>
      </c>
    </row>
    <row r="647" spans="1:8">
      <c r="A647" s="86" t="str">
        <v>holdest1</v>
      </c>
      <c r="B647" s="239">
        <v>646</v>
      </c>
      <c r="C647" s="86" t="s">
        <v>1466</v>
      </c>
      <c r="D647" s="241">
        <f>COUNTIF($C$1:$C647,C647)</f>
        <v>2</v>
      </c>
      <c r="E647" s="241" t="str">
        <f t="shared" si="30"/>
        <v>Holiday Destination/Type2</v>
      </c>
      <c r="F647" s="86" t="s">
        <v>1469</v>
      </c>
      <c r="G647" s="242">
        <v>4.5988372093023255E-2</v>
      </c>
      <c r="H647" s="245">
        <v>106.42155462048819</v>
      </c>
    </row>
    <row r="648" spans="1:8">
      <c r="A648" s="86" t="str">
        <v>holdest2</v>
      </c>
      <c r="B648" s="239">
        <v>647</v>
      </c>
      <c r="C648" s="86" t="s">
        <v>1466</v>
      </c>
      <c r="D648" s="241">
        <f>COUNTIF($C$1:$C648,C648)</f>
        <v>3</v>
      </c>
      <c r="E648" s="241" t="str">
        <f t="shared" si="30"/>
        <v>Holiday Destination/Type3</v>
      </c>
      <c r="F648" s="86" t="s">
        <v>1471</v>
      </c>
      <c r="G648" s="242">
        <v>0.12561627906976744</v>
      </c>
      <c r="H648" s="245">
        <v>121.66944711204115</v>
      </c>
    </row>
    <row r="649" spans="1:8">
      <c r="A649" s="86" t="str">
        <v>holdest3</v>
      </c>
      <c r="B649" s="239">
        <v>648</v>
      </c>
      <c r="C649" s="86" t="s">
        <v>1466</v>
      </c>
      <c r="D649" s="241">
        <f>COUNTIF($C$1:$C649,C649)</f>
        <v>4</v>
      </c>
      <c r="E649" s="241" t="str">
        <f t="shared" si="30"/>
        <v>Holiday Destination/Type4</v>
      </c>
      <c r="F649" s="86" t="s">
        <v>1473</v>
      </c>
      <c r="G649" s="242">
        <v>1.6273255813953488E-2</v>
      </c>
      <c r="H649" s="245">
        <v>145.68859435466177</v>
      </c>
    </row>
    <row r="650" spans="1:8">
      <c r="A650" s="86" t="str">
        <v>holdest4</v>
      </c>
      <c r="B650" s="239">
        <v>649</v>
      </c>
      <c r="C650" s="86" t="s">
        <v>1466</v>
      </c>
      <c r="D650" s="241">
        <f>COUNTIF($C$1:$C650,C650)</f>
        <v>5</v>
      </c>
      <c r="E650" s="241" t="str">
        <f t="shared" si="30"/>
        <v>Holiday Destination/Type5</v>
      </c>
      <c r="F650" s="86" t="s">
        <v>1475</v>
      </c>
      <c r="G650" s="242">
        <v>2.4133720930232559E-2</v>
      </c>
      <c r="H650" s="245">
        <v>129.57229268693257</v>
      </c>
    </row>
    <row r="651" spans="1:8">
      <c r="A651" s="86" t="str">
        <v>holdest5</v>
      </c>
      <c r="B651" s="239">
        <v>650</v>
      </c>
      <c r="C651" s="86" t="s">
        <v>1466</v>
      </c>
      <c r="D651" s="241">
        <f>COUNTIF($C$1:$C651,C651)</f>
        <v>6</v>
      </c>
      <c r="E651" s="241" t="str">
        <f t="shared" si="30"/>
        <v>Holiday Destination/Type6</v>
      </c>
      <c r="F651" s="86" t="s">
        <v>1477</v>
      </c>
      <c r="G651" s="242">
        <v>0.41173837209302327</v>
      </c>
      <c r="H651" s="245">
        <v>114.21247456805845</v>
      </c>
    </row>
    <row r="652" spans="1:8">
      <c r="A652" s="86" t="str">
        <v>holdest7</v>
      </c>
      <c r="B652" s="239">
        <v>651</v>
      </c>
      <c r="C652" s="86" t="s">
        <v>1466</v>
      </c>
      <c r="D652" s="241">
        <f>COUNTIF($C$1:$C652,C652)</f>
        <v>7</v>
      </c>
      <c r="E652" s="241" t="str">
        <f t="shared" si="30"/>
        <v>Holiday Destination/Type7</v>
      </c>
      <c r="F652" s="86" t="s">
        <v>1479</v>
      </c>
      <c r="G652" s="242">
        <v>0.24607558139534885</v>
      </c>
      <c r="H652" s="245">
        <v>110.71960523109965</v>
      </c>
    </row>
    <row r="653" spans="1:8">
      <c r="A653" s="86" t="str">
        <v>holdest8</v>
      </c>
      <c r="B653" s="239">
        <v>652</v>
      </c>
      <c r="C653" s="86" t="s">
        <v>1466</v>
      </c>
      <c r="D653" s="241">
        <f>COUNTIF($C$1:$C653,C653)</f>
        <v>8</v>
      </c>
      <c r="E653" s="241" t="str">
        <f t="shared" si="30"/>
        <v>Holiday Destination/Type8</v>
      </c>
      <c r="F653" s="86" t="s">
        <v>1481</v>
      </c>
      <c r="G653" s="242">
        <v>0.10084883720930235</v>
      </c>
      <c r="H653" s="245">
        <v>134.93240610601089</v>
      </c>
    </row>
    <row r="654" spans="1:8">
      <c r="A654" s="86" t="str">
        <v>holtype1</v>
      </c>
      <c r="B654" s="239">
        <v>653</v>
      </c>
      <c r="C654" s="86" t="s">
        <v>1466</v>
      </c>
      <c r="D654" s="241">
        <f>COUNTIF($C$1:$C654,C654)</f>
        <v>9</v>
      </c>
      <c r="E654" s="241" t="str">
        <f t="shared" si="30"/>
        <v>Holiday Destination/Type9</v>
      </c>
      <c r="F654" s="86" t="s">
        <v>1483</v>
      </c>
      <c r="G654" s="242">
        <v>0.26543604651162789</v>
      </c>
      <c r="H654" s="245">
        <v>116.617046041184</v>
      </c>
    </row>
    <row r="655" spans="1:8">
      <c r="A655" s="86" t="str">
        <v>holtype3</v>
      </c>
      <c r="B655" s="239">
        <v>654</v>
      </c>
      <c r="C655" s="86" t="s">
        <v>1466</v>
      </c>
      <c r="D655" s="241">
        <f>COUNTIF($C$1:$C655,C655)</f>
        <v>10</v>
      </c>
      <c r="E655" s="241" t="str">
        <f t="shared" si="30"/>
        <v>Holiday Destination/Type10</v>
      </c>
      <c r="F655" s="86" t="s">
        <v>1485</v>
      </c>
      <c r="G655" s="242">
        <v>3.980813953488372E-2</v>
      </c>
      <c r="H655" s="245">
        <v>129.54328808775941</v>
      </c>
    </row>
    <row r="656" spans="1:8">
      <c r="A656" s="86" t="str">
        <v>holtype4</v>
      </c>
      <c r="B656" s="239">
        <v>655</v>
      </c>
      <c r="C656" s="86" t="s">
        <v>1466</v>
      </c>
      <c r="D656" s="241">
        <f>COUNTIF($C$1:$C656,C656)</f>
        <v>11</v>
      </c>
      <c r="E656" s="241" t="str">
        <f t="shared" si="30"/>
        <v>Holiday Destination/Type11</v>
      </c>
      <c r="F656" s="86" t="s">
        <v>1487</v>
      </c>
      <c r="G656" s="242">
        <v>0.20727906976744181</v>
      </c>
      <c r="H656" s="245">
        <v>102.84059832051338</v>
      </c>
    </row>
    <row r="657" spans="1:8">
      <c r="A657" s="86" t="str">
        <v>holtype6</v>
      </c>
      <c r="B657" s="239">
        <v>656</v>
      </c>
      <c r="C657" s="86" t="s">
        <v>1466</v>
      </c>
      <c r="D657" s="241">
        <f>COUNTIF($C$1:$C657,C657)</f>
        <v>12</v>
      </c>
      <c r="E657" s="241" t="str">
        <f t="shared" si="30"/>
        <v>Holiday Destination/Type12</v>
      </c>
      <c r="F657" s="86" t="s">
        <v>1489</v>
      </c>
      <c r="G657" s="242">
        <v>0.18930232558139537</v>
      </c>
      <c r="H657" s="245">
        <v>128.68739604013058</v>
      </c>
    </row>
    <row r="658" spans="1:8">
      <c r="A658" s="86" t="str">
        <v>car_enqc_app</v>
      </c>
      <c r="B658" s="239">
        <v>657</v>
      </c>
      <c r="C658" s="86" t="s">
        <v>1492</v>
      </c>
      <c r="D658" s="241">
        <f>COUNTIF($C$1:$C658,C658)</f>
        <v>1</v>
      </c>
      <c r="E658" s="241" t="str">
        <f t="shared" si="30"/>
        <v>Make enquiry on car dealership or manufacturer1</v>
      </c>
      <c r="F658" s="86" t="s">
        <v>1493</v>
      </c>
      <c r="G658" s="242">
        <v>0.13411627906976745</v>
      </c>
      <c r="H658" s="245">
        <v>92.829210198416476</v>
      </c>
    </row>
    <row r="659" spans="1:8">
      <c r="A659" s="86" t="str">
        <v>car_enqc_call</v>
      </c>
      <c r="B659" s="239">
        <v>658</v>
      </c>
      <c r="C659" s="86" t="s">
        <v>1492</v>
      </c>
      <c r="D659" s="241">
        <f>COUNTIF($C$1:$C659,C659)</f>
        <v>2</v>
      </c>
      <c r="E659" s="241" t="str">
        <f t="shared" si="30"/>
        <v>Make enquiry on car dealership or manufacturer2</v>
      </c>
      <c r="F659" s="86" t="s">
        <v>1495</v>
      </c>
      <c r="G659" s="242">
        <v>0.47383139534883711</v>
      </c>
      <c r="H659" s="245">
        <v>102.00049117449139</v>
      </c>
    </row>
    <row r="660" spans="1:8">
      <c r="A660" s="86" t="str">
        <v>car_enqc_email</v>
      </c>
      <c r="B660" s="239">
        <v>659</v>
      </c>
      <c r="C660" s="86" t="s">
        <v>1492</v>
      </c>
      <c r="D660" s="241">
        <f>COUNTIF($C$1:$C660,C660)</f>
        <v>3</v>
      </c>
      <c r="E660" s="241" t="str">
        <f t="shared" si="30"/>
        <v>Make enquiry on car dealership or manufacturer3</v>
      </c>
      <c r="F660" s="86" t="s">
        <v>1050</v>
      </c>
      <c r="G660" s="242">
        <v>0.32323255813953494</v>
      </c>
      <c r="H660" s="245">
        <v>99.06525926363409</v>
      </c>
    </row>
    <row r="661" spans="1:8">
      <c r="A661" s="86" t="str">
        <v>car_enqc_f2f</v>
      </c>
      <c r="B661" s="239">
        <v>660</v>
      </c>
      <c r="C661" s="86" t="s">
        <v>1492</v>
      </c>
      <c r="D661" s="241">
        <f>COUNTIF($C$1:$C661,C661)</f>
        <v>4</v>
      </c>
      <c r="E661" s="241" t="str">
        <f t="shared" si="30"/>
        <v>Make enquiry on car dealership or manufacturer4</v>
      </c>
      <c r="F661" s="86" t="s">
        <v>1498</v>
      </c>
      <c r="G661" s="242">
        <v>0.52286046511627904</v>
      </c>
      <c r="H661" s="245">
        <v>100.33354655200843</v>
      </c>
    </row>
    <row r="662" spans="1:8">
      <c r="A662" s="86" t="str">
        <v>car_enqc_mail</v>
      </c>
      <c r="B662" s="239">
        <v>661</v>
      </c>
      <c r="C662" s="86" t="s">
        <v>1492</v>
      </c>
      <c r="D662" s="241">
        <f>COUNTIF($C$1:$C662,C662)</f>
        <v>5</v>
      </c>
      <c r="E662" s="241" t="str">
        <f t="shared" si="30"/>
        <v>Make enquiry on car dealership or manufacturer5</v>
      </c>
      <c r="F662" s="86" t="s">
        <v>1500</v>
      </c>
      <c r="G662" s="242">
        <v>0.11816279069767441</v>
      </c>
      <c r="H662" s="245">
        <v>98.677482450973713</v>
      </c>
    </row>
    <row r="663" spans="1:8">
      <c r="A663" s="86" t="str">
        <v>car_enqc_txt</v>
      </c>
      <c r="B663" s="239">
        <v>662</v>
      </c>
      <c r="C663" s="86" t="s">
        <v>1492</v>
      </c>
      <c r="D663" s="241">
        <f>COUNTIF($C$1:$C663,C663)</f>
        <v>6</v>
      </c>
      <c r="E663" s="241" t="str">
        <f t="shared" si="30"/>
        <v>Make enquiry on car dealership or manufacturer6</v>
      </c>
      <c r="F663" s="86" t="s">
        <v>1502</v>
      </c>
      <c r="G663" s="242">
        <v>8.0418604651162795E-2</v>
      </c>
      <c r="H663" s="245">
        <v>89.142569192692775</v>
      </c>
    </row>
    <row r="664" spans="1:8">
      <c r="A664" s="86" t="str">
        <v>car_enqc_web</v>
      </c>
      <c r="B664" s="239">
        <v>663</v>
      </c>
      <c r="C664" s="86" t="s">
        <v>1492</v>
      </c>
      <c r="D664" s="241">
        <f>COUNTIF($C$1:$C664,C664)</f>
        <v>7</v>
      </c>
      <c r="E664" s="241" t="str">
        <f t="shared" si="30"/>
        <v>Make enquiry on car dealership or manufacturer7</v>
      </c>
      <c r="F664" s="86" t="s">
        <v>1504</v>
      </c>
      <c r="G664" s="242">
        <v>0.23744186046511631</v>
      </c>
      <c r="H664" s="245">
        <v>99.785128739890695</v>
      </c>
    </row>
    <row r="665" spans="1:8">
      <c r="A665" s="86" t="str">
        <v>car_sub_app</v>
      </c>
      <c r="B665" s="239">
        <v>664</v>
      </c>
      <c r="C665" s="86" t="s">
        <v>1506</v>
      </c>
      <c r="D665" s="241">
        <f>COUNTIF($C$1:$C665,C665)</f>
        <v>1</v>
      </c>
      <c r="E665" s="241" t="str">
        <f t="shared" si="30"/>
        <v>Submit info to cars dealership or manufacturer1</v>
      </c>
      <c r="F665" s="86" t="s">
        <v>1493</v>
      </c>
      <c r="G665" s="242">
        <v>0.14743604651162787</v>
      </c>
      <c r="H665" s="245">
        <v>88.376885079165646</v>
      </c>
    </row>
    <row r="666" spans="1:8">
      <c r="A666" s="86" t="str">
        <v>car_sub_call</v>
      </c>
      <c r="B666" s="239">
        <v>665</v>
      </c>
      <c r="C666" s="86" t="s">
        <v>1506</v>
      </c>
      <c r="D666" s="241">
        <f>COUNTIF($C$1:$C666,C666)</f>
        <v>2</v>
      </c>
      <c r="E666" s="241" t="str">
        <f t="shared" si="30"/>
        <v>Submit info to cars dealership or manufacturer2</v>
      </c>
      <c r="F666" s="86" t="s">
        <v>1495</v>
      </c>
      <c r="G666" s="242">
        <v>0.42429651162790699</v>
      </c>
      <c r="H666" s="245">
        <v>99.947383867477342</v>
      </c>
    </row>
    <row r="667" spans="1:8">
      <c r="A667" s="86" t="str">
        <v>car_sub_email</v>
      </c>
      <c r="B667" s="239">
        <v>666</v>
      </c>
      <c r="C667" s="86" t="s">
        <v>1506</v>
      </c>
      <c r="D667" s="241">
        <f>COUNTIF($C$1:$C667,C667)</f>
        <v>3</v>
      </c>
      <c r="E667" s="241" t="str">
        <f t="shared" si="30"/>
        <v>Submit info to cars dealership or manufacturer3</v>
      </c>
      <c r="F667" s="86" t="s">
        <v>1050</v>
      </c>
      <c r="G667" s="242">
        <v>0.29810465116279067</v>
      </c>
      <c r="H667" s="245">
        <v>99.4707782346361</v>
      </c>
    </row>
    <row r="668" spans="1:8">
      <c r="A668" s="86" t="str">
        <v>car_sub_f2f</v>
      </c>
      <c r="B668" s="239">
        <v>667</v>
      </c>
      <c r="C668" s="86" t="s">
        <v>1506</v>
      </c>
      <c r="D668" s="241">
        <f>COUNTIF($C$1:$C668,C668)</f>
        <v>4</v>
      </c>
      <c r="E668" s="241" t="str">
        <f t="shared" si="30"/>
        <v>Submit info to cars dealership or manufacturer4</v>
      </c>
      <c r="F668" s="86" t="s">
        <v>1498</v>
      </c>
      <c r="G668" s="242">
        <v>0.49295930232558138</v>
      </c>
      <c r="H668" s="245">
        <v>99.197389204265463</v>
      </c>
    </row>
    <row r="669" spans="1:8">
      <c r="A669" s="86" t="str">
        <v>car_sub_mail</v>
      </c>
      <c r="B669" s="239">
        <v>668</v>
      </c>
      <c r="C669" s="86" t="s">
        <v>1506</v>
      </c>
      <c r="D669" s="241">
        <f>COUNTIF($C$1:$C669,C669)</f>
        <v>5</v>
      </c>
      <c r="E669" s="241" t="str">
        <f t="shared" si="30"/>
        <v>Submit info to cars dealership or manufacturer5</v>
      </c>
      <c r="F669" s="86" t="s">
        <v>1500</v>
      </c>
      <c r="G669" s="242">
        <v>8.5633720930232582E-2</v>
      </c>
      <c r="H669" s="245">
        <v>97.013052393326348</v>
      </c>
    </row>
    <row r="670" spans="1:8">
      <c r="A670" s="86" t="str">
        <v>car_sub_txt</v>
      </c>
      <c r="B670" s="239">
        <v>669</v>
      </c>
      <c r="C670" s="86" t="s">
        <v>1506</v>
      </c>
      <c r="D670" s="241">
        <f>COUNTIF($C$1:$C670,C670)</f>
        <v>6</v>
      </c>
      <c r="E670" s="241" t="str">
        <f t="shared" si="30"/>
        <v>Submit info to cars dealership or manufacturer6</v>
      </c>
      <c r="F670" s="86" t="s">
        <v>1502</v>
      </c>
      <c r="G670" s="242">
        <v>9.8215116279069786E-2</v>
      </c>
      <c r="H670" s="245">
        <v>93.673746625223913</v>
      </c>
    </row>
    <row r="671" spans="1:8">
      <c r="A671" s="86" t="str">
        <v>car_sub_web</v>
      </c>
      <c r="B671" s="239">
        <v>670</v>
      </c>
      <c r="C671" s="86" t="s">
        <v>1506</v>
      </c>
      <c r="D671" s="241">
        <f>COUNTIF($C$1:$C671,C671)</f>
        <v>7</v>
      </c>
      <c r="E671" s="241" t="str">
        <f t="shared" si="30"/>
        <v>Submit info to cars dealership or manufacturer7</v>
      </c>
      <c r="F671" s="86" t="s">
        <v>1504</v>
      </c>
      <c r="G671" s="242">
        <v>0.30003488372093023</v>
      </c>
      <c r="H671" s="245">
        <v>97.379568478227966</v>
      </c>
    </row>
    <row r="672" spans="1:8">
      <c r="A672" s="86" t="str">
        <v>car_mark_app</v>
      </c>
      <c r="B672" s="239">
        <v>671</v>
      </c>
      <c r="C672" s="86" t="s">
        <v>1514</v>
      </c>
      <c r="D672" s="241">
        <f>COUNTIF($C$1:$C672,C672)</f>
        <v>1</v>
      </c>
      <c r="E672" s="241" t="str">
        <f t="shared" si="30"/>
        <v>Get info/marketing from car dealership or manufacturer1</v>
      </c>
      <c r="F672" s="86" t="s">
        <v>1493</v>
      </c>
      <c r="G672" s="242">
        <v>0.12922674418604649</v>
      </c>
      <c r="H672" s="245">
        <v>93.109576737077219</v>
      </c>
    </row>
    <row r="673" spans="1:8">
      <c r="A673" s="86" t="str">
        <v>car_mark_call</v>
      </c>
      <c r="B673" s="239">
        <v>672</v>
      </c>
      <c r="C673" s="86" t="s">
        <v>1514</v>
      </c>
      <c r="D673" s="241">
        <f>COUNTIF($C$1:$C673,C673)</f>
        <v>2</v>
      </c>
      <c r="E673" s="241" t="str">
        <f t="shared" si="30"/>
        <v>Get info/marketing from car dealership or manufacturer2</v>
      </c>
      <c r="F673" s="86" t="s">
        <v>1495</v>
      </c>
      <c r="G673" s="242">
        <v>0.2294593023255814</v>
      </c>
      <c r="H673" s="245">
        <v>99.233541656362362</v>
      </c>
    </row>
    <row r="674" spans="1:8">
      <c r="A674" s="86" t="str">
        <v>car_mark_email</v>
      </c>
      <c r="B674" s="239">
        <v>673</v>
      </c>
      <c r="C674" s="86" t="s">
        <v>1514</v>
      </c>
      <c r="D674" s="241">
        <f>COUNTIF($C$1:$C674,C674)</f>
        <v>3</v>
      </c>
      <c r="E674" s="241" t="str">
        <f t="shared" si="30"/>
        <v>Get info/marketing from car dealership or manufacturer3</v>
      </c>
      <c r="F674" s="86" t="s">
        <v>1050</v>
      </c>
      <c r="G674" s="242">
        <v>0.23511046511627906</v>
      </c>
      <c r="H674" s="245">
        <v>96.452657282312401</v>
      </c>
    </row>
    <row r="675" spans="1:8">
      <c r="A675" s="86" t="str">
        <v>car_mark_f2f</v>
      </c>
      <c r="B675" s="239">
        <v>674</v>
      </c>
      <c r="C675" s="86" t="s">
        <v>1514</v>
      </c>
      <c r="D675" s="241">
        <f>COUNTIF($C$1:$C675,C675)</f>
        <v>4</v>
      </c>
      <c r="E675" s="241" t="str">
        <f t="shared" si="30"/>
        <v>Get info/marketing from car dealership or manufacturer4</v>
      </c>
      <c r="F675" s="86" t="s">
        <v>1498</v>
      </c>
      <c r="G675" s="242">
        <v>0.47720348837209309</v>
      </c>
      <c r="H675" s="245">
        <v>97.463081377993817</v>
      </c>
    </row>
    <row r="676" spans="1:8">
      <c r="A676" s="86" t="str">
        <v>car_mark_mail</v>
      </c>
      <c r="B676" s="239">
        <v>675</v>
      </c>
      <c r="C676" s="86" t="s">
        <v>1514</v>
      </c>
      <c r="D676" s="241">
        <f>COUNTIF($C$1:$C676,C676)</f>
        <v>5</v>
      </c>
      <c r="E676" s="241" t="str">
        <f t="shared" si="30"/>
        <v>Get info/marketing from car dealership or manufacturer5</v>
      </c>
      <c r="F676" s="86" t="s">
        <v>1500</v>
      </c>
      <c r="G676" s="242">
        <v>0.15572674418604648</v>
      </c>
      <c r="H676" s="245">
        <v>102.0543343842393</v>
      </c>
    </row>
    <row r="677" spans="1:8">
      <c r="A677" s="86" t="str">
        <v>car_mark_txt</v>
      </c>
      <c r="B677" s="239">
        <v>676</v>
      </c>
      <c r="C677" s="86" t="s">
        <v>1514</v>
      </c>
      <c r="D677" s="241">
        <f>COUNTIF($C$1:$C677,C677)</f>
        <v>6</v>
      </c>
      <c r="E677" s="241" t="str">
        <f t="shared" si="30"/>
        <v>Get info/marketing from car dealership or manufacturer6</v>
      </c>
      <c r="F677" s="86" t="s">
        <v>1502</v>
      </c>
      <c r="G677" s="242">
        <v>9.7412790697674431E-2</v>
      </c>
      <c r="H677" s="245">
        <v>97.184855384855865</v>
      </c>
    </row>
    <row r="678" spans="1:8">
      <c r="A678" s="86" t="str">
        <v>car_mark_web</v>
      </c>
      <c r="B678" s="239">
        <v>677</v>
      </c>
      <c r="C678" s="86" t="s">
        <v>1514</v>
      </c>
      <c r="D678" s="241">
        <f>COUNTIF($C$1:$C678,C678)</f>
        <v>7</v>
      </c>
      <c r="E678" s="241" t="str">
        <f t="shared" si="30"/>
        <v>Get info/marketing from car dealership or manufacturer7</v>
      </c>
      <c r="F678" s="86" t="s">
        <v>1504</v>
      </c>
      <c r="G678" s="242">
        <v>0.30875581395348839</v>
      </c>
      <c r="H678" s="245">
        <v>99.770760354615547</v>
      </c>
    </row>
    <row r="679" spans="1:8">
      <c r="A679" s="86" t="str">
        <v>car_res_app</v>
      </c>
      <c r="B679" s="239">
        <v>678</v>
      </c>
      <c r="C679" s="86" t="s">
        <v>1522</v>
      </c>
      <c r="D679" s="241">
        <f>COUNTIF($C$1:$C679,C679)</f>
        <v>1</v>
      </c>
      <c r="E679" s="241" t="str">
        <f t="shared" si="30"/>
        <v>Research car dealership or manufacturer1</v>
      </c>
      <c r="F679" s="86" t="s">
        <v>1493</v>
      </c>
      <c r="G679" s="242">
        <v>0.12002325581395348</v>
      </c>
      <c r="H679" s="245">
        <v>93.208666957136671</v>
      </c>
    </row>
    <row r="680" spans="1:8">
      <c r="A680" s="86" t="str">
        <v>car_res_call</v>
      </c>
      <c r="B680" s="239">
        <v>679</v>
      </c>
      <c r="C680" s="86" t="s">
        <v>1522</v>
      </c>
      <c r="D680" s="241">
        <f>COUNTIF($C$1:$C680,C680)</f>
        <v>2</v>
      </c>
      <c r="E680" s="241" t="str">
        <f t="shared" si="30"/>
        <v>Research car dealership or manufacturer2</v>
      </c>
      <c r="F680" s="86" t="s">
        <v>1495</v>
      </c>
      <c r="G680" s="242">
        <v>0.21151744186046512</v>
      </c>
      <c r="H680" s="245">
        <v>97.48209325407386</v>
      </c>
    </row>
    <row r="681" spans="1:8">
      <c r="A681" s="86" t="str">
        <v>car_res_email</v>
      </c>
      <c r="B681" s="239">
        <v>680</v>
      </c>
      <c r="C681" s="86" t="s">
        <v>1522</v>
      </c>
      <c r="D681" s="241">
        <f>COUNTIF($C$1:$C681,C681)</f>
        <v>3</v>
      </c>
      <c r="E681" s="241" t="str">
        <f t="shared" si="30"/>
        <v>Research car dealership or manufacturer3</v>
      </c>
      <c r="F681" s="86" t="s">
        <v>1050</v>
      </c>
      <c r="G681" s="242">
        <v>0.17311046511627909</v>
      </c>
      <c r="H681" s="245">
        <v>98.091339260038694</v>
      </c>
    </row>
    <row r="682" spans="1:8">
      <c r="A682" s="86" t="str">
        <v>car_res_f2f</v>
      </c>
      <c r="B682" s="239">
        <v>681</v>
      </c>
      <c r="C682" s="86" t="s">
        <v>1522</v>
      </c>
      <c r="D682" s="241">
        <f>COUNTIF($C$1:$C682,C682)</f>
        <v>4</v>
      </c>
      <c r="E682" s="241" t="str">
        <f t="shared" si="30"/>
        <v>Research car dealership or manufacturer4</v>
      </c>
      <c r="F682" s="86" t="s">
        <v>1498</v>
      </c>
      <c r="G682" s="242">
        <v>0.67461046511627898</v>
      </c>
      <c r="H682" s="245">
        <v>99.936912957755098</v>
      </c>
    </row>
    <row r="683" spans="1:8">
      <c r="A683" s="86" t="str">
        <v>car_res_mail</v>
      </c>
      <c r="B683" s="239">
        <v>682</v>
      </c>
      <c r="C683" s="86" t="s">
        <v>1522</v>
      </c>
      <c r="D683" s="241">
        <f>COUNTIF($C$1:$C683,C683)</f>
        <v>5</v>
      </c>
      <c r="E683" s="241" t="str">
        <f t="shared" si="30"/>
        <v>Research car dealership or manufacturer5</v>
      </c>
      <c r="F683" s="86" t="s">
        <v>1500</v>
      </c>
      <c r="G683" s="242">
        <v>7.6947674418604659E-2</v>
      </c>
      <c r="H683" s="245">
        <v>91.344262016697954</v>
      </c>
    </row>
    <row r="684" spans="1:8">
      <c r="A684" s="86" t="str">
        <v>car_res_txt</v>
      </c>
      <c r="B684" s="239">
        <v>683</v>
      </c>
      <c r="C684" s="86" t="s">
        <v>1522</v>
      </c>
      <c r="D684" s="241">
        <f>COUNTIF($C$1:$C684,C684)</f>
        <v>6</v>
      </c>
      <c r="E684" s="241" t="str">
        <f t="shared" si="30"/>
        <v>Research car dealership or manufacturer6</v>
      </c>
      <c r="F684" s="86" t="s">
        <v>1502</v>
      </c>
      <c r="G684" s="242">
        <v>4.594186046511628E-2</v>
      </c>
      <c r="H684" s="245">
        <v>72.751004154123606</v>
      </c>
    </row>
    <row r="685" spans="1:8">
      <c r="A685" s="86" t="str">
        <v>car_res_web</v>
      </c>
      <c r="B685" s="239">
        <v>684</v>
      </c>
      <c r="C685" s="86" t="s">
        <v>1522</v>
      </c>
      <c r="D685" s="241">
        <f>COUNTIF($C$1:$C685,C685)</f>
        <v>7</v>
      </c>
      <c r="E685" s="241" t="str">
        <f t="shared" si="30"/>
        <v>Research car dealership or manufacturer7</v>
      </c>
      <c r="F685" s="86" t="s">
        <v>1504</v>
      </c>
      <c r="G685" s="242">
        <v>0.383906976744186</v>
      </c>
      <c r="H685" s="245">
        <v>99.854199875322891</v>
      </c>
    </row>
    <row r="686" spans="1:8">
      <c r="A686" s="86" t="str">
        <v>hlh_enqc_app</v>
      </c>
      <c r="B686" s="239">
        <v>685</v>
      </c>
      <c r="C686" s="86" t="s">
        <v>1530</v>
      </c>
      <c r="D686" s="241">
        <f>COUNTIF($C$1:$C686,C686)</f>
        <v>1</v>
      </c>
      <c r="E686" s="241" t="str">
        <f t="shared" si="30"/>
        <v>Make enquiry on local health services1</v>
      </c>
      <c r="F686" s="86" t="s">
        <v>1493</v>
      </c>
      <c r="G686" s="242">
        <v>0.11945930232558143</v>
      </c>
      <c r="H686" s="245">
        <v>97.310955960687835</v>
      </c>
    </row>
    <row r="687" spans="1:8">
      <c r="A687" s="86" t="str">
        <v>hlh_enqc_call</v>
      </c>
      <c r="B687" s="239">
        <v>686</v>
      </c>
      <c r="C687" s="86" t="s">
        <v>1530</v>
      </c>
      <c r="D687" s="241">
        <f>COUNTIF($C$1:$C687,C687)</f>
        <v>2</v>
      </c>
      <c r="E687" s="241" t="str">
        <f t="shared" si="30"/>
        <v>Make enquiry on local health services2</v>
      </c>
      <c r="F687" s="86" t="s">
        <v>1495</v>
      </c>
      <c r="G687" s="242">
        <v>0.40661627906976744</v>
      </c>
      <c r="H687" s="245">
        <v>101.98320933799354</v>
      </c>
    </row>
    <row r="688" spans="1:8">
      <c r="A688" s="86" t="str">
        <v>hlh_enqc_email</v>
      </c>
      <c r="B688" s="239">
        <v>687</v>
      </c>
      <c r="C688" s="86" t="s">
        <v>1530</v>
      </c>
      <c r="D688" s="241">
        <f>COUNTIF($C$1:$C688,C688)</f>
        <v>3</v>
      </c>
      <c r="E688" s="241" t="str">
        <f t="shared" si="30"/>
        <v>Make enquiry on local health services3</v>
      </c>
      <c r="F688" s="86" t="s">
        <v>1050</v>
      </c>
      <c r="G688" s="242">
        <v>0.31655813953488371</v>
      </c>
      <c r="H688" s="245">
        <v>101.01508490791731</v>
      </c>
    </row>
    <row r="689" spans="1:8">
      <c r="A689" s="86" t="str">
        <v>hlh_enqc_f2f</v>
      </c>
      <c r="B689" s="239">
        <v>688</v>
      </c>
      <c r="C689" s="86" t="s">
        <v>1530</v>
      </c>
      <c r="D689" s="241">
        <f>COUNTIF($C$1:$C689,C689)</f>
        <v>4</v>
      </c>
      <c r="E689" s="241" t="str">
        <f t="shared" si="30"/>
        <v>Make enquiry on local health services4</v>
      </c>
      <c r="F689" s="86" t="s">
        <v>1498</v>
      </c>
      <c r="G689" s="242">
        <v>0.30825000000000002</v>
      </c>
      <c r="H689" s="245">
        <v>93.084729876595446</v>
      </c>
    </row>
    <row r="690" spans="1:8">
      <c r="A690" s="86" t="str">
        <v>hlh_enqc_mail</v>
      </c>
      <c r="B690" s="239">
        <v>689</v>
      </c>
      <c r="C690" s="86" t="s">
        <v>1530</v>
      </c>
      <c r="D690" s="241">
        <f>COUNTIF($C$1:$C690,C690)</f>
        <v>5</v>
      </c>
      <c r="E690" s="241" t="str">
        <f t="shared" si="30"/>
        <v>Make enquiry on local health services5</v>
      </c>
      <c r="F690" s="86" t="s">
        <v>1500</v>
      </c>
      <c r="G690" s="242">
        <v>0.12601744186046512</v>
      </c>
      <c r="H690" s="245">
        <v>100.59150114318898</v>
      </c>
    </row>
    <row r="691" spans="1:8">
      <c r="A691" s="86" t="str">
        <v>hlh_enqc_txt</v>
      </c>
      <c r="B691" s="239">
        <v>690</v>
      </c>
      <c r="C691" s="86" t="s">
        <v>1530</v>
      </c>
      <c r="D691" s="241">
        <f>COUNTIF($C$1:$C691,C691)</f>
        <v>6</v>
      </c>
      <c r="E691" s="241" t="str">
        <f t="shared" si="30"/>
        <v>Make enquiry on local health services6</v>
      </c>
      <c r="F691" s="86" t="s">
        <v>1502</v>
      </c>
      <c r="G691" s="242">
        <v>9.1622093023255829E-2</v>
      </c>
      <c r="H691" s="245">
        <v>102.50528484765478</v>
      </c>
    </row>
    <row r="692" spans="1:8">
      <c r="A692" s="86" t="str">
        <v>hlh_enqc_web</v>
      </c>
      <c r="B692" s="239">
        <v>691</v>
      </c>
      <c r="C692" s="86" t="s">
        <v>1530</v>
      </c>
      <c r="D692" s="241">
        <f>COUNTIF($C$1:$C692,C692)</f>
        <v>7</v>
      </c>
      <c r="E692" s="241" t="str">
        <f t="shared" si="30"/>
        <v>Make enquiry on local health services7</v>
      </c>
      <c r="F692" s="86" t="s">
        <v>1504</v>
      </c>
      <c r="G692" s="242">
        <v>0.22306395348837207</v>
      </c>
      <c r="H692" s="245">
        <v>100.53891294757969</v>
      </c>
    </row>
    <row r="693" spans="1:8">
      <c r="A693" s="86" t="str">
        <v>hlh_sub_app</v>
      </c>
      <c r="B693" s="239">
        <v>692</v>
      </c>
      <c r="C693" s="86" t="s">
        <v>1538</v>
      </c>
      <c r="D693" s="241">
        <f>COUNTIF($C$1:$C693,C693)</f>
        <v>1</v>
      </c>
      <c r="E693" s="241" t="str">
        <f t="shared" si="30"/>
        <v>Submit info to local health services1</v>
      </c>
      <c r="F693" s="86" t="s">
        <v>1493</v>
      </c>
      <c r="G693" s="242">
        <v>0.15570348837209302</v>
      </c>
      <c r="H693" s="245">
        <v>94.304828147692859</v>
      </c>
    </row>
    <row r="694" spans="1:8">
      <c r="A694" s="86" t="str">
        <v>hlh_sub_call</v>
      </c>
      <c r="B694" s="239">
        <v>693</v>
      </c>
      <c r="C694" s="86" t="s">
        <v>1538</v>
      </c>
      <c r="D694" s="241">
        <f>COUNTIF($C$1:$C694,C694)</f>
        <v>2</v>
      </c>
      <c r="E694" s="241" t="str">
        <f t="shared" si="30"/>
        <v>Submit info to local health services2</v>
      </c>
      <c r="F694" s="86" t="s">
        <v>1495</v>
      </c>
      <c r="G694" s="242">
        <v>0.39843023255813947</v>
      </c>
      <c r="H694" s="245">
        <v>104.24272023962951</v>
      </c>
    </row>
    <row r="695" spans="1:8">
      <c r="A695" s="86" t="str">
        <v>hlh_sub_email</v>
      </c>
      <c r="B695" s="239">
        <v>694</v>
      </c>
      <c r="C695" s="86" t="s">
        <v>1538</v>
      </c>
      <c r="D695" s="241">
        <f>COUNTIF($C$1:$C695,C695)</f>
        <v>3</v>
      </c>
      <c r="E695" s="241" t="str">
        <f t="shared" si="30"/>
        <v>Submit info to local health services3</v>
      </c>
      <c r="F695" s="86" t="s">
        <v>1050</v>
      </c>
      <c r="G695" s="242">
        <v>0.27745348837209305</v>
      </c>
      <c r="H695" s="245">
        <v>100.24896988311416</v>
      </c>
    </row>
    <row r="696" spans="1:8">
      <c r="A696" s="86" t="str">
        <v>hlh_sub_f2f</v>
      </c>
      <c r="B696" s="239">
        <v>695</v>
      </c>
      <c r="C696" s="86" t="s">
        <v>1538</v>
      </c>
      <c r="D696" s="241">
        <f>COUNTIF($C$1:$C696,C696)</f>
        <v>4</v>
      </c>
      <c r="E696" s="241" t="str">
        <f t="shared" si="30"/>
        <v>Submit info to local health services4</v>
      </c>
      <c r="F696" s="86" t="s">
        <v>1498</v>
      </c>
      <c r="G696" s="242">
        <v>0.39141279069767448</v>
      </c>
      <c r="H696" s="245">
        <v>97.132006810540787</v>
      </c>
    </row>
    <row r="697" spans="1:8">
      <c r="A697" s="86" t="str">
        <v>hlh_sub_mail</v>
      </c>
      <c r="B697" s="239">
        <v>696</v>
      </c>
      <c r="C697" s="86" t="s">
        <v>1538</v>
      </c>
      <c r="D697" s="241">
        <f>COUNTIF($C$1:$C697,C697)</f>
        <v>5</v>
      </c>
      <c r="E697" s="241" t="str">
        <f t="shared" si="30"/>
        <v>Submit info to local health services5</v>
      </c>
      <c r="F697" s="86" t="s">
        <v>1500</v>
      </c>
      <c r="G697" s="242">
        <v>0.12051162790697673</v>
      </c>
      <c r="H697" s="245">
        <v>100.84825868834362</v>
      </c>
    </row>
    <row r="698" spans="1:8">
      <c r="A698" s="86" t="str">
        <v>hlh_sub_txt</v>
      </c>
      <c r="B698" s="239">
        <v>697</v>
      </c>
      <c r="C698" s="86" t="s">
        <v>1538</v>
      </c>
      <c r="D698" s="241">
        <f>COUNTIF($C$1:$C698,C698)</f>
        <v>6</v>
      </c>
      <c r="E698" s="241" t="str">
        <f t="shared" si="30"/>
        <v>Submit info to local health services6</v>
      </c>
      <c r="F698" s="86" t="s">
        <v>1502</v>
      </c>
      <c r="G698" s="242">
        <v>9.7901162790697688E-2</v>
      </c>
      <c r="H698" s="245">
        <v>93.146915116322191</v>
      </c>
    </row>
    <row r="699" spans="1:8">
      <c r="A699" s="86" t="str">
        <v>hlh_sub_web</v>
      </c>
      <c r="B699" s="239">
        <v>698</v>
      </c>
      <c r="C699" s="86" t="s">
        <v>1538</v>
      </c>
      <c r="D699" s="241">
        <f>COUNTIF($C$1:$C699,C699)</f>
        <v>7</v>
      </c>
      <c r="E699" s="241" t="str">
        <f t="shared" si="30"/>
        <v>Submit info to local health services7</v>
      </c>
      <c r="F699" s="86" t="s">
        <v>1504</v>
      </c>
      <c r="G699" s="242">
        <v>0.27608139534883724</v>
      </c>
      <c r="H699" s="245">
        <v>103.05450353649319</v>
      </c>
    </row>
    <row r="700" spans="1:8">
      <c r="A700" s="86" t="str">
        <v>hlh_mark_app</v>
      </c>
      <c r="B700" s="239">
        <v>699</v>
      </c>
      <c r="C700" s="86" t="s">
        <v>1546</v>
      </c>
      <c r="D700" s="241">
        <f>COUNTIF($C$1:$C700,C700)</f>
        <v>1</v>
      </c>
      <c r="E700" s="241" t="str">
        <f t="shared" si="30"/>
        <v>Get info/marketing on local health services1</v>
      </c>
      <c r="F700" s="86" t="s">
        <v>1493</v>
      </c>
      <c r="G700" s="242">
        <v>0.12565697674418605</v>
      </c>
      <c r="H700" s="245">
        <v>92.226909003301358</v>
      </c>
    </row>
    <row r="701" spans="1:8">
      <c r="A701" s="86" t="str">
        <v>hlh_mark_call</v>
      </c>
      <c r="B701" s="239">
        <v>700</v>
      </c>
      <c r="C701" s="86" t="s">
        <v>1546</v>
      </c>
      <c r="D701" s="241">
        <f>COUNTIF($C$1:$C701,C701)</f>
        <v>2</v>
      </c>
      <c r="E701" s="241" t="str">
        <f t="shared" si="30"/>
        <v>Get info/marketing on local health services2</v>
      </c>
      <c r="F701" s="86" t="s">
        <v>1495</v>
      </c>
      <c r="G701" s="242">
        <v>0.2516279069767442</v>
      </c>
      <c r="H701" s="245">
        <v>97.147916795470437</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0.24700581395348836</v>
      </c>
      <c r="H703" s="245">
        <v>94.020912314610868</v>
      </c>
    </row>
    <row r="704" spans="1:8">
      <c r="A704" s="86" t="str">
        <v>hlh_mark_mail</v>
      </c>
      <c r="B704" s="239">
        <v>703</v>
      </c>
      <c r="C704" s="86" t="s">
        <v>1546</v>
      </c>
      <c r="D704" s="241">
        <f>COUNTIF($C$1:$C704,C704)</f>
        <v>5</v>
      </c>
      <c r="E704" s="241" t="str">
        <f t="shared" si="30"/>
        <v>Get info/marketing on local health services5</v>
      </c>
      <c r="F704" s="86" t="s">
        <v>1500</v>
      </c>
      <c r="G704" s="242">
        <v>0.15004069767441858</v>
      </c>
      <c r="H704" s="245">
        <v>83.776789319615531</v>
      </c>
    </row>
    <row r="705" spans="1:8">
      <c r="A705" s="86" t="str">
        <v>hlh_mark_txt</v>
      </c>
      <c r="B705" s="239">
        <v>704</v>
      </c>
      <c r="C705" s="86" t="s">
        <v>1546</v>
      </c>
      <c r="D705" s="241">
        <f>COUNTIF($C$1:$C705,C705)</f>
        <v>6</v>
      </c>
      <c r="E705" s="241" t="str">
        <f t="shared" si="30"/>
        <v>Get info/marketing on local health services6</v>
      </c>
      <c r="F705" s="86" t="s">
        <v>1502</v>
      </c>
      <c r="G705" s="242">
        <v>0.13781395348837214</v>
      </c>
      <c r="H705" s="245">
        <v>99.213813719625321</v>
      </c>
    </row>
    <row r="706" spans="1:8">
      <c r="A706" s="86" t="str">
        <v>hlh_mark_web</v>
      </c>
      <c r="B706" s="239">
        <v>705</v>
      </c>
      <c r="C706" s="86" t="s">
        <v>1546</v>
      </c>
      <c r="D706" s="241">
        <f>COUNTIF($C$1:$C706,C706)</f>
        <v>7</v>
      </c>
      <c r="E706" s="241" t="str">
        <f t="shared" si="30"/>
        <v>Get info/marketing on local health services7</v>
      </c>
      <c r="F706" s="86" t="s">
        <v>1504</v>
      </c>
      <c r="G706" s="242">
        <v>0.27006976744186045</v>
      </c>
      <c r="H706" s="245">
        <v>103.20812660656739</v>
      </c>
    </row>
    <row r="707" spans="1:8">
      <c r="A707" s="86" t="str">
        <v>hlh_res_app</v>
      </c>
      <c r="B707" s="239">
        <v>706</v>
      </c>
      <c r="C707" s="86" t="s">
        <v>1554</v>
      </c>
      <c r="D707" s="241">
        <f>COUNTIF($C$1:$C707,C707)</f>
        <v>1</v>
      </c>
      <c r="E707" s="241" t="str">
        <f t="shared" ref="E707:E770" si="31">C707&amp;D707</f>
        <v>Research local health services1</v>
      </c>
      <c r="F707" s="86" t="s">
        <v>1493</v>
      </c>
      <c r="G707" s="242">
        <v>0.11009302325581395</v>
      </c>
      <c r="H707" s="245">
        <v>84.467589399629318</v>
      </c>
    </row>
    <row r="708" spans="1:8">
      <c r="A708" s="86" t="str">
        <v>hlh_res_call</v>
      </c>
      <c r="B708" s="239">
        <v>707</v>
      </c>
      <c r="C708" s="86" t="s">
        <v>1554</v>
      </c>
      <c r="D708" s="241">
        <f>COUNTIF($C$1:$C708,C708)</f>
        <v>2</v>
      </c>
      <c r="E708" s="241" t="str">
        <f t="shared" si="31"/>
        <v>Research local health services2</v>
      </c>
      <c r="F708" s="86" t="s">
        <v>1495</v>
      </c>
      <c r="G708" s="242">
        <v>0.32447674418604655</v>
      </c>
      <c r="H708" s="245">
        <v>100.5614070462349</v>
      </c>
    </row>
    <row r="709" spans="1:8">
      <c r="A709" s="86" t="str">
        <v>hlh_res_email</v>
      </c>
      <c r="B709" s="239">
        <v>708</v>
      </c>
      <c r="C709" s="86" t="s">
        <v>1554</v>
      </c>
      <c r="D709" s="241">
        <f>COUNTIF($C$1:$C709,C709)</f>
        <v>3</v>
      </c>
      <c r="E709" s="241" t="str">
        <f t="shared" si="31"/>
        <v>Research local health services3</v>
      </c>
      <c r="F709" s="86" t="s">
        <v>1050</v>
      </c>
      <c r="G709" s="242">
        <v>0.1972093023255814</v>
      </c>
      <c r="H709" s="245">
        <v>96.479707994028971</v>
      </c>
    </row>
    <row r="710" spans="1:8">
      <c r="A710" s="86" t="str">
        <v>hlh_res_f2f</v>
      </c>
      <c r="B710" s="239">
        <v>709</v>
      </c>
      <c r="C710" s="86" t="s">
        <v>1554</v>
      </c>
      <c r="D710" s="241">
        <f>COUNTIF($C$1:$C710,C710)</f>
        <v>4</v>
      </c>
      <c r="E710" s="241" t="str">
        <f t="shared" si="31"/>
        <v>Research local health services4</v>
      </c>
      <c r="F710" s="86" t="s">
        <v>1498</v>
      </c>
      <c r="G710" s="242">
        <v>0.26465697674418603</v>
      </c>
      <c r="H710" s="245">
        <v>89.745051832447757</v>
      </c>
    </row>
    <row r="711" spans="1:8">
      <c r="A711" s="86" t="str">
        <v>hlh_res_mail</v>
      </c>
      <c r="B711" s="239">
        <v>710</v>
      </c>
      <c r="C711" s="86" t="s">
        <v>1554</v>
      </c>
      <c r="D711" s="241">
        <f>COUNTIF($C$1:$C711,C711)</f>
        <v>5</v>
      </c>
      <c r="E711" s="241" t="str">
        <f t="shared" si="31"/>
        <v>Research local health services5</v>
      </c>
      <c r="F711" s="86" t="s">
        <v>1500</v>
      </c>
      <c r="G711" s="242">
        <v>6.3308139534883734E-2</v>
      </c>
      <c r="H711" s="245">
        <v>82.322948045809056</v>
      </c>
    </row>
    <row r="712" spans="1:8">
      <c r="A712" s="86" t="str">
        <v>hlh_res_txt</v>
      </c>
      <c r="B712" s="239">
        <v>711</v>
      </c>
      <c r="C712" s="86" t="s">
        <v>1554</v>
      </c>
      <c r="D712" s="241">
        <f>COUNTIF($C$1:$C712,C712)</f>
        <v>6</v>
      </c>
      <c r="E712" s="241" t="str">
        <f t="shared" si="31"/>
        <v>Research local health services6</v>
      </c>
      <c r="F712" s="86" t="s">
        <v>1502</v>
      </c>
      <c r="G712" s="242">
        <v>8.1377906976744185E-2</v>
      </c>
      <c r="H712" s="245">
        <v>94.637319355877864</v>
      </c>
    </row>
    <row r="713" spans="1:8">
      <c r="A713" s="86" t="str">
        <v>hlh_res_web</v>
      </c>
      <c r="B713" s="239">
        <v>712</v>
      </c>
      <c r="C713" s="86" t="s">
        <v>1554</v>
      </c>
      <c r="D713" s="241">
        <f>COUNTIF($C$1:$C713,C713)</f>
        <v>7</v>
      </c>
      <c r="E713" s="241" t="str">
        <f t="shared" si="31"/>
        <v>Research local health services7</v>
      </c>
      <c r="F713" s="86" t="s">
        <v>1504</v>
      </c>
      <c r="G713" s="242">
        <v>0.34257558139534883</v>
      </c>
      <c r="H713" s="245">
        <v>103.0639797030725</v>
      </c>
    </row>
    <row r="714" spans="1:8">
      <c r="A714" s="86" t="str">
        <v>loc_enqc_app</v>
      </c>
      <c r="B714" s="239">
        <v>713</v>
      </c>
      <c r="C714" s="86" t="s">
        <v>1562</v>
      </c>
      <c r="D714" s="241">
        <f>COUNTIF($C$1:$C714,C714)</f>
        <v>1</v>
      </c>
      <c r="E714" s="241" t="str">
        <f t="shared" si="31"/>
        <v>Make enquiry on local services, events, news1</v>
      </c>
      <c r="F714" s="86" t="s">
        <v>1493</v>
      </c>
      <c r="G714" s="242">
        <v>0.10234883720930232</v>
      </c>
      <c r="H714" s="245">
        <v>94.140297433272963</v>
      </c>
    </row>
    <row r="715" spans="1:8">
      <c r="A715" s="86" t="str">
        <v>loc_enqc_call</v>
      </c>
      <c r="B715" s="239">
        <v>714</v>
      </c>
      <c r="C715" s="86" t="s">
        <v>1562</v>
      </c>
      <c r="D715" s="241">
        <f>COUNTIF($C$1:$C715,C715)</f>
        <v>2</v>
      </c>
      <c r="E715" s="241" t="str">
        <f t="shared" si="31"/>
        <v>Make enquiry on local services, events, news2</v>
      </c>
      <c r="F715" s="86" t="s">
        <v>1495</v>
      </c>
      <c r="G715" s="242">
        <v>0.34542441860465112</v>
      </c>
      <c r="H715" s="245">
        <v>99.608576073949038</v>
      </c>
    </row>
    <row r="716" spans="1:8">
      <c r="A716" s="86" t="str">
        <v>loc_enqc_email</v>
      </c>
      <c r="B716" s="239">
        <v>715</v>
      </c>
      <c r="C716" s="86" t="s">
        <v>1562</v>
      </c>
      <c r="D716" s="241">
        <f>COUNTIF($C$1:$C716,C716)</f>
        <v>3</v>
      </c>
      <c r="E716" s="241" t="str">
        <f t="shared" si="31"/>
        <v>Make enquiry on local services, events, news3</v>
      </c>
      <c r="F716" s="86" t="s">
        <v>1050</v>
      </c>
      <c r="G716" s="242">
        <v>0.40256395348837215</v>
      </c>
      <c r="H716" s="245">
        <v>100.63205414238074</v>
      </c>
    </row>
    <row r="717" spans="1:8">
      <c r="A717" s="86" t="str">
        <v>loc_enqc_f2f</v>
      </c>
      <c r="B717" s="239">
        <v>716</v>
      </c>
      <c r="C717" s="86" t="s">
        <v>1562</v>
      </c>
      <c r="D717" s="241">
        <f>COUNTIF($C$1:$C717,C717)</f>
        <v>4</v>
      </c>
      <c r="E717" s="241" t="str">
        <f t="shared" si="31"/>
        <v>Make enquiry on local services, events, news4</v>
      </c>
      <c r="F717" s="86" t="s">
        <v>1498</v>
      </c>
      <c r="G717" s="242">
        <v>0.18228488372093021</v>
      </c>
      <c r="H717" s="245">
        <v>93.329539745271944</v>
      </c>
    </row>
    <row r="718" spans="1:8">
      <c r="A718" s="86" t="str">
        <v>loc_enqc_mail</v>
      </c>
      <c r="B718" s="239">
        <v>717</v>
      </c>
      <c r="C718" s="86" t="s">
        <v>1562</v>
      </c>
      <c r="D718" s="241">
        <f>COUNTIF($C$1:$C718,C718)</f>
        <v>5</v>
      </c>
      <c r="E718" s="241" t="str">
        <f t="shared" si="31"/>
        <v>Make enquiry on local services, events, news5</v>
      </c>
      <c r="F718" s="86" t="s">
        <v>1500</v>
      </c>
      <c r="G718" s="242">
        <v>0.11884302325581395</v>
      </c>
      <c r="H718" s="245">
        <v>100.32298550576151</v>
      </c>
    </row>
    <row r="719" spans="1:8">
      <c r="A719" s="86" t="str">
        <v>loc_enqc_txt</v>
      </c>
      <c r="B719" s="239">
        <v>718</v>
      </c>
      <c r="C719" s="86" t="s">
        <v>1562</v>
      </c>
      <c r="D719" s="241">
        <f>COUNTIF($C$1:$C719,C719)</f>
        <v>6</v>
      </c>
      <c r="E719" s="241" t="str">
        <f t="shared" si="31"/>
        <v>Make enquiry on local services, events, news6</v>
      </c>
      <c r="F719" s="86" t="s">
        <v>1502</v>
      </c>
      <c r="G719" s="242">
        <v>5.9627906976744187E-2</v>
      </c>
      <c r="H719" s="245">
        <v>92.620678383013939</v>
      </c>
    </row>
    <row r="720" spans="1:8">
      <c r="A720" s="86" t="str">
        <v>loc_enqc_web</v>
      </c>
      <c r="B720" s="239">
        <v>719</v>
      </c>
      <c r="C720" s="86" t="s">
        <v>1562</v>
      </c>
      <c r="D720" s="241">
        <f>COUNTIF($C$1:$C720,C720)</f>
        <v>7</v>
      </c>
      <c r="E720" s="241" t="str">
        <f t="shared" si="31"/>
        <v>Make enquiry on local services, events, news7</v>
      </c>
      <c r="F720" s="86" t="s">
        <v>1504</v>
      </c>
      <c r="G720" s="242">
        <v>0.24843023255813956</v>
      </c>
      <c r="H720" s="245">
        <v>99.445150806236242</v>
      </c>
    </row>
    <row r="721" spans="1:8">
      <c r="A721" s="86" t="str">
        <v>loc_sub_app</v>
      </c>
      <c r="B721" s="239">
        <v>720</v>
      </c>
      <c r="C721" s="86" t="s">
        <v>1570</v>
      </c>
      <c r="D721" s="241">
        <f>COUNTIF($C$1:$C721,C721)</f>
        <v>1</v>
      </c>
      <c r="E721" s="241" t="str">
        <f t="shared" si="31"/>
        <v>Submit info to local services, events, news1</v>
      </c>
      <c r="F721" s="86" t="s">
        <v>1493</v>
      </c>
      <c r="G721" s="242">
        <v>0.1215581395348837</v>
      </c>
      <c r="H721" s="245">
        <v>83.77579037485431</v>
      </c>
    </row>
    <row r="722" spans="1:8">
      <c r="A722" s="86" t="str">
        <v>loc_sub_call</v>
      </c>
      <c r="B722" s="239">
        <v>721</v>
      </c>
      <c r="C722" s="86" t="s">
        <v>1570</v>
      </c>
      <c r="D722" s="241">
        <f>COUNTIF($C$1:$C722,C722)</f>
        <v>2</v>
      </c>
      <c r="E722" s="241" t="str">
        <f t="shared" si="31"/>
        <v>Submit info to local services, events, news2</v>
      </c>
      <c r="F722" s="86" t="s">
        <v>1495</v>
      </c>
      <c r="G722" s="242">
        <v>0.17266860465116279</v>
      </c>
      <c r="H722" s="245">
        <v>93.005308608816307</v>
      </c>
    </row>
    <row r="723" spans="1:8">
      <c r="A723" s="86" t="str">
        <v>loc_sub_email</v>
      </c>
      <c r="B723" s="239">
        <v>722</v>
      </c>
      <c r="C723" s="86" t="s">
        <v>1570</v>
      </c>
      <c r="D723" s="241">
        <f>COUNTIF($C$1:$C723,C723)</f>
        <v>3</v>
      </c>
      <c r="E723" s="241" t="str">
        <f t="shared" si="31"/>
        <v>Submit info to local services, events, news3</v>
      </c>
      <c r="F723" s="86" t="s">
        <v>1050</v>
      </c>
      <c r="G723" s="242">
        <v>0.32906395348837209</v>
      </c>
      <c r="H723" s="245">
        <v>99.685716998688051</v>
      </c>
    </row>
    <row r="724" spans="1:8">
      <c r="A724" s="86" t="str">
        <v>loc_sub_f2f</v>
      </c>
      <c r="B724" s="239">
        <v>723</v>
      </c>
      <c r="C724" s="86" t="s">
        <v>1570</v>
      </c>
      <c r="D724" s="241">
        <f>COUNTIF($C$1:$C724,C724)</f>
        <v>4</v>
      </c>
      <c r="E724" s="241" t="str">
        <f t="shared" si="31"/>
        <v>Submit info to local services, events, news4</v>
      </c>
      <c r="F724" s="86" t="s">
        <v>1498</v>
      </c>
      <c r="G724" s="242">
        <v>0.14682558139534885</v>
      </c>
      <c r="H724" s="245">
        <v>91.903453368532212</v>
      </c>
    </row>
    <row r="725" spans="1:8">
      <c r="A725" s="86" t="str">
        <v>loc_sub_mail</v>
      </c>
      <c r="B725" s="239">
        <v>724</v>
      </c>
      <c r="C725" s="86" t="s">
        <v>1570</v>
      </c>
      <c r="D725" s="241">
        <f>COUNTIF($C$1:$C725,C725)</f>
        <v>5</v>
      </c>
      <c r="E725" s="241" t="str">
        <f t="shared" si="31"/>
        <v>Submit info to local services, events, news5</v>
      </c>
      <c r="F725" s="86" t="s">
        <v>1500</v>
      </c>
      <c r="G725" s="242">
        <v>0.10634302325581396</v>
      </c>
      <c r="H725" s="245">
        <v>85.134868767075062</v>
      </c>
    </row>
    <row r="726" spans="1:8">
      <c r="A726" s="86" t="str">
        <v>loc_sub_txt</v>
      </c>
      <c r="B726" s="239">
        <v>725</v>
      </c>
      <c r="C726" s="86" t="s">
        <v>1570</v>
      </c>
      <c r="D726" s="241">
        <f>COUNTIF($C$1:$C726,C726)</f>
        <v>6</v>
      </c>
      <c r="E726" s="241" t="str">
        <f t="shared" si="31"/>
        <v>Submit info to local services, events, news6</v>
      </c>
      <c r="F726" s="86" t="s">
        <v>1502</v>
      </c>
      <c r="G726" s="242">
        <v>7.0546511627906983E-2</v>
      </c>
      <c r="H726" s="245">
        <v>84.04434750424781</v>
      </c>
    </row>
    <row r="727" spans="1:8">
      <c r="A727" s="86" t="str">
        <v>loc_sub_web</v>
      </c>
      <c r="B727" s="239">
        <v>726</v>
      </c>
      <c r="C727" s="86" t="s">
        <v>1570</v>
      </c>
      <c r="D727" s="241">
        <f>COUNTIF($C$1:$C727,C727)</f>
        <v>7</v>
      </c>
      <c r="E727" s="241" t="str">
        <f t="shared" si="31"/>
        <v>Submit info to local services, events, news7</v>
      </c>
      <c r="F727" s="86" t="s">
        <v>1504</v>
      </c>
      <c r="G727" s="242">
        <v>0.28480813953488371</v>
      </c>
      <c r="H727" s="245">
        <v>100.59973503469467</v>
      </c>
    </row>
    <row r="728" spans="1:8">
      <c r="A728" s="86" t="str">
        <v>loc_mark_app</v>
      </c>
      <c r="B728" s="239">
        <v>727</v>
      </c>
      <c r="C728" s="86" t="s">
        <v>1578</v>
      </c>
      <c r="D728" s="241">
        <f>COUNTIF($C$1:$C728,C728)</f>
        <v>1</v>
      </c>
      <c r="E728" s="241" t="str">
        <f t="shared" si="31"/>
        <v>Get info/marketing on local services, events, news1</v>
      </c>
      <c r="F728" s="86" t="s">
        <v>1493</v>
      </c>
      <c r="G728" s="242">
        <v>0.11661046511627907</v>
      </c>
      <c r="H728" s="245">
        <v>87.897870388373377</v>
      </c>
    </row>
    <row r="729" spans="1:8">
      <c r="A729" s="86" t="str">
        <v>loc_mark_call</v>
      </c>
      <c r="B729" s="239">
        <v>728</v>
      </c>
      <c r="C729" s="86" t="s">
        <v>1578</v>
      </c>
      <c r="D729" s="241">
        <f>COUNTIF($C$1:$C729,C729)</f>
        <v>2</v>
      </c>
      <c r="E729" s="241" t="str">
        <f t="shared" si="31"/>
        <v>Get info/marketing on local services, events, news2</v>
      </c>
      <c r="F729" s="86" t="s">
        <v>1495</v>
      </c>
      <c r="G729" s="242">
        <v>0.15840697674418605</v>
      </c>
      <c r="H729" s="245">
        <v>100.30670433079322</v>
      </c>
    </row>
    <row r="730" spans="1:8">
      <c r="A730" s="86" t="str">
        <v>loc_mark_email</v>
      </c>
      <c r="B730" s="239">
        <v>729</v>
      </c>
      <c r="C730" s="86" t="s">
        <v>1578</v>
      </c>
      <c r="D730" s="241">
        <f>COUNTIF($C$1:$C730,C730)</f>
        <v>3</v>
      </c>
      <c r="E730" s="241" t="str">
        <f t="shared" si="31"/>
        <v>Get info/marketing on local services, events, news3</v>
      </c>
      <c r="F730" s="86" t="s">
        <v>1050</v>
      </c>
      <c r="G730" s="242">
        <v>0.33809883720930228</v>
      </c>
      <c r="H730" s="245">
        <v>99.242103977684209</v>
      </c>
    </row>
    <row r="731" spans="1:8">
      <c r="A731" s="86" t="str">
        <v>loc_mark_f2f</v>
      </c>
      <c r="B731" s="239">
        <v>730</v>
      </c>
      <c r="C731" s="86" t="s">
        <v>1578</v>
      </c>
      <c r="D731" s="241">
        <f>COUNTIF($C$1:$C731,C731)</f>
        <v>4</v>
      </c>
      <c r="E731" s="241" t="str">
        <f t="shared" si="31"/>
        <v>Get info/marketing on local services, events, news4</v>
      </c>
      <c r="F731" s="86" t="s">
        <v>1498</v>
      </c>
      <c r="G731" s="242">
        <v>0.12156395348837208</v>
      </c>
      <c r="H731" s="245">
        <v>89.896220440010836</v>
      </c>
    </row>
    <row r="732" spans="1:8">
      <c r="A732" s="86" t="str">
        <v>loc_mark_mail</v>
      </c>
      <c r="B732" s="239">
        <v>731</v>
      </c>
      <c r="C732" s="86" t="s">
        <v>1578</v>
      </c>
      <c r="D732" s="241">
        <f>COUNTIF($C$1:$C732,C732)</f>
        <v>5</v>
      </c>
      <c r="E732" s="241" t="str">
        <f t="shared" si="31"/>
        <v>Get info/marketing on local services, events, news5</v>
      </c>
      <c r="F732" s="86" t="s">
        <v>1500</v>
      </c>
      <c r="G732" s="242">
        <v>0.15672093023255815</v>
      </c>
      <c r="H732" s="245">
        <v>99.503596789502055</v>
      </c>
    </row>
    <row r="733" spans="1:8">
      <c r="A733" s="86" t="str">
        <v>loc_mark_txt</v>
      </c>
      <c r="B733" s="239">
        <v>732</v>
      </c>
      <c r="C733" s="86" t="s">
        <v>1578</v>
      </c>
      <c r="D733" s="241">
        <f>COUNTIF($C$1:$C733,C733)</f>
        <v>6</v>
      </c>
      <c r="E733" s="241" t="str">
        <f t="shared" si="31"/>
        <v>Get info/marketing on local services, events, news6</v>
      </c>
      <c r="F733" s="86" t="s">
        <v>1502</v>
      </c>
      <c r="G733" s="242">
        <v>9.2662790697674427E-2</v>
      </c>
      <c r="H733" s="245">
        <v>88.22970156648627</v>
      </c>
    </row>
    <row r="734" spans="1:8">
      <c r="A734" s="86" t="str">
        <v>loc_mark_web</v>
      </c>
      <c r="B734" s="239">
        <v>733</v>
      </c>
      <c r="C734" s="86" t="s">
        <v>1578</v>
      </c>
      <c r="D734" s="241">
        <f>COUNTIF($C$1:$C734,C734)</f>
        <v>7</v>
      </c>
      <c r="E734" s="241" t="str">
        <f t="shared" si="31"/>
        <v>Get info/marketing on local services, events, news7</v>
      </c>
      <c r="F734" s="86" t="s">
        <v>1504</v>
      </c>
      <c r="G734" s="242">
        <v>0.2436686046511628</v>
      </c>
      <c r="H734" s="245">
        <v>99.253105408535944</v>
      </c>
    </row>
    <row r="735" spans="1:8">
      <c r="A735" s="86" t="str">
        <v>loc_res_app</v>
      </c>
      <c r="B735" s="239">
        <v>734</v>
      </c>
      <c r="C735" s="86" t="s">
        <v>1586</v>
      </c>
      <c r="D735" s="241">
        <f>COUNTIF($C$1:$C735,C735)</f>
        <v>1</v>
      </c>
      <c r="E735" s="241" t="str">
        <f t="shared" si="31"/>
        <v>Research local services, events, news1</v>
      </c>
      <c r="F735" s="86" t="s">
        <v>1493</v>
      </c>
      <c r="G735" s="242">
        <v>0.10825</v>
      </c>
      <c r="H735" s="245">
        <v>87.913261627629865</v>
      </c>
    </row>
    <row r="736" spans="1:8">
      <c r="A736" s="86" t="str">
        <v>loc_res_call</v>
      </c>
      <c r="B736" s="239">
        <v>735</v>
      </c>
      <c r="C736" s="86" t="s">
        <v>1586</v>
      </c>
      <c r="D736" s="241">
        <f>COUNTIF($C$1:$C736,C736)</f>
        <v>2</v>
      </c>
      <c r="E736" s="241" t="str">
        <f t="shared" si="31"/>
        <v>Research local services, events, news2</v>
      </c>
      <c r="F736" s="86" t="s">
        <v>1495</v>
      </c>
      <c r="G736" s="242">
        <v>0.16580813953488374</v>
      </c>
      <c r="H736" s="245">
        <v>101.31661136928847</v>
      </c>
    </row>
    <row r="737" spans="1:8">
      <c r="A737" s="86" t="str">
        <v>loc_res_email</v>
      </c>
      <c r="B737" s="239">
        <v>736</v>
      </c>
      <c r="C737" s="86" t="s">
        <v>1586</v>
      </c>
      <c r="D737" s="241">
        <f>COUNTIF($C$1:$C737,C737)</f>
        <v>3</v>
      </c>
      <c r="E737" s="241" t="str">
        <f t="shared" si="31"/>
        <v>Research local services, events, news3</v>
      </c>
      <c r="F737" s="86" t="s">
        <v>1050</v>
      </c>
      <c r="G737" s="242">
        <v>0.25437790697674417</v>
      </c>
      <c r="H737" s="245">
        <v>99.602072182125411</v>
      </c>
    </row>
    <row r="738" spans="1:8">
      <c r="A738" s="86" t="str">
        <v>loc_res_f2f</v>
      </c>
      <c r="B738" s="239">
        <v>737</v>
      </c>
      <c r="C738" s="86" t="s">
        <v>1586</v>
      </c>
      <c r="D738" s="241">
        <f>COUNTIF($C$1:$C738,C738)</f>
        <v>4</v>
      </c>
      <c r="E738" s="241" t="str">
        <f t="shared" si="31"/>
        <v>Research local services, events, news4</v>
      </c>
      <c r="F738" s="86" t="s">
        <v>1498</v>
      </c>
      <c r="G738" s="242">
        <v>0.10941279069767441</v>
      </c>
      <c r="H738" s="245">
        <v>96.000075468326031</v>
      </c>
    </row>
    <row r="739" spans="1:8">
      <c r="A739" s="86" t="str">
        <v>loc_res_mail</v>
      </c>
      <c r="B739" s="239">
        <v>738</v>
      </c>
      <c r="C739" s="86" t="s">
        <v>1586</v>
      </c>
      <c r="D739" s="241">
        <f>COUNTIF($C$1:$C739,C739)</f>
        <v>5</v>
      </c>
      <c r="E739" s="241" t="str">
        <f t="shared" si="31"/>
        <v>Research local services, events, news5</v>
      </c>
      <c r="F739" s="86" t="s">
        <v>1500</v>
      </c>
      <c r="G739" s="242">
        <v>6.1976744186046512E-2</v>
      </c>
      <c r="H739" s="245">
        <v>81.753261748791175</v>
      </c>
    </row>
    <row r="740" spans="1:8">
      <c r="A740" s="86" t="str">
        <v>loc_res_txt</v>
      </c>
      <c r="B740" s="239">
        <v>739</v>
      </c>
      <c r="C740" s="86" t="s">
        <v>1586</v>
      </c>
      <c r="D740" s="241">
        <f>COUNTIF($C$1:$C740,C740)</f>
        <v>6</v>
      </c>
      <c r="E740" s="241" t="str">
        <f t="shared" si="31"/>
        <v>Research local services, events, news6</v>
      </c>
      <c r="F740" s="86" t="s">
        <v>1502</v>
      </c>
      <c r="G740" s="242">
        <v>4.9232558139534893E-2</v>
      </c>
      <c r="H740" s="245">
        <v>74.213169393985595</v>
      </c>
    </row>
    <row r="741" spans="1:8">
      <c r="A741" s="86" t="str">
        <v>loc_res_web</v>
      </c>
      <c r="B741" s="239">
        <v>740</v>
      </c>
      <c r="C741" s="86" t="s">
        <v>1586</v>
      </c>
      <c r="D741" s="241">
        <f>COUNTIF($C$1:$C741,C741)</f>
        <v>7</v>
      </c>
      <c r="E741" s="241" t="str">
        <f t="shared" si="31"/>
        <v>Research local services, events, news7</v>
      </c>
      <c r="F741" s="86" t="s">
        <v>1504</v>
      </c>
      <c r="G741" s="242">
        <v>0.31522093023255815</v>
      </c>
      <c r="H741" s="245">
        <v>101.07419882346827</v>
      </c>
    </row>
    <row r="742" spans="1:8">
      <c r="A742" s="86" t="str">
        <v>utl_enqc_app</v>
      </c>
      <c r="B742" s="239">
        <v>741</v>
      </c>
      <c r="C742" s="86" t="s">
        <v>1594</v>
      </c>
      <c r="D742" s="241">
        <f>COUNTIF($C$1:$C742,C742)</f>
        <v>1</v>
      </c>
      <c r="E742" s="241" t="str">
        <f t="shared" si="31"/>
        <v>Make enquiry on utilities1</v>
      </c>
      <c r="F742" s="86" t="s">
        <v>1493</v>
      </c>
      <c r="G742" s="242">
        <v>0.13555813953488371</v>
      </c>
      <c r="H742" s="245">
        <v>96.277312914923812</v>
      </c>
    </row>
    <row r="743" spans="1:8">
      <c r="A743" s="86" t="str">
        <v>utl_enqc_call</v>
      </c>
      <c r="B743" s="239">
        <v>742</v>
      </c>
      <c r="C743" s="86" t="s">
        <v>1594</v>
      </c>
      <c r="D743" s="241">
        <f>COUNTIF($C$1:$C743,C743)</f>
        <v>2</v>
      </c>
      <c r="E743" s="241" t="str">
        <f t="shared" si="31"/>
        <v>Make enquiry on utilities2</v>
      </c>
      <c r="F743" s="86" t="s">
        <v>1495</v>
      </c>
      <c r="G743" s="242">
        <v>0.36369767441860462</v>
      </c>
      <c r="H743" s="245">
        <v>101.39976805044569</v>
      </c>
    </row>
    <row r="744" spans="1:8">
      <c r="A744" s="86" t="str">
        <v>utl_enqc_email</v>
      </c>
      <c r="B744" s="239">
        <v>743</v>
      </c>
      <c r="C744" s="86" t="s">
        <v>1594</v>
      </c>
      <c r="D744" s="241">
        <f>COUNTIF($C$1:$C744,C744)</f>
        <v>3</v>
      </c>
      <c r="E744" s="241" t="str">
        <f t="shared" si="31"/>
        <v>Make enquiry on utilities3</v>
      </c>
      <c r="F744" s="86" t="s">
        <v>1050</v>
      </c>
      <c r="G744" s="242">
        <v>0.36999999999999994</v>
      </c>
      <c r="H744" s="245">
        <v>100.00718113205079</v>
      </c>
    </row>
    <row r="745" spans="1:8">
      <c r="A745" s="86" t="str">
        <v>utl_enqc_f2f</v>
      </c>
      <c r="B745" s="239">
        <v>744</v>
      </c>
      <c r="C745" s="86" t="s">
        <v>1594</v>
      </c>
      <c r="D745" s="241">
        <f>COUNTIF($C$1:$C745,C745)</f>
        <v>4</v>
      </c>
      <c r="E745" s="241" t="str">
        <f t="shared" si="31"/>
        <v>Make enquiry on utilities4</v>
      </c>
      <c r="F745" s="86" t="s">
        <v>1498</v>
      </c>
      <c r="G745" s="242">
        <v>0.20234302325581399</v>
      </c>
      <c r="H745" s="245">
        <v>100.15216024314522</v>
      </c>
    </row>
    <row r="746" spans="1:8">
      <c r="A746" s="86" t="str">
        <v>utl_enqc_mail</v>
      </c>
      <c r="B746" s="239">
        <v>745</v>
      </c>
      <c r="C746" s="86" t="s">
        <v>1594</v>
      </c>
      <c r="D746" s="241">
        <f>COUNTIF($C$1:$C746,C746)</f>
        <v>5</v>
      </c>
      <c r="E746" s="241" t="str">
        <f t="shared" si="31"/>
        <v>Make enquiry on utilities5</v>
      </c>
      <c r="F746" s="86" t="s">
        <v>1500</v>
      </c>
      <c r="G746" s="242">
        <v>0.14617441860465119</v>
      </c>
      <c r="H746" s="245">
        <v>106.55804273251015</v>
      </c>
    </row>
    <row r="747" spans="1:8">
      <c r="A747" s="86" t="str">
        <v>utl_enqc_txt</v>
      </c>
      <c r="B747" s="239">
        <v>746</v>
      </c>
      <c r="C747" s="86" t="s">
        <v>1594</v>
      </c>
      <c r="D747" s="241">
        <f>COUNTIF($C$1:$C747,C747)</f>
        <v>6</v>
      </c>
      <c r="E747" s="241" t="str">
        <f t="shared" si="31"/>
        <v>Make enquiry on utilities6</v>
      </c>
      <c r="F747" s="86" t="s">
        <v>1502</v>
      </c>
      <c r="G747" s="242">
        <v>6.8075581395348847E-2</v>
      </c>
      <c r="H747" s="245">
        <v>91.713430535587989</v>
      </c>
    </row>
    <row r="748" spans="1:8">
      <c r="A748" s="86" t="str">
        <v>utl_enqc_web</v>
      </c>
      <c r="B748" s="239">
        <v>747</v>
      </c>
      <c r="C748" s="86" t="s">
        <v>1594</v>
      </c>
      <c r="D748" s="241">
        <f>COUNTIF($C$1:$C748,C748)</f>
        <v>7</v>
      </c>
      <c r="E748" s="241" t="str">
        <f t="shared" si="31"/>
        <v>Make enquiry on utilities7</v>
      </c>
      <c r="F748" s="86" t="s">
        <v>1504</v>
      </c>
      <c r="G748" s="242">
        <v>0.29065697674418606</v>
      </c>
      <c r="H748" s="245">
        <v>99.498755980607996</v>
      </c>
    </row>
    <row r="749" spans="1:8">
      <c r="A749" s="86" t="str">
        <v>utl_sub_app</v>
      </c>
      <c r="B749" s="239">
        <v>748</v>
      </c>
      <c r="C749" s="86" t="s">
        <v>1602</v>
      </c>
      <c r="D749" s="241">
        <f>COUNTIF($C$1:$C749,C749)</f>
        <v>1</v>
      </c>
      <c r="E749" s="241" t="str">
        <f t="shared" si="31"/>
        <v>Submit info to on utilities1</v>
      </c>
      <c r="F749" s="86" t="s">
        <v>1493</v>
      </c>
      <c r="G749" s="242">
        <v>0.18418023255813953</v>
      </c>
      <c r="H749" s="245">
        <v>95.044785349169473</v>
      </c>
    </row>
    <row r="750" spans="1:8">
      <c r="A750" s="86" t="str">
        <v>utl_sub_call</v>
      </c>
      <c r="B750" s="239">
        <v>749</v>
      </c>
      <c r="C750" s="86" t="s">
        <v>1602</v>
      </c>
      <c r="D750" s="241">
        <f>COUNTIF($C$1:$C750,C750)</f>
        <v>2</v>
      </c>
      <c r="E750" s="241" t="str">
        <f t="shared" si="31"/>
        <v>Submit info to on utilities2</v>
      </c>
      <c r="F750" s="86" t="s">
        <v>1495</v>
      </c>
      <c r="G750" s="242">
        <v>0.25824999999999998</v>
      </c>
      <c r="H750" s="245">
        <v>98.336015048462883</v>
      </c>
    </row>
    <row r="751" spans="1:8">
      <c r="A751" s="86" t="str">
        <v>utl_sub_email</v>
      </c>
      <c r="B751" s="239">
        <v>750</v>
      </c>
      <c r="C751" s="86" t="s">
        <v>1602</v>
      </c>
      <c r="D751" s="241">
        <f>COUNTIF($C$1:$C751,C751)</f>
        <v>3</v>
      </c>
      <c r="E751" s="241" t="str">
        <f t="shared" si="31"/>
        <v>Submit info to on utilities3</v>
      </c>
      <c r="F751" s="86" t="s">
        <v>1050</v>
      </c>
      <c r="G751" s="242">
        <v>0.29040697674418608</v>
      </c>
      <c r="H751" s="245">
        <v>101.16541548321256</v>
      </c>
    </row>
    <row r="752" spans="1:8">
      <c r="A752" s="86" t="str">
        <v>utl_sub_f2f</v>
      </c>
      <c r="B752" s="239">
        <v>751</v>
      </c>
      <c r="C752" s="86" t="s">
        <v>1602</v>
      </c>
      <c r="D752" s="241">
        <f>COUNTIF($C$1:$C752,C752)</f>
        <v>4</v>
      </c>
      <c r="E752" s="241" t="str">
        <f t="shared" si="31"/>
        <v>Submit info to on utilities4</v>
      </c>
      <c r="F752" s="86" t="s">
        <v>1498</v>
      </c>
      <c r="G752" s="242">
        <v>0.19083720930232553</v>
      </c>
      <c r="H752" s="245">
        <v>100.25481239512126</v>
      </c>
    </row>
    <row r="753" spans="1:8">
      <c r="A753" s="86" t="str">
        <v>utl_sub_mail</v>
      </c>
      <c r="B753" s="239">
        <v>752</v>
      </c>
      <c r="C753" s="86" t="s">
        <v>1602</v>
      </c>
      <c r="D753" s="241">
        <f>COUNTIF($C$1:$C753,C753)</f>
        <v>5</v>
      </c>
      <c r="E753" s="241" t="str">
        <f t="shared" si="31"/>
        <v>Submit info to on utilities5</v>
      </c>
      <c r="F753" s="86" t="s">
        <v>1500</v>
      </c>
      <c r="G753" s="242">
        <v>0.124</v>
      </c>
      <c r="H753" s="245">
        <v>99.959639617672636</v>
      </c>
    </row>
    <row r="754" spans="1:8">
      <c r="A754" s="86" t="str">
        <v>utl_sub_txt</v>
      </c>
      <c r="B754" s="239">
        <v>753</v>
      </c>
      <c r="C754" s="86" t="s">
        <v>1602</v>
      </c>
      <c r="D754" s="241">
        <f>COUNTIF($C$1:$C754,C754)</f>
        <v>6</v>
      </c>
      <c r="E754" s="241" t="str">
        <f t="shared" si="31"/>
        <v>Submit info to on utilities6</v>
      </c>
      <c r="F754" s="86" t="s">
        <v>1502</v>
      </c>
      <c r="G754" s="242">
        <v>8.1017441860465125E-2</v>
      </c>
      <c r="H754" s="245">
        <v>97.050381430955795</v>
      </c>
    </row>
    <row r="755" spans="1:8">
      <c r="A755" s="86" t="str">
        <v>utl_sub_web</v>
      </c>
      <c r="B755" s="239">
        <v>754</v>
      </c>
      <c r="C755" s="86" t="s">
        <v>1602</v>
      </c>
      <c r="D755" s="241">
        <f>COUNTIF($C$1:$C755,C755)</f>
        <v>7</v>
      </c>
      <c r="E755" s="241" t="str">
        <f t="shared" si="31"/>
        <v>Submit info to on utilities7</v>
      </c>
      <c r="F755" s="86" t="s">
        <v>1504</v>
      </c>
      <c r="G755" s="242">
        <v>0.33247093023255814</v>
      </c>
      <c r="H755" s="245">
        <v>100.69396188427393</v>
      </c>
    </row>
    <row r="756" spans="1:8">
      <c r="A756" s="86" t="str">
        <v>utl_mark_app</v>
      </c>
      <c r="B756" s="239">
        <v>755</v>
      </c>
      <c r="C756" s="86" t="s">
        <v>1610</v>
      </c>
      <c r="D756" s="241">
        <f>COUNTIF($C$1:$C756,C756)</f>
        <v>1</v>
      </c>
      <c r="E756" s="241" t="str">
        <f t="shared" si="31"/>
        <v>Get info/marketing on utilities1</v>
      </c>
      <c r="F756" s="86" t="s">
        <v>1493</v>
      </c>
      <c r="G756" s="242">
        <v>0.1420406976744186</v>
      </c>
      <c r="H756" s="245">
        <v>92.896958263943901</v>
      </c>
    </row>
    <row r="757" spans="1:8">
      <c r="A757" s="86" t="str">
        <v>utl_mark_call</v>
      </c>
      <c r="B757" s="239">
        <v>756</v>
      </c>
      <c r="C757" s="86" t="s">
        <v>1610</v>
      </c>
      <c r="D757" s="241">
        <f>COUNTIF($C$1:$C757,C757)</f>
        <v>2</v>
      </c>
      <c r="E757" s="241" t="str">
        <f t="shared" si="31"/>
        <v>Get info/marketing on utilities2</v>
      </c>
      <c r="F757" s="86" t="s">
        <v>1495</v>
      </c>
      <c r="G757" s="242">
        <v>0.20066860465116279</v>
      </c>
      <c r="H757" s="245">
        <v>92.892371888818687</v>
      </c>
    </row>
    <row r="758" spans="1:8">
      <c r="A758" s="86" t="str">
        <v>utl_mark_email</v>
      </c>
      <c r="B758" s="239">
        <v>757</v>
      </c>
      <c r="C758" s="86" t="s">
        <v>1610</v>
      </c>
      <c r="D758" s="241">
        <f>COUNTIF($C$1:$C758,C758)</f>
        <v>3</v>
      </c>
      <c r="E758" s="241" t="str">
        <f t="shared" si="31"/>
        <v>Get info/marketing on utilities3</v>
      </c>
      <c r="F758" s="86" t="s">
        <v>1050</v>
      </c>
      <c r="G758" s="242">
        <v>0.31493604651162788</v>
      </c>
      <c r="H758" s="245">
        <v>96.393380180801771</v>
      </c>
    </row>
    <row r="759" spans="1:8">
      <c r="A759" s="86" t="str">
        <v>utl_mark_f2f</v>
      </c>
      <c r="B759" s="239">
        <v>758</v>
      </c>
      <c r="C759" s="86" t="s">
        <v>1610</v>
      </c>
      <c r="D759" s="241">
        <f>COUNTIF($C$1:$C759,C759)</f>
        <v>4</v>
      </c>
      <c r="E759" s="241" t="str">
        <f t="shared" si="31"/>
        <v>Get info/marketing on utilities4</v>
      </c>
      <c r="F759" s="86" t="s">
        <v>1498</v>
      </c>
      <c r="G759" s="242">
        <v>0.16013953488372093</v>
      </c>
      <c r="H759" s="245">
        <v>96.197586503412609</v>
      </c>
    </row>
    <row r="760" spans="1:8">
      <c r="A760" s="86" t="str">
        <v>utl_mark_mail</v>
      </c>
      <c r="B760" s="239">
        <v>759</v>
      </c>
      <c r="C760" s="86" t="s">
        <v>1610</v>
      </c>
      <c r="D760" s="241">
        <f>COUNTIF($C$1:$C760,C760)</f>
        <v>5</v>
      </c>
      <c r="E760" s="241" t="str">
        <f t="shared" si="31"/>
        <v>Get info/marketing on utilities5</v>
      </c>
      <c r="F760" s="86" t="s">
        <v>1500</v>
      </c>
      <c r="G760" s="242">
        <v>0.19323255813953491</v>
      </c>
      <c r="H760" s="245">
        <v>99.905170224518955</v>
      </c>
    </row>
    <row r="761" spans="1:8">
      <c r="A761" s="86" t="str">
        <v>utl_mark_txt</v>
      </c>
      <c r="B761" s="239">
        <v>760</v>
      </c>
      <c r="C761" s="86" t="s">
        <v>1610</v>
      </c>
      <c r="D761" s="241">
        <f>COUNTIF($C$1:$C761,C761)</f>
        <v>6</v>
      </c>
      <c r="E761" s="241" t="str">
        <f t="shared" si="31"/>
        <v>Get info/marketing on utilities6</v>
      </c>
      <c r="F761" s="86" t="s">
        <v>1502</v>
      </c>
      <c r="G761" s="242">
        <v>8.80581395348837E-2</v>
      </c>
      <c r="H761" s="245">
        <v>99.372488535817226</v>
      </c>
    </row>
    <row r="762" spans="1:8">
      <c r="A762" s="86" t="str">
        <v>utl_mark_web</v>
      </c>
      <c r="B762" s="239">
        <v>761</v>
      </c>
      <c r="C762" s="86" t="s">
        <v>1610</v>
      </c>
      <c r="D762" s="241">
        <f>COUNTIF($C$1:$C762,C762)</f>
        <v>7</v>
      </c>
      <c r="E762" s="241" t="str">
        <f t="shared" si="31"/>
        <v>Get info/marketing on utilities7</v>
      </c>
      <c r="F762" s="86" t="s">
        <v>1504</v>
      </c>
      <c r="G762" s="242">
        <v>0.30419767441860462</v>
      </c>
      <c r="H762" s="245">
        <v>97.948133480037811</v>
      </c>
    </row>
    <row r="763" spans="1:8">
      <c r="A763" s="86" t="str">
        <v>utl_res_app</v>
      </c>
      <c r="B763" s="239">
        <v>762</v>
      </c>
      <c r="C763" s="86" t="s">
        <v>1618</v>
      </c>
      <c r="D763" s="241">
        <f>COUNTIF($C$1:$C763,C763)</f>
        <v>1</v>
      </c>
      <c r="E763" s="241" t="str">
        <f t="shared" si="31"/>
        <v>Research utilities1</v>
      </c>
      <c r="F763" s="86" t="s">
        <v>1493</v>
      </c>
      <c r="G763" s="242">
        <v>0.12340116279069767</v>
      </c>
      <c r="H763" s="245">
        <v>86.50606962164197</v>
      </c>
    </row>
    <row r="764" spans="1:8">
      <c r="A764" s="86" t="str">
        <v>utl_res_call</v>
      </c>
      <c r="B764" s="239">
        <v>763</v>
      </c>
      <c r="C764" s="86" t="s">
        <v>1618</v>
      </c>
      <c r="D764" s="241">
        <f>COUNTIF($C$1:$C764,C764)</f>
        <v>2</v>
      </c>
      <c r="E764" s="241" t="str">
        <f t="shared" si="31"/>
        <v>Research utilities2</v>
      </c>
      <c r="F764" s="86" t="s">
        <v>1495</v>
      </c>
      <c r="G764" s="242">
        <v>0.20559302325581397</v>
      </c>
      <c r="H764" s="245">
        <v>91.654053087030007</v>
      </c>
    </row>
    <row r="765" spans="1:8">
      <c r="A765" s="86" t="str">
        <v>utl_res_email</v>
      </c>
      <c r="B765" s="239">
        <v>764</v>
      </c>
      <c r="C765" s="86" t="s">
        <v>1618</v>
      </c>
      <c r="D765" s="241">
        <f>COUNTIF($C$1:$C765,C765)</f>
        <v>3</v>
      </c>
      <c r="E765" s="241" t="str">
        <f t="shared" si="31"/>
        <v>Research utilities3</v>
      </c>
      <c r="F765" s="86" t="s">
        <v>1050</v>
      </c>
      <c r="G765" s="242">
        <v>0.22968023255813955</v>
      </c>
      <c r="H765" s="245">
        <v>99.525921284743717</v>
      </c>
    </row>
    <row r="766" spans="1:8">
      <c r="A766" s="86" t="str">
        <v>utl_res_f2f</v>
      </c>
      <c r="B766" s="239">
        <v>765</v>
      </c>
      <c r="C766" s="86" t="s">
        <v>1618</v>
      </c>
      <c r="D766" s="241">
        <f>COUNTIF($C$1:$C766,C766)</f>
        <v>4</v>
      </c>
      <c r="E766" s="241" t="str">
        <f t="shared" si="31"/>
        <v>Research utilities4</v>
      </c>
      <c r="F766" s="86" t="s">
        <v>1498</v>
      </c>
      <c r="G766" s="242">
        <v>0.12449418604651165</v>
      </c>
      <c r="H766" s="245">
        <v>94.236332085316747</v>
      </c>
    </row>
    <row r="767" spans="1:8">
      <c r="A767" s="86" t="str">
        <v>utl_res_mail</v>
      </c>
      <c r="B767" s="239">
        <v>766</v>
      </c>
      <c r="C767" s="86" t="s">
        <v>1618</v>
      </c>
      <c r="D767" s="241">
        <f>COUNTIF($C$1:$C767,C767)</f>
        <v>5</v>
      </c>
      <c r="E767" s="241" t="str">
        <f t="shared" si="31"/>
        <v>Research utilities5</v>
      </c>
      <c r="F767" s="86" t="s">
        <v>1500</v>
      </c>
      <c r="G767" s="242">
        <v>7.7029069767441866E-2</v>
      </c>
      <c r="H767" s="245">
        <v>93.482958759903852</v>
      </c>
    </row>
    <row r="768" spans="1:8">
      <c r="A768" s="86" t="str">
        <v>utl_res_txt</v>
      </c>
      <c r="B768" s="239">
        <v>767</v>
      </c>
      <c r="C768" s="86" t="s">
        <v>1618</v>
      </c>
      <c r="D768" s="241">
        <f>COUNTIF($C$1:$C768,C768)</f>
        <v>6</v>
      </c>
      <c r="E768" s="241" t="str">
        <f t="shared" si="31"/>
        <v>Research utilities6</v>
      </c>
      <c r="F768" s="86" t="s">
        <v>1502</v>
      </c>
      <c r="G768" s="242">
        <v>6.6534883720930235E-2</v>
      </c>
      <c r="H768" s="245">
        <v>98.187554913798692</v>
      </c>
    </row>
    <row r="769" spans="1:8">
      <c r="A769" s="86" t="str">
        <v>utl_res_web</v>
      </c>
      <c r="B769" s="239">
        <v>768</v>
      </c>
      <c r="C769" s="86" t="s">
        <v>1618</v>
      </c>
      <c r="D769" s="241">
        <f>COUNTIF($C$1:$C769,C769)</f>
        <v>7</v>
      </c>
      <c r="E769" s="241" t="str">
        <f t="shared" si="31"/>
        <v>Research utilities7</v>
      </c>
      <c r="F769" s="86" t="s">
        <v>1504</v>
      </c>
      <c r="G769" s="242">
        <v>0.42483139534883729</v>
      </c>
      <c r="H769" s="245">
        <v>101.36200188239883</v>
      </c>
    </row>
    <row r="770" spans="1:8">
      <c r="A770" s="86" t="str">
        <v>retles_enqc_app</v>
      </c>
      <c r="B770" s="239">
        <v>769</v>
      </c>
      <c r="C770" s="86" t="s">
        <v>1626</v>
      </c>
      <c r="D770" s="241">
        <f>COUNTIF($C$1:$C770,C770)</f>
        <v>1</v>
      </c>
      <c r="E770" s="241" t="str">
        <f t="shared" si="31"/>
        <v>Make enquiry on retail and leisure1</v>
      </c>
      <c r="F770" s="86" t="s">
        <v>1493</v>
      </c>
      <c r="G770" s="242">
        <v>0.1754302325581395</v>
      </c>
      <c r="H770" s="245">
        <v>90.122869392301112</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0.40191279069767455</v>
      </c>
      <c r="H771" s="245">
        <v>100.61931053189994</v>
      </c>
    </row>
    <row r="772" spans="1:8">
      <c r="A772" s="86" t="str">
        <v>retles_enqc_eml</v>
      </c>
      <c r="B772" s="239">
        <v>771</v>
      </c>
      <c r="C772" s="86" t="s">
        <v>1626</v>
      </c>
      <c r="D772" s="241">
        <f>COUNTIF($C$1:$C772,C772)</f>
        <v>3</v>
      </c>
      <c r="E772" s="241" t="str">
        <f t="shared" si="32"/>
        <v>Make enquiry on retail and leisure3</v>
      </c>
      <c r="F772" s="86" t="s">
        <v>1050</v>
      </c>
      <c r="G772" s="242">
        <v>0.46268023255813945</v>
      </c>
      <c r="H772" s="245">
        <v>100.12037781078602</v>
      </c>
    </row>
    <row r="773" spans="1:8">
      <c r="A773" s="86" t="str">
        <v>retles_enqc_f2f</v>
      </c>
      <c r="B773" s="239">
        <v>772</v>
      </c>
      <c r="C773" s="86" t="s">
        <v>1626</v>
      </c>
      <c r="D773" s="241">
        <f>COUNTIF($C$1:$C773,C773)</f>
        <v>4</v>
      </c>
      <c r="E773" s="241" t="str">
        <f t="shared" si="32"/>
        <v>Make enquiry on retail and leisure4</v>
      </c>
      <c r="F773" s="86" t="s">
        <v>1498</v>
      </c>
      <c r="G773" s="242">
        <v>0.37013953488372092</v>
      </c>
      <c r="H773" s="245">
        <v>96.530122494605862</v>
      </c>
    </row>
    <row r="774" spans="1:8">
      <c r="A774" s="86" t="str">
        <v>retles_enqc_mail</v>
      </c>
      <c r="B774" s="239">
        <v>773</v>
      </c>
      <c r="C774" s="86" t="s">
        <v>1626</v>
      </c>
      <c r="D774" s="241">
        <f>COUNTIF($C$1:$C774,C774)</f>
        <v>5</v>
      </c>
      <c r="E774" s="241" t="str">
        <f t="shared" si="32"/>
        <v>Make enquiry on retail and leisure5</v>
      </c>
      <c r="F774" s="86" t="s">
        <v>1500</v>
      </c>
      <c r="G774" s="242">
        <v>0.15693023255813951</v>
      </c>
      <c r="H774" s="245">
        <v>95.334826066225006</v>
      </c>
    </row>
    <row r="775" spans="1:8">
      <c r="A775" s="86" t="str">
        <v>retles_enqc_txt</v>
      </c>
      <c r="B775" s="239">
        <v>774</v>
      </c>
      <c r="C775" s="86" t="s">
        <v>1626</v>
      </c>
      <c r="D775" s="241">
        <f>COUNTIF($C$1:$C775,C775)</f>
        <v>6</v>
      </c>
      <c r="E775" s="241" t="str">
        <f t="shared" si="32"/>
        <v>Make enquiry on retail and leisure6</v>
      </c>
      <c r="F775" s="86" t="s">
        <v>1502</v>
      </c>
      <c r="G775" s="242">
        <v>0.10126744186046513</v>
      </c>
      <c r="H775" s="245">
        <v>89.697482943625189</v>
      </c>
    </row>
    <row r="776" spans="1:8">
      <c r="A776" s="86" t="str">
        <v>retles_enqc_web</v>
      </c>
      <c r="B776" s="239">
        <v>775</v>
      </c>
      <c r="C776" s="86" t="s">
        <v>1626</v>
      </c>
      <c r="D776" s="241">
        <f>COUNTIF($C$1:$C776,C776)</f>
        <v>7</v>
      </c>
      <c r="E776" s="241" t="str">
        <f t="shared" si="32"/>
        <v>Make enquiry on retail and leisure7</v>
      </c>
      <c r="F776" s="86" t="s">
        <v>1504</v>
      </c>
      <c r="G776" s="242">
        <v>0.39973837209302321</v>
      </c>
      <c r="H776" s="245">
        <v>102.9514311367279</v>
      </c>
    </row>
    <row r="777" spans="1:8">
      <c r="A777" s="86" t="str">
        <v>retles_sub_app</v>
      </c>
      <c r="B777" s="239">
        <v>776</v>
      </c>
      <c r="C777" s="86" t="s">
        <v>1634</v>
      </c>
      <c r="D777" s="241">
        <f>COUNTIF($C$1:$C777,C777)</f>
        <v>1</v>
      </c>
      <c r="E777" s="241" t="str">
        <f t="shared" si="32"/>
        <v>Submit info to retail and leisure1</v>
      </c>
      <c r="F777" s="86" t="s">
        <v>1493</v>
      </c>
      <c r="G777" s="242">
        <v>0.25233139534883725</v>
      </c>
      <c r="H777" s="245">
        <v>97.579858404789164</v>
      </c>
    </row>
    <row r="778" spans="1:8">
      <c r="A778" s="86" t="str">
        <v>retles_sub_call</v>
      </c>
      <c r="B778" s="239">
        <v>777</v>
      </c>
      <c r="C778" s="86" t="s">
        <v>1634</v>
      </c>
      <c r="D778" s="241">
        <f>COUNTIF($C$1:$C778,C778)</f>
        <v>2</v>
      </c>
      <c r="E778" s="241" t="str">
        <f t="shared" si="32"/>
        <v>Submit info to retail and leisure2</v>
      </c>
      <c r="F778" s="86" t="s">
        <v>1495</v>
      </c>
      <c r="G778" s="242">
        <v>0.37351162790697673</v>
      </c>
      <c r="H778" s="245">
        <v>99.964927376932238</v>
      </c>
    </row>
    <row r="779" spans="1:8">
      <c r="A779" s="86" t="str">
        <v>retles_sub_eml</v>
      </c>
      <c r="B779" s="239">
        <v>778</v>
      </c>
      <c r="C779" s="86" t="s">
        <v>1634</v>
      </c>
      <c r="D779" s="241">
        <f>COUNTIF($C$1:$C779,C779)</f>
        <v>3</v>
      </c>
      <c r="E779" s="241" t="str">
        <f t="shared" si="32"/>
        <v>Submit info to retail and leisure3</v>
      </c>
      <c r="F779" s="86" t="s">
        <v>1050</v>
      </c>
      <c r="G779" s="242">
        <v>0.36840116279069762</v>
      </c>
      <c r="H779" s="245">
        <v>99.958028351065536</v>
      </c>
    </row>
    <row r="780" spans="1:8">
      <c r="A780" s="86" t="str">
        <v>retles_sub_f2f</v>
      </c>
      <c r="B780" s="239">
        <v>779</v>
      </c>
      <c r="C780" s="86" t="s">
        <v>1634</v>
      </c>
      <c r="D780" s="241">
        <f>COUNTIF($C$1:$C780,C780)</f>
        <v>4</v>
      </c>
      <c r="E780" s="241" t="str">
        <f t="shared" si="32"/>
        <v>Submit info to retail and leisure4</v>
      </c>
      <c r="F780" s="86" t="s">
        <v>1498</v>
      </c>
      <c r="G780" s="242">
        <v>0.39084302325581394</v>
      </c>
      <c r="H780" s="245">
        <v>99.476183790058244</v>
      </c>
    </row>
    <row r="781" spans="1:8">
      <c r="A781" s="86" t="str">
        <v>retles_sub_mail</v>
      </c>
      <c r="B781" s="239">
        <v>780</v>
      </c>
      <c r="C781" s="86" t="s">
        <v>1634</v>
      </c>
      <c r="D781" s="241">
        <f>COUNTIF($C$1:$C781,C781)</f>
        <v>5</v>
      </c>
      <c r="E781" s="241" t="str">
        <f t="shared" si="32"/>
        <v>Submit info to retail and leisure5</v>
      </c>
      <c r="F781" s="86" t="s">
        <v>1500</v>
      </c>
      <c r="G781" s="242">
        <v>0.12262209302325582</v>
      </c>
      <c r="H781" s="245">
        <v>96.4691372824783</v>
      </c>
    </row>
    <row r="782" spans="1:8">
      <c r="A782" s="86" t="str">
        <v>retles_sub_txt</v>
      </c>
      <c r="B782" s="239">
        <v>781</v>
      </c>
      <c r="C782" s="86" t="s">
        <v>1634</v>
      </c>
      <c r="D782" s="241">
        <f>COUNTIF($C$1:$C782,C782)</f>
        <v>6</v>
      </c>
      <c r="E782" s="241" t="str">
        <f t="shared" si="32"/>
        <v>Submit info to retail and leisure6</v>
      </c>
      <c r="F782" s="86" t="s">
        <v>1502</v>
      </c>
      <c r="G782" s="242">
        <v>0.10726162790697673</v>
      </c>
      <c r="H782" s="245">
        <v>91.883972870119379</v>
      </c>
    </row>
    <row r="783" spans="1:8">
      <c r="A783" s="86" t="str">
        <v>retles_sub_web</v>
      </c>
      <c r="B783" s="239">
        <v>782</v>
      </c>
      <c r="C783" s="86" t="s">
        <v>1634</v>
      </c>
      <c r="D783" s="241">
        <f>COUNTIF($C$1:$C783,C783)</f>
        <v>7</v>
      </c>
      <c r="E783" s="241" t="str">
        <f t="shared" si="32"/>
        <v>Submit info to retail and leisure7</v>
      </c>
      <c r="F783" s="86" t="s">
        <v>1504</v>
      </c>
      <c r="G783" s="242">
        <v>0.44820348837209306</v>
      </c>
      <c r="H783" s="245">
        <v>102.16268071562568</v>
      </c>
    </row>
    <row r="784" spans="1:8">
      <c r="A784" s="86" t="str">
        <v>retles_mark_app</v>
      </c>
      <c r="B784" s="239">
        <v>783</v>
      </c>
      <c r="C784" s="86" t="s">
        <v>1642</v>
      </c>
      <c r="D784" s="241">
        <f>COUNTIF($C$1:$C784,C784)</f>
        <v>1</v>
      </c>
      <c r="E784" s="241" t="str">
        <f t="shared" si="32"/>
        <v>Get info/marketing on retail and leisure1</v>
      </c>
      <c r="F784" s="86" t="s">
        <v>1493</v>
      </c>
      <c r="G784" s="242">
        <v>0.22477325581395347</v>
      </c>
      <c r="H784" s="245">
        <v>103.15590607042937</v>
      </c>
    </row>
    <row r="785" spans="1:8">
      <c r="A785" s="86" t="str">
        <v>retles_mark_call</v>
      </c>
      <c r="B785" s="239">
        <v>784</v>
      </c>
      <c r="C785" s="86" t="s">
        <v>1642</v>
      </c>
      <c r="D785" s="241">
        <f>COUNTIF($C$1:$C785,C785)</f>
        <v>2</v>
      </c>
      <c r="E785" s="241" t="str">
        <f t="shared" si="32"/>
        <v>Get info/marketing on retail and leisure2</v>
      </c>
      <c r="F785" s="86" t="s">
        <v>1495</v>
      </c>
      <c r="G785" s="242">
        <v>0.21161627906976746</v>
      </c>
      <c r="H785" s="245">
        <v>96.554821897828177</v>
      </c>
    </row>
    <row r="786" spans="1:8">
      <c r="A786" s="86" t="str">
        <v>retles_mark_eml</v>
      </c>
      <c r="B786" s="239">
        <v>785</v>
      </c>
      <c r="C786" s="86" t="s">
        <v>1642</v>
      </c>
      <c r="D786" s="241">
        <f>COUNTIF($C$1:$C786,C786)</f>
        <v>3</v>
      </c>
      <c r="E786" s="241" t="str">
        <f t="shared" si="32"/>
        <v>Get info/marketing on retail and leisure3</v>
      </c>
      <c r="F786" s="86" t="s">
        <v>1050</v>
      </c>
      <c r="G786" s="242">
        <v>0.38159302325581396</v>
      </c>
      <c r="H786" s="245">
        <v>99.831151713507111</v>
      </c>
    </row>
    <row r="787" spans="1:8">
      <c r="A787" s="86" t="str">
        <v>retles_mark_f2f</v>
      </c>
      <c r="B787" s="239">
        <v>786</v>
      </c>
      <c r="C787" s="86" t="s">
        <v>1642</v>
      </c>
      <c r="D787" s="241">
        <f>COUNTIF($C$1:$C787,C787)</f>
        <v>4</v>
      </c>
      <c r="E787" s="241" t="str">
        <f t="shared" si="32"/>
        <v>Get info/marketing on retail and leisure4</v>
      </c>
      <c r="F787" s="86" t="s">
        <v>1498</v>
      </c>
      <c r="G787" s="242">
        <v>0.29445930232558137</v>
      </c>
      <c r="H787" s="245">
        <v>96.584695440396558</v>
      </c>
    </row>
    <row r="788" spans="1:8">
      <c r="A788" s="86" t="str">
        <v>retles_mark_mail</v>
      </c>
      <c r="B788" s="239">
        <v>787</v>
      </c>
      <c r="C788" s="86" t="s">
        <v>1642</v>
      </c>
      <c r="D788" s="241">
        <f>COUNTIF($C$1:$C788,C788)</f>
        <v>5</v>
      </c>
      <c r="E788" s="241" t="str">
        <f t="shared" si="32"/>
        <v>Get info/marketing on retail and leisure5</v>
      </c>
      <c r="F788" s="86" t="s">
        <v>1500</v>
      </c>
      <c r="G788" s="242">
        <v>0.19980813953488374</v>
      </c>
      <c r="H788" s="247">
        <v>98.266730385357278</v>
      </c>
    </row>
    <row r="789" spans="1:8">
      <c r="A789" s="86" t="str">
        <v>retles_mark_txt</v>
      </c>
      <c r="B789" s="239">
        <v>788</v>
      </c>
      <c r="C789" s="86" t="s">
        <v>1642</v>
      </c>
      <c r="D789" s="241">
        <f>COUNTIF($C$1:$C789,C789)</f>
        <v>6</v>
      </c>
      <c r="E789" s="241" t="str">
        <f t="shared" si="32"/>
        <v>Get info/marketing on retail and leisure6</v>
      </c>
      <c r="F789" s="86" t="s">
        <v>1502</v>
      </c>
      <c r="G789" s="242">
        <v>0.1154767441860465</v>
      </c>
      <c r="H789" s="247">
        <v>94.034262737539677</v>
      </c>
    </row>
    <row r="790" spans="1:8">
      <c r="A790" s="86" t="str">
        <v>retles_mark_web</v>
      </c>
      <c r="B790" s="239">
        <v>789</v>
      </c>
      <c r="C790" s="86" t="s">
        <v>1642</v>
      </c>
      <c r="D790" s="241">
        <f>COUNTIF($C$1:$C790,C790)</f>
        <v>7</v>
      </c>
      <c r="E790" s="241" t="str">
        <f t="shared" si="32"/>
        <v>Get info/marketing on retail and leisure7</v>
      </c>
      <c r="F790" s="86" t="s">
        <v>1504</v>
      </c>
      <c r="G790" s="242">
        <v>0.37773255813953488</v>
      </c>
      <c r="H790" s="247">
        <v>100.36776571869991</v>
      </c>
    </row>
    <row r="791" spans="1:8">
      <c r="A791" s="86" t="str">
        <v>retles_res_app</v>
      </c>
      <c r="B791" s="239">
        <v>790</v>
      </c>
      <c r="C791" s="86" t="s">
        <v>1650</v>
      </c>
      <c r="D791" s="241">
        <f>COUNTIF($C$1:$C791,C791)</f>
        <v>1</v>
      </c>
      <c r="E791" s="241" t="str">
        <f t="shared" si="32"/>
        <v>Research retail and leisure1</v>
      </c>
      <c r="F791" s="86" t="s">
        <v>1493</v>
      </c>
      <c r="G791" s="242">
        <v>0.22285465116279068</v>
      </c>
      <c r="H791" s="247">
        <v>95.458565277540785</v>
      </c>
    </row>
    <row r="792" spans="1:8">
      <c r="A792" s="86" t="str">
        <v>retles_res_call</v>
      </c>
      <c r="B792" s="239">
        <v>791</v>
      </c>
      <c r="C792" s="86" t="s">
        <v>1650</v>
      </c>
      <c r="D792" s="241">
        <f>COUNTIF($C$1:$C792,C792)</f>
        <v>2</v>
      </c>
      <c r="E792" s="241" t="str">
        <f t="shared" si="32"/>
        <v>Research retail and leisure2</v>
      </c>
      <c r="F792" s="86" t="s">
        <v>1495</v>
      </c>
      <c r="G792" s="242">
        <v>0.22094186046511624</v>
      </c>
      <c r="H792" s="247">
        <v>97.909147235035604</v>
      </c>
    </row>
    <row r="793" spans="1:8">
      <c r="A793" s="86" t="str">
        <v>retles_res_eml</v>
      </c>
      <c r="B793" s="239">
        <v>792</v>
      </c>
      <c r="C793" s="86" t="s">
        <v>1650</v>
      </c>
      <c r="D793" s="241">
        <f>COUNTIF($C$1:$C793,C793)</f>
        <v>3</v>
      </c>
      <c r="E793" s="241" t="str">
        <f t="shared" si="32"/>
        <v>Research retail and leisure3</v>
      </c>
      <c r="F793" s="86" t="s">
        <v>1050</v>
      </c>
      <c r="G793" s="242">
        <v>0.25201162790697673</v>
      </c>
      <c r="H793" s="247">
        <v>98.491821186227597</v>
      </c>
    </row>
    <row r="794" spans="1:8">
      <c r="A794" s="86" t="str">
        <v>retles_res_f2f</v>
      </c>
      <c r="B794" s="239">
        <v>793</v>
      </c>
      <c r="C794" s="86" t="s">
        <v>1650</v>
      </c>
      <c r="D794" s="241">
        <f>COUNTIF($C$1:$C794,C794)</f>
        <v>4</v>
      </c>
      <c r="E794" s="241" t="str">
        <f t="shared" si="32"/>
        <v>Research retail and leisure4</v>
      </c>
      <c r="F794" s="86" t="s">
        <v>1498</v>
      </c>
      <c r="G794" s="242">
        <v>0.38070930232558137</v>
      </c>
      <c r="H794" s="247">
        <v>99.644180572660545</v>
      </c>
    </row>
    <row r="795" spans="1:8">
      <c r="A795" s="86" t="str">
        <v>retles_res_mail</v>
      </c>
      <c r="B795" s="239">
        <v>794</v>
      </c>
      <c r="C795" s="86" t="s">
        <v>1650</v>
      </c>
      <c r="D795" s="241">
        <f>COUNTIF($C$1:$C795,C795)</f>
        <v>5</v>
      </c>
      <c r="E795" s="241" t="str">
        <f t="shared" si="32"/>
        <v>Research retail and leisure5</v>
      </c>
      <c r="F795" s="86" t="s">
        <v>1500</v>
      </c>
      <c r="G795" s="242">
        <v>9.1680232558139535E-2</v>
      </c>
      <c r="H795" s="247">
        <v>90.704364769663059</v>
      </c>
    </row>
    <row r="796" spans="1:8">
      <c r="A796" s="86" t="str">
        <v>retles_res_txt</v>
      </c>
      <c r="B796" s="240">
        <v>795</v>
      </c>
      <c r="C796" s="86" t="s">
        <v>1650</v>
      </c>
      <c r="D796" s="241">
        <f>COUNTIF($C$1:$C796,C796)</f>
        <v>6</v>
      </c>
      <c r="E796" s="241" t="str">
        <f t="shared" si="32"/>
        <v>Research retail and leisure6</v>
      </c>
      <c r="F796" s="86" t="s">
        <v>1502</v>
      </c>
      <c r="G796" s="244">
        <v>6.8610465116279065E-2</v>
      </c>
      <c r="H796" s="248">
        <v>81.209411029284411</v>
      </c>
    </row>
    <row r="797" spans="1:8">
      <c r="A797" s="86" t="str">
        <v>retles_res_web</v>
      </c>
      <c r="B797" s="1">
        <v>796</v>
      </c>
      <c r="C797" s="86" t="s">
        <v>1650</v>
      </c>
      <c r="D797" s="241">
        <f>COUNTIF($C$1:$C797,C797)</f>
        <v>7</v>
      </c>
      <c r="E797" s="241" t="str">
        <f t="shared" si="32"/>
        <v>Research retail and leisure7</v>
      </c>
      <c r="F797" s="86" t="s">
        <v>1504</v>
      </c>
      <c r="G797" s="68">
        <v>0.52580813953488381</v>
      </c>
      <c r="H797" s="70">
        <v>102.5580860089522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A62DF-A792-44FA-B69F-A6F4CEEE63E7}">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Tarporley Ward</v>
      </c>
      <c r="C7" s="1" t="str">
        <f>BASE_PROFILE_DESC</f>
        <v>Associated Base - Cheshire West and Chester</v>
      </c>
      <c r="E7" s="1" t="str">
        <f>"Profile Title: "&amp;B7</f>
        <v>Profile Title: Ward: Tarporley Ward</v>
      </c>
      <c r="F7" s="1" t="str">
        <f>"Base Title: "&amp;C7</f>
        <v>Base Title: Associated Base - Cheshire West and Chester</v>
      </c>
    </row>
    <row r="8" spans="1:6">
      <c r="A8" s="1">
        <v>1</v>
      </c>
      <c r="B8" s="1">
        <v>1</v>
      </c>
      <c r="C8" s="1">
        <v>3787</v>
      </c>
      <c r="D8" s="1">
        <v>1</v>
      </c>
    </row>
    <row r="9" spans="1:6">
      <c r="A9" s="1">
        <v>2</v>
      </c>
      <c r="B9" s="1">
        <v>1</v>
      </c>
      <c r="C9" s="1">
        <v>11136</v>
      </c>
      <c r="D9" s="1">
        <v>2</v>
      </c>
    </row>
    <row r="10" spans="1:6">
      <c r="A10" s="1">
        <v>3</v>
      </c>
      <c r="B10" s="1">
        <v>0</v>
      </c>
      <c r="C10" s="1">
        <v>17099</v>
      </c>
      <c r="D10" s="1">
        <v>3</v>
      </c>
    </row>
    <row r="11" spans="1:6">
      <c r="A11" s="1">
        <v>4</v>
      </c>
      <c r="B11" s="1">
        <v>2</v>
      </c>
      <c r="C11" s="1">
        <v>14210</v>
      </c>
      <c r="D11" s="1">
        <v>4</v>
      </c>
    </row>
    <row r="12" spans="1:6">
      <c r="A12" s="1">
        <v>5</v>
      </c>
      <c r="B12" s="1">
        <v>12</v>
      </c>
      <c r="C12" s="1">
        <v>12098</v>
      </c>
      <c r="D12" s="1">
        <v>5</v>
      </c>
    </row>
    <row r="13" spans="1:6">
      <c r="A13" s="1">
        <v>6</v>
      </c>
      <c r="B13" s="1">
        <v>0</v>
      </c>
      <c r="C13" s="1">
        <v>3360</v>
      </c>
      <c r="D13" s="1">
        <v>6</v>
      </c>
    </row>
    <row r="14" spans="1:6">
      <c r="A14" s="1">
        <v>7</v>
      </c>
      <c r="B14" s="1">
        <v>0</v>
      </c>
      <c r="C14" s="1">
        <v>7077</v>
      </c>
      <c r="D14" s="1">
        <v>7</v>
      </c>
    </row>
    <row r="15" spans="1:6">
      <c r="A15" s="1">
        <v>8</v>
      </c>
      <c r="B15" s="1">
        <v>0</v>
      </c>
      <c r="C15" s="1">
        <v>0</v>
      </c>
      <c r="D15" s="1">
        <v>8</v>
      </c>
    </row>
    <row r="16" spans="1:6">
      <c r="A16" s="1">
        <v>9</v>
      </c>
      <c r="B16" s="1">
        <v>0</v>
      </c>
      <c r="C16" s="1">
        <v>16337</v>
      </c>
      <c r="D16" s="1">
        <v>9</v>
      </c>
    </row>
    <row r="17" spans="1:4">
      <c r="A17" s="1">
        <v>10</v>
      </c>
      <c r="B17" s="1">
        <v>0</v>
      </c>
      <c r="C17" s="1">
        <v>12048</v>
      </c>
      <c r="D17" s="1">
        <v>10</v>
      </c>
    </row>
    <row r="18" spans="1:4">
      <c r="A18" s="1">
        <v>11</v>
      </c>
      <c r="B18" s="1">
        <v>0</v>
      </c>
      <c r="C18" s="1">
        <v>6926</v>
      </c>
      <c r="D18" s="1">
        <v>11</v>
      </c>
    </row>
    <row r="19" spans="1:4">
      <c r="A19" s="1">
        <v>12</v>
      </c>
      <c r="B19" s="1">
        <v>0</v>
      </c>
      <c r="C19" s="1">
        <v>6282</v>
      </c>
      <c r="D19" s="1">
        <v>12</v>
      </c>
    </row>
    <row r="20" spans="1:4">
      <c r="A20" s="1">
        <v>13</v>
      </c>
      <c r="B20" s="1">
        <v>0</v>
      </c>
      <c r="C20" s="1">
        <v>7412</v>
      </c>
      <c r="D20" s="1">
        <v>13</v>
      </c>
    </row>
    <row r="21" spans="1:4">
      <c r="A21" s="1">
        <v>14</v>
      </c>
      <c r="B21" s="1">
        <v>0</v>
      </c>
      <c r="C21" s="1">
        <v>13105</v>
      </c>
      <c r="D21" s="1">
        <v>14</v>
      </c>
    </row>
    <row r="22" spans="1:4">
      <c r="A22" s="1">
        <v>15</v>
      </c>
      <c r="B22" s="1">
        <v>0</v>
      </c>
      <c r="C22" s="1">
        <v>15117</v>
      </c>
      <c r="D22" s="1">
        <v>15</v>
      </c>
    </row>
    <row r="23" spans="1:4">
      <c r="A23" s="1">
        <v>16</v>
      </c>
      <c r="B23" s="1">
        <v>3</v>
      </c>
      <c r="C23" s="1">
        <v>22417</v>
      </c>
      <c r="D23" s="1">
        <v>16</v>
      </c>
    </row>
    <row r="24" spans="1:4">
      <c r="A24" s="1">
        <v>17</v>
      </c>
      <c r="B24" s="1">
        <v>4</v>
      </c>
      <c r="C24" s="1">
        <v>26453</v>
      </c>
      <c r="D24" s="1">
        <v>17</v>
      </c>
    </row>
    <row r="25" spans="1:4">
      <c r="A25" s="1">
        <v>18</v>
      </c>
      <c r="B25" s="1">
        <v>0</v>
      </c>
      <c r="C25" s="1">
        <v>106</v>
      </c>
      <c r="D25" s="1">
        <v>18</v>
      </c>
    </row>
    <row r="26" spans="1:4">
      <c r="A26" s="1">
        <v>19</v>
      </c>
      <c r="B26" s="1">
        <v>56</v>
      </c>
      <c r="C26" s="1">
        <v>48853</v>
      </c>
      <c r="D26" s="1">
        <v>19</v>
      </c>
    </row>
    <row r="27" spans="1:4">
      <c r="A27" s="1">
        <v>20</v>
      </c>
      <c r="B27" s="1">
        <v>12</v>
      </c>
      <c r="C27" s="1">
        <v>25084</v>
      </c>
      <c r="D27" s="1">
        <v>20</v>
      </c>
    </row>
    <row r="28" spans="1:4">
      <c r="A28" s="1">
        <v>21</v>
      </c>
      <c r="B28" s="1">
        <v>2</v>
      </c>
      <c r="C28" s="1">
        <v>5253</v>
      </c>
      <c r="D28" s="1">
        <v>21</v>
      </c>
    </row>
    <row r="29" spans="1:4">
      <c r="A29" s="1">
        <v>22</v>
      </c>
      <c r="B29" s="1">
        <v>0</v>
      </c>
      <c r="C29" s="1">
        <v>1307</v>
      </c>
      <c r="D29" s="1">
        <v>22</v>
      </c>
    </row>
    <row r="30" spans="1:4">
      <c r="A30" s="1">
        <v>23</v>
      </c>
      <c r="B30" s="1">
        <v>1</v>
      </c>
      <c r="C30" s="1">
        <v>15264</v>
      </c>
      <c r="D30" s="1">
        <v>23</v>
      </c>
    </row>
    <row r="31" spans="1:4">
      <c r="A31" s="1">
        <v>24</v>
      </c>
      <c r="B31" s="1">
        <v>75</v>
      </c>
      <c r="C31" s="1">
        <v>30382</v>
      </c>
      <c r="D31" s="1">
        <v>24</v>
      </c>
    </row>
    <row r="32" spans="1:4">
      <c r="A32" s="1">
        <v>25</v>
      </c>
      <c r="B32" s="1">
        <v>3</v>
      </c>
      <c r="C32" s="1">
        <v>23245</v>
      </c>
      <c r="D32" s="1">
        <v>25</v>
      </c>
    </row>
    <row r="33" spans="1:4">
      <c r="A33" s="1">
        <v>26</v>
      </c>
      <c r="B33" s="1">
        <v>0</v>
      </c>
      <c r="C33" s="1">
        <v>237</v>
      </c>
      <c r="D33" s="1">
        <v>26</v>
      </c>
    </row>
    <row r="34" spans="1:4">
      <c r="A34" s="1">
        <v>27</v>
      </c>
      <c r="B34" s="1">
        <v>0</v>
      </c>
      <c r="C34" s="1">
        <v>3786</v>
      </c>
      <c r="D34" s="1">
        <v>27</v>
      </c>
    </row>
    <row r="35" spans="1:4">
      <c r="A35" s="1">
        <v>28</v>
      </c>
      <c r="B35" s="1">
        <v>0</v>
      </c>
      <c r="C35" s="1">
        <v>0</v>
      </c>
      <c r="D35" s="1">
        <v>28</v>
      </c>
    </row>
    <row r="37" spans="1:4">
      <c r="B37" s="1">
        <f>SUM(B8:B35)</f>
        <v>172</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18DFF72E-B88B-475E-86BC-4C273431A659}"/>
</file>

<file path=customXml/itemProps2.xml><?xml version="1.0" encoding="utf-8"?>
<ds:datastoreItem xmlns:ds="http://schemas.openxmlformats.org/officeDocument/2006/customXml" ds:itemID="{C9049BD3-F06A-42EB-9D8C-C7A629EB32E8}"/>
</file>

<file path=customXml/itemProps3.xml><?xml version="1.0" encoding="utf-8"?>
<ds:datastoreItem xmlns:ds="http://schemas.openxmlformats.org/officeDocument/2006/customXml" ds:itemID="{1026117A-A2D2-4BAD-96B3-CC08C1FEC52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Tarporley Wellbeing Ward Profile</dc:title>
  <dc:creator>HUXLEY, Lee</dc:creator>
  <cp:lastModifiedBy>HUXLEY, Lee</cp:lastModifiedBy>
  <dcterms:created xsi:type="dcterms:W3CDTF">2022-07-27T08:50:17Z</dcterms:created>
  <dcterms:modified xsi:type="dcterms:W3CDTF">2022-07-27T08:50:39Z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