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385" windowHeight="8370" activeTab="3"/>
  </bookViews>
  <sheets>
    <sheet name="组合1-成长" sheetId="1" r:id="rId1"/>
    <sheet name="组合2-群体" sheetId="2" r:id="rId2"/>
    <sheet name="组合3-成长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G13" i="3"/>
  <c r="G12"/>
  <c r="F12"/>
  <c r="J13" i="2"/>
  <c r="J12"/>
  <c r="I12"/>
  <c r="H12"/>
  <c r="I13" i="1"/>
  <c r="H13"/>
  <c r="I12"/>
  <c r="H12"/>
  <c r="G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<sst xmlns="http://schemas.openxmlformats.org/spreadsheetml/2006/main" count="130" uniqueCount="72">
  <si>
    <t>目前涨幅</t>
  </si>
  <si>
    <t>初始</t>
  </si>
  <si>
    <t>代码</t>
  </si>
  <si>
    <t>名称</t>
  </si>
  <si>
    <t>板块</t>
  </si>
  <si>
    <t>规模</t>
  </si>
  <si>
    <t xml:space="preserve"> 福莱特(玻璃)</t>
  </si>
  <si>
    <t>次新股/新能源</t>
  </si>
  <si>
    <t>中盘</t>
  </si>
  <si>
    <t xml:space="preserve"> 威派格</t>
  </si>
  <si>
    <t>次新股/环保/水务</t>
  </si>
  <si>
    <t>小盘</t>
  </si>
  <si>
    <t xml:space="preserve"> 天风证券</t>
  </si>
  <si>
    <t>次新股/证券</t>
  </si>
  <si>
    <t xml:space="preserve"> 华林证券</t>
  </si>
  <si>
    <t xml:space="preserve"> 贵州燃气</t>
  </si>
  <si>
    <t>天然气</t>
  </si>
  <si>
    <t xml:space="preserve"> 新疆交建</t>
  </si>
  <si>
    <t>次新股/土木工程建筑业</t>
  </si>
  <si>
    <t xml:space="preserve"> 至纯科技</t>
  </si>
  <si>
    <t>制造业/半导体</t>
  </si>
  <si>
    <t xml:space="preserve"> 贝通信</t>
  </si>
  <si>
    <t>次新股/5G</t>
  </si>
  <si>
    <t xml:space="preserve"> 长城军工</t>
  </si>
  <si>
    <t>次新股/航天军工</t>
  </si>
  <si>
    <t xml:space="preserve"> 新乳业</t>
  </si>
  <si>
    <t>次新股/乳业</t>
  </si>
  <si>
    <t>总值</t>
  </si>
  <si>
    <t>利润率</t>
  </si>
  <si>
    <t>半导体/通讯/新能源/证券</t>
  </si>
  <si>
    <t>+</t>
  </si>
  <si>
    <t>食品/军工/传统能源</t>
  </si>
  <si>
    <t>土木建设</t>
  </si>
  <si>
    <t>-</t>
  </si>
  <si>
    <t>风险</t>
  </si>
  <si>
    <t>预期利润率</t>
  </si>
  <si>
    <t>2019.5.31</t>
  </si>
  <si>
    <t>平权</t>
  </si>
  <si>
    <t>掌阅科技</t>
  </si>
  <si>
    <t>Low</t>
  </si>
  <si>
    <t>海天精工</t>
  </si>
  <si>
    <t>002785</t>
  </si>
  <si>
    <t>万里石</t>
  </si>
  <si>
    <t>东尼电子</t>
  </si>
  <si>
    <t>三祥新材</t>
  </si>
  <si>
    <t>上海亚虹</t>
  </si>
  <si>
    <t>002800</t>
  </si>
  <si>
    <t>天顺股份</t>
  </si>
  <si>
    <t>威龙股份</t>
  </si>
  <si>
    <t>白银有色</t>
  </si>
  <si>
    <t>中持股份</t>
  </si>
  <si>
    <t>福莱特</t>
  </si>
  <si>
    <t>威派格</t>
  </si>
  <si>
    <t>蔚蓝生物</t>
  </si>
  <si>
    <t>天风证券</t>
  </si>
  <si>
    <t>贝通信</t>
  </si>
  <si>
    <t>002945</t>
  </si>
  <si>
    <t>华林证券</t>
  </si>
  <si>
    <t>;002941</t>
  </si>
  <si>
    <t>新疆交建</t>
  </si>
  <si>
    <t>长城军工</t>
  </si>
  <si>
    <t>002946</t>
  </si>
  <si>
    <t>新乳业</t>
  </si>
  <si>
    <t>至纯科技</t>
  </si>
  <si>
    <t>深南电路</t>
  </si>
  <si>
    <t>High</t>
  </si>
  <si>
    <t>Mid</t>
  </si>
  <si>
    <t>汇顶科技</t>
  </si>
  <si>
    <t>金域医学</t>
  </si>
  <si>
    <t>长春高新</t>
  </si>
  <si>
    <t>贵州燃气</t>
  </si>
  <si>
    <t>10月推荐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</si>
</sst>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0"/>
      <color rgb="FF000000"/>
      <name val="Arial"/>
      <family val="2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Arial"/>
      <family val="2"/>
    </font>
    <font>
      <sz val="10"/>
      <color rgb="FF00B05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92D050"/>
      <name val="宋体"/>
      <charset val="134"/>
      <scheme val="minor"/>
    </font>
    <font>
      <sz val="9"/>
      <color rgb="FF0A227A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7" borderId="0" xfId="0" applyFill="1">
      <alignment vertical="center"/>
    </xf>
    <xf numFmtId="0" fontId="3" fillId="8" borderId="0" xfId="0" applyFont="1" applyFill="1">
      <alignment vertical="center"/>
    </xf>
    <xf numFmtId="0" fontId="9" fillId="9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0" fontId="9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6" borderId="0" xfId="0" applyFill="1">
      <alignment vertical="center"/>
    </xf>
    <xf numFmtId="0" fontId="4" fillId="3" borderId="4" xfId="0" quotePrefix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D16" sqref="D16"/>
    </sheetView>
  </sheetViews>
  <sheetFormatPr defaultColWidth="9" defaultRowHeight="13.5"/>
  <cols>
    <col min="1" max="1" width="26.5" customWidth="1"/>
    <col min="4" max="4" width="13.875" customWidth="1"/>
    <col min="5" max="5" width="21.625" customWidth="1"/>
    <col min="6" max="6" width="11.125" customWidth="1"/>
    <col min="7" max="8" width="10.5" customWidth="1"/>
    <col min="9" max="9" width="18" customWidth="1"/>
    <col min="10" max="10" width="16.625" customWidth="1"/>
    <col min="11" max="11" width="17.125" customWidth="1"/>
    <col min="12" max="12" width="12.75" customWidth="1"/>
    <col min="13" max="13" width="12.25" customWidth="1"/>
    <col min="14" max="14" width="13.875" customWidth="1"/>
    <col min="15" max="15" width="14.875" customWidth="1"/>
    <col min="16" max="16" width="13.375" customWidth="1"/>
    <col min="17" max="17" width="15" customWidth="1"/>
  </cols>
  <sheetData>
    <row r="1" spans="1:17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9">
        <v>43608</v>
      </c>
      <c r="H1" s="5">
        <v>43616</v>
      </c>
      <c r="I1" s="5">
        <v>43717</v>
      </c>
      <c r="J1" s="5">
        <v>43761</v>
      </c>
      <c r="K1" s="5">
        <v>43792</v>
      </c>
      <c r="L1" s="5">
        <v>43822</v>
      </c>
      <c r="M1" s="5">
        <v>43853</v>
      </c>
      <c r="N1" s="5">
        <v>43884</v>
      </c>
      <c r="O1" s="5">
        <v>43913</v>
      </c>
      <c r="P1" s="5">
        <v>43944</v>
      </c>
      <c r="Q1" s="5">
        <v>43974</v>
      </c>
    </row>
    <row r="2" spans="1:17">
      <c r="A2" s="20">
        <v>22.67</v>
      </c>
      <c r="B2" s="9">
        <v>1</v>
      </c>
      <c r="C2" s="9" t="str">
        <f>"601865"</f>
        <v>601865</v>
      </c>
      <c r="D2" s="21" t="s">
        <v>6</v>
      </c>
      <c r="E2" s="21" t="s">
        <v>7</v>
      </c>
      <c r="F2" s="21" t="s">
        <v>8</v>
      </c>
      <c r="G2" s="9">
        <v>9.9700000000000006</v>
      </c>
      <c r="H2" s="9">
        <v>12.23</v>
      </c>
      <c r="I2" s="12">
        <v>11.18</v>
      </c>
      <c r="J2" s="9"/>
      <c r="K2" s="9"/>
      <c r="L2" s="9"/>
      <c r="M2" s="9"/>
      <c r="N2" s="9"/>
      <c r="O2" s="9"/>
      <c r="P2" s="9"/>
      <c r="Q2" s="9"/>
    </row>
    <row r="3" spans="1:17">
      <c r="A3" s="20">
        <v>18.52</v>
      </c>
      <c r="B3" s="9">
        <v>2</v>
      </c>
      <c r="C3" s="9" t="str">
        <f>"603956"</f>
        <v>603956</v>
      </c>
      <c r="D3" s="9" t="s">
        <v>9</v>
      </c>
      <c r="E3" s="9" t="s">
        <v>10</v>
      </c>
      <c r="F3" s="9" t="s">
        <v>11</v>
      </c>
      <c r="G3" s="9">
        <v>18.11</v>
      </c>
      <c r="H3" s="9">
        <v>22.52</v>
      </c>
      <c r="I3" s="9">
        <v>19.13</v>
      </c>
      <c r="J3" s="9"/>
      <c r="K3" s="9"/>
      <c r="L3" s="9"/>
      <c r="M3" s="9"/>
      <c r="N3" s="9"/>
      <c r="O3" s="9"/>
      <c r="P3" s="9"/>
      <c r="Q3" s="9"/>
    </row>
    <row r="4" spans="1:17">
      <c r="A4" s="20">
        <v>17.13</v>
      </c>
      <c r="B4" s="9">
        <v>3</v>
      </c>
      <c r="C4" s="9" t="str">
        <f>"601162"</f>
        <v>601162</v>
      </c>
      <c r="D4" s="21" t="s">
        <v>12</v>
      </c>
      <c r="E4" s="22" t="s">
        <v>13</v>
      </c>
      <c r="F4" s="21" t="s">
        <v>8</v>
      </c>
      <c r="G4" s="9">
        <v>7.84</v>
      </c>
      <c r="H4" s="9">
        <v>9.23</v>
      </c>
      <c r="I4" s="12">
        <v>9.52</v>
      </c>
      <c r="J4" s="9"/>
      <c r="K4" s="9"/>
      <c r="L4" s="9"/>
      <c r="M4" s="9"/>
      <c r="N4" s="9"/>
      <c r="O4" s="9"/>
      <c r="P4" s="9"/>
      <c r="Q4" s="9"/>
    </row>
    <row r="5" spans="1:17">
      <c r="A5" s="20">
        <v>14.12</v>
      </c>
      <c r="B5" s="9">
        <v>4</v>
      </c>
      <c r="C5" s="9" t="str">
        <f>"002945"</f>
        <v>002945</v>
      </c>
      <c r="D5" s="21" t="s">
        <v>14</v>
      </c>
      <c r="E5" s="21" t="s">
        <v>13</v>
      </c>
      <c r="F5" s="21" t="s">
        <v>8</v>
      </c>
      <c r="G5" s="9">
        <v>10.4</v>
      </c>
      <c r="H5" s="9">
        <v>11.8</v>
      </c>
      <c r="I5" s="12">
        <v>17.13</v>
      </c>
      <c r="J5" s="9"/>
      <c r="K5" s="9"/>
      <c r="L5" s="9"/>
      <c r="M5" s="9"/>
      <c r="N5" s="9"/>
      <c r="O5" s="9"/>
      <c r="P5" s="9"/>
      <c r="Q5" s="9"/>
    </row>
    <row r="6" spans="1:17">
      <c r="A6">
        <v>8.3800000000000008</v>
      </c>
      <c r="B6" s="9">
        <v>5</v>
      </c>
      <c r="C6" s="9" t="str">
        <f>"600903"</f>
        <v>600903</v>
      </c>
      <c r="D6" s="9" t="s">
        <v>15</v>
      </c>
      <c r="E6" s="9" t="s">
        <v>16</v>
      </c>
      <c r="F6" s="23" t="s">
        <v>8</v>
      </c>
      <c r="G6" s="9">
        <v>12.67</v>
      </c>
      <c r="H6" s="9">
        <v>13.7</v>
      </c>
      <c r="I6" s="9">
        <v>13.41</v>
      </c>
      <c r="J6" s="9"/>
      <c r="K6" s="9"/>
      <c r="L6" s="9"/>
      <c r="M6" s="9"/>
      <c r="N6" s="9"/>
      <c r="O6" s="9"/>
      <c r="P6" s="9"/>
      <c r="Q6" s="9"/>
    </row>
    <row r="7" spans="1:17">
      <c r="A7">
        <v>12.47</v>
      </c>
      <c r="B7" s="9">
        <v>6</v>
      </c>
      <c r="C7" s="9" t="str">
        <f>"002941"</f>
        <v>002941</v>
      </c>
      <c r="D7" s="24" t="s">
        <v>17</v>
      </c>
      <c r="E7" s="24" t="s">
        <v>18</v>
      </c>
      <c r="F7" s="25" t="s">
        <v>8</v>
      </c>
      <c r="G7" s="9">
        <v>23.52</v>
      </c>
      <c r="H7" s="9">
        <v>26.6</v>
      </c>
      <c r="I7" s="10">
        <v>25.57</v>
      </c>
      <c r="J7" s="9"/>
      <c r="K7" s="9"/>
      <c r="L7" s="9"/>
      <c r="M7" s="9"/>
      <c r="N7" s="9"/>
      <c r="O7" s="9"/>
      <c r="P7" s="9"/>
      <c r="Q7" s="9"/>
    </row>
    <row r="8" spans="1:17">
      <c r="A8">
        <v>8.69</v>
      </c>
      <c r="B8" s="9">
        <v>7</v>
      </c>
      <c r="C8" s="9" t="str">
        <f>"603690"</f>
        <v>603690</v>
      </c>
      <c r="D8" s="21" t="s">
        <v>19</v>
      </c>
      <c r="E8" s="21" t="s">
        <v>20</v>
      </c>
      <c r="F8" s="22" t="s">
        <v>11</v>
      </c>
      <c r="G8" s="9">
        <v>18.78</v>
      </c>
      <c r="H8" s="9">
        <v>19.89</v>
      </c>
      <c r="I8" s="12">
        <v>25.52</v>
      </c>
      <c r="J8" s="9"/>
      <c r="K8" s="9"/>
      <c r="L8" s="9"/>
      <c r="M8" s="9"/>
      <c r="N8" s="9"/>
      <c r="O8" s="9"/>
      <c r="P8" s="9"/>
      <c r="Q8" s="9"/>
    </row>
    <row r="9" spans="1:17">
      <c r="A9" s="26">
        <v>31.9</v>
      </c>
      <c r="B9" s="9">
        <v>8</v>
      </c>
      <c r="C9" s="9" t="str">
        <f>"603220"</f>
        <v>603220</v>
      </c>
      <c r="D9" s="21" t="s">
        <v>21</v>
      </c>
      <c r="E9" s="21" t="s">
        <v>22</v>
      </c>
      <c r="F9" s="21" t="s">
        <v>8</v>
      </c>
      <c r="G9" s="9">
        <v>25.16</v>
      </c>
      <c r="H9" s="9">
        <v>32.950000000000003</v>
      </c>
      <c r="I9" s="12">
        <v>31.25</v>
      </c>
      <c r="J9" s="9"/>
      <c r="K9" s="9"/>
      <c r="L9" s="9"/>
      <c r="M9" s="9"/>
      <c r="N9" s="9"/>
      <c r="O9" s="9"/>
      <c r="P9" s="9"/>
      <c r="Q9" s="9"/>
    </row>
    <row r="10" spans="1:17">
      <c r="A10" s="27">
        <v>13.96</v>
      </c>
      <c r="B10" s="9">
        <v>9</v>
      </c>
      <c r="C10" s="9" t="str">
        <f>"601606"</f>
        <v>601606</v>
      </c>
      <c r="D10" s="9" t="s">
        <v>23</v>
      </c>
      <c r="E10" s="9" t="s">
        <v>24</v>
      </c>
      <c r="F10" s="25" t="s">
        <v>8</v>
      </c>
      <c r="G10" s="9">
        <v>14.81</v>
      </c>
      <c r="H10" s="9">
        <v>16.57</v>
      </c>
      <c r="I10" s="9">
        <v>15.78</v>
      </c>
      <c r="J10" s="9"/>
      <c r="K10" s="9"/>
      <c r="L10" s="9"/>
      <c r="M10" s="9"/>
      <c r="N10" s="9"/>
      <c r="O10" s="9"/>
      <c r="P10" s="9"/>
      <c r="Q10" s="9"/>
    </row>
    <row r="11" spans="1:17">
      <c r="A11" s="27">
        <v>14.71</v>
      </c>
      <c r="B11" s="9">
        <v>10</v>
      </c>
      <c r="C11" s="9" t="str">
        <f>"002946"</f>
        <v>002946</v>
      </c>
      <c r="D11" s="9" t="s">
        <v>25</v>
      </c>
      <c r="E11" s="9" t="s">
        <v>26</v>
      </c>
      <c r="F11" s="25" t="s">
        <v>8</v>
      </c>
      <c r="G11" s="9">
        <v>13.45</v>
      </c>
      <c r="H11" s="9">
        <v>15.83</v>
      </c>
      <c r="I11" s="9">
        <v>14.05</v>
      </c>
      <c r="J11" s="9"/>
      <c r="K11" s="9"/>
      <c r="L11" s="9"/>
      <c r="M11" s="9"/>
      <c r="N11" s="9"/>
      <c r="O11" s="9"/>
      <c r="P11" s="9"/>
      <c r="Q11" s="9"/>
    </row>
    <row r="12" spans="1:17">
      <c r="A12" t="s">
        <v>27</v>
      </c>
      <c r="G12">
        <f>SUM(G2:G11)</f>
        <v>154.71</v>
      </c>
      <c r="H12">
        <f>SUM(H2:H11)</f>
        <v>181.32</v>
      </c>
      <c r="I12">
        <f>SUM(I2:I11)</f>
        <v>182.54</v>
      </c>
    </row>
    <row r="13" spans="1:17">
      <c r="A13" t="s">
        <v>28</v>
      </c>
      <c r="H13">
        <f>H12/$G12-1</f>
        <v>0.17199922435524601</v>
      </c>
      <c r="I13">
        <f>I12/$G12-1</f>
        <v>0.179884946028052</v>
      </c>
    </row>
    <row r="18" spans="1:2">
      <c r="A18" s="28" t="s">
        <v>29</v>
      </c>
      <c r="B18" t="s">
        <v>30</v>
      </c>
    </row>
    <row r="19" spans="1:2">
      <c r="A19" t="s">
        <v>31</v>
      </c>
    </row>
    <row r="20" spans="1:2">
      <c r="A20" s="29" t="s">
        <v>32</v>
      </c>
      <c r="B20" t="s">
        <v>33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B6" sqref="B6"/>
    </sheetView>
  </sheetViews>
  <sheetFormatPr defaultColWidth="9" defaultRowHeight="12"/>
  <cols>
    <col min="1" max="1" width="9" style="9"/>
    <col min="2" max="2" width="21.625" style="9" customWidth="1"/>
    <col min="3" max="3" width="13.375" style="9" customWidth="1"/>
    <col min="4" max="4" width="9" style="9"/>
    <col min="5" max="7" width="20.375" style="9" customWidth="1"/>
    <col min="8" max="9" width="15.125" style="9" customWidth="1"/>
    <col min="10" max="10" width="11.125" style="9"/>
    <col min="11" max="16384" width="9" style="9"/>
  </cols>
  <sheetData>
    <row r="1" spans="1:10" ht="12.75">
      <c r="B1" s="1" t="s">
        <v>2</v>
      </c>
      <c r="C1" s="2" t="s">
        <v>3</v>
      </c>
      <c r="D1" s="2" t="s">
        <v>34</v>
      </c>
      <c r="E1" s="3" t="s">
        <v>35</v>
      </c>
      <c r="F1" s="13" t="s">
        <v>4</v>
      </c>
      <c r="G1" s="13" t="s">
        <v>5</v>
      </c>
      <c r="H1" s="4" t="s">
        <v>36</v>
      </c>
      <c r="I1" s="4" t="s">
        <v>37</v>
      </c>
      <c r="J1" s="5">
        <v>43717</v>
      </c>
    </row>
    <row r="2" spans="1:10" ht="12.75">
      <c r="A2" s="9">
        <v>1</v>
      </c>
      <c r="B2" s="6">
        <v>603533</v>
      </c>
      <c r="C2" s="7" t="s">
        <v>38</v>
      </c>
      <c r="D2" s="7" t="s">
        <v>39</v>
      </c>
      <c r="E2" s="8">
        <v>0.92145542744724895</v>
      </c>
      <c r="F2" s="14"/>
      <c r="G2" s="14"/>
      <c r="H2" s="9">
        <v>15.9</v>
      </c>
      <c r="I2" s="9">
        <v>15.9</v>
      </c>
      <c r="J2" s="18">
        <v>15.79</v>
      </c>
    </row>
    <row r="3" spans="1:10" ht="12.75">
      <c r="A3" s="9">
        <v>2</v>
      </c>
      <c r="B3" s="6">
        <v>601882</v>
      </c>
      <c r="C3" s="15" t="s">
        <v>40</v>
      </c>
      <c r="D3" s="7" t="s">
        <v>39</v>
      </c>
      <c r="E3" s="8">
        <v>0.72078515590027503</v>
      </c>
      <c r="F3" s="14"/>
      <c r="G3" s="14"/>
      <c r="H3" s="9">
        <v>7.75</v>
      </c>
      <c r="I3" s="9">
        <v>7.75</v>
      </c>
      <c r="J3" s="9">
        <v>8.24</v>
      </c>
    </row>
    <row r="4" spans="1:10" ht="12.75">
      <c r="A4" s="9">
        <v>3</v>
      </c>
      <c r="B4" s="30" t="s">
        <v>41</v>
      </c>
      <c r="C4" s="7" t="s">
        <v>42</v>
      </c>
      <c r="D4" s="7" t="s">
        <v>39</v>
      </c>
      <c r="E4" s="8">
        <v>0.49223584456556901</v>
      </c>
      <c r="F4" s="14"/>
      <c r="G4" s="14"/>
      <c r="H4" s="9">
        <v>10.01</v>
      </c>
      <c r="I4" s="9">
        <v>10.01</v>
      </c>
      <c r="J4" s="9">
        <v>11.83</v>
      </c>
    </row>
    <row r="5" spans="1:10" ht="12.75">
      <c r="A5" s="9">
        <v>4</v>
      </c>
      <c r="B5" s="6">
        <v>603595</v>
      </c>
      <c r="C5" s="16" t="s">
        <v>43</v>
      </c>
      <c r="D5" s="7" t="s">
        <v>39</v>
      </c>
      <c r="E5" s="8">
        <v>0.45269078759506298</v>
      </c>
      <c r="F5" s="14"/>
      <c r="G5" s="14"/>
      <c r="H5" s="9">
        <v>23.02</v>
      </c>
      <c r="I5" s="9">
        <v>23.02</v>
      </c>
      <c r="J5" s="12">
        <v>28.68</v>
      </c>
    </row>
    <row r="6" spans="1:10" ht="12.75">
      <c r="A6" s="9">
        <v>5</v>
      </c>
      <c r="B6" s="6">
        <v>603663</v>
      </c>
      <c r="C6" s="17" t="s">
        <v>44</v>
      </c>
      <c r="D6" s="7" t="s">
        <v>39</v>
      </c>
      <c r="E6" s="8">
        <v>0.42379004963668399</v>
      </c>
      <c r="F6" s="14"/>
      <c r="G6" s="14"/>
      <c r="H6" s="9">
        <v>17.059999999999999</v>
      </c>
      <c r="I6" s="9">
        <v>17.059999999999999</v>
      </c>
      <c r="J6" s="10">
        <v>14.74</v>
      </c>
    </row>
    <row r="7" spans="1:10" ht="12.75">
      <c r="A7" s="9">
        <v>6</v>
      </c>
      <c r="B7" s="6">
        <v>603159</v>
      </c>
      <c r="C7" s="17" t="s">
        <v>45</v>
      </c>
      <c r="D7" s="7" t="s">
        <v>39</v>
      </c>
      <c r="E7" s="8">
        <v>0.38480200193052899</v>
      </c>
      <c r="F7" s="14"/>
      <c r="G7" s="14"/>
      <c r="H7" s="9">
        <v>20.62</v>
      </c>
      <c r="I7" s="9">
        <v>14.61</v>
      </c>
      <c r="J7" s="10">
        <v>12.1</v>
      </c>
    </row>
    <row r="8" spans="1:10" ht="12.75">
      <c r="A8" s="9">
        <v>7</v>
      </c>
      <c r="B8" s="30" t="s">
        <v>46</v>
      </c>
      <c r="C8" s="16" t="s">
        <v>47</v>
      </c>
      <c r="D8" s="7" t="s">
        <v>39</v>
      </c>
      <c r="E8" s="8">
        <v>0.38159835050956098</v>
      </c>
      <c r="F8" s="14"/>
      <c r="G8" s="14"/>
      <c r="H8" s="9">
        <v>19.3</v>
      </c>
      <c r="I8" s="9">
        <v>19.3</v>
      </c>
      <c r="J8" s="12">
        <v>23.18</v>
      </c>
    </row>
    <row r="9" spans="1:10" ht="12.75">
      <c r="A9" s="9">
        <v>8</v>
      </c>
      <c r="B9" s="6">
        <v>603779</v>
      </c>
      <c r="C9" s="7" t="s">
        <v>48</v>
      </c>
      <c r="D9" s="7" t="s">
        <v>39</v>
      </c>
      <c r="E9" s="8">
        <v>0.38019523049401999</v>
      </c>
      <c r="F9" s="14"/>
      <c r="G9" s="14"/>
      <c r="H9" s="9">
        <v>13.49</v>
      </c>
      <c r="I9" s="9">
        <v>13.49</v>
      </c>
      <c r="J9" s="9">
        <v>14.36</v>
      </c>
    </row>
    <row r="10" spans="1:10" ht="12.75">
      <c r="A10" s="9">
        <v>9</v>
      </c>
      <c r="B10" s="6">
        <v>601212</v>
      </c>
      <c r="C10" s="15" t="s">
        <v>49</v>
      </c>
      <c r="D10" s="7" t="s">
        <v>39</v>
      </c>
      <c r="E10" s="8">
        <v>0.37269525121215602</v>
      </c>
      <c r="F10" s="14"/>
      <c r="G10" s="14"/>
      <c r="H10" s="9">
        <v>4.2699999999999996</v>
      </c>
      <c r="I10" s="9">
        <v>4.2699999999999996</v>
      </c>
      <c r="J10" s="9">
        <v>4.49</v>
      </c>
    </row>
    <row r="11" spans="1:10" ht="12.75">
      <c r="A11" s="9">
        <v>10</v>
      </c>
      <c r="B11" s="6">
        <v>603903</v>
      </c>
      <c r="C11" s="17" t="s">
        <v>50</v>
      </c>
      <c r="D11" s="7" t="s">
        <v>39</v>
      </c>
      <c r="E11" s="7">
        <v>0.33950000000000002</v>
      </c>
      <c r="F11" s="14"/>
      <c r="G11" s="14"/>
      <c r="H11" s="9">
        <v>20.25</v>
      </c>
      <c r="I11" s="9">
        <v>14.17</v>
      </c>
      <c r="J11" s="10">
        <v>14.27</v>
      </c>
    </row>
    <row r="12" spans="1:10" ht="13.5">
      <c r="A12" t="s">
        <v>27</v>
      </c>
      <c r="B12"/>
      <c r="C12"/>
      <c r="D12"/>
      <c r="E12"/>
      <c r="F12"/>
      <c r="G12"/>
      <c r="H12">
        <f t="shared" ref="H12:J12" si="0">SUM(H2:H11)</f>
        <v>151.66999999999999</v>
      </c>
      <c r="I12">
        <f t="shared" si="0"/>
        <v>139.58000000000001</v>
      </c>
      <c r="J12">
        <f t="shared" si="0"/>
        <v>147.68</v>
      </c>
    </row>
    <row r="13" spans="1:10" ht="13.5">
      <c r="A13" t="s">
        <v>28</v>
      </c>
      <c r="B13"/>
      <c r="C13"/>
      <c r="D13"/>
      <c r="E13"/>
      <c r="F13"/>
      <c r="G13"/>
      <c r="H13"/>
      <c r="I13"/>
      <c r="J13" s="9">
        <f>J12/$I12-1</f>
        <v>5.8031236566843399E-2</v>
      </c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G7" sqref="G7"/>
    </sheetView>
  </sheetViews>
  <sheetFormatPr defaultColWidth="9" defaultRowHeight="13.5"/>
  <cols>
    <col min="2" max="2" width="24.625" customWidth="1"/>
    <col min="3" max="3" width="13.25" customWidth="1"/>
    <col min="5" max="5" width="27.375" customWidth="1"/>
    <col min="6" max="6" width="10.875" customWidth="1"/>
    <col min="7" max="7" width="13" customWidth="1"/>
    <col min="8" max="8" width="11.5" customWidth="1"/>
    <col min="9" max="9" width="10.125" customWidth="1"/>
  </cols>
  <sheetData>
    <row r="1" spans="1:11">
      <c r="B1" s="1" t="s">
        <v>2</v>
      </c>
      <c r="C1" s="2" t="s">
        <v>3</v>
      </c>
      <c r="D1" s="2" t="s">
        <v>34</v>
      </c>
      <c r="E1" s="3" t="s">
        <v>35</v>
      </c>
      <c r="F1" s="4" t="s">
        <v>36</v>
      </c>
      <c r="G1" s="5">
        <v>43717</v>
      </c>
      <c r="H1" s="5"/>
      <c r="I1" s="9"/>
      <c r="J1" s="4"/>
      <c r="K1" s="4"/>
    </row>
    <row r="2" spans="1:11">
      <c r="B2" s="6">
        <v>601865</v>
      </c>
      <c r="C2" s="7" t="s">
        <v>51</v>
      </c>
      <c r="D2" s="7" t="s">
        <v>39</v>
      </c>
      <c r="E2" s="8">
        <v>11.285548941798901</v>
      </c>
      <c r="F2" s="9">
        <v>12.24</v>
      </c>
      <c r="G2" s="10">
        <v>11.18</v>
      </c>
      <c r="H2" s="9"/>
    </row>
    <row r="3" spans="1:11">
      <c r="B3" s="6">
        <v>603956</v>
      </c>
      <c r="C3" s="7" t="s">
        <v>52</v>
      </c>
      <c r="D3" s="7" t="s">
        <v>39</v>
      </c>
      <c r="E3" s="8">
        <v>6.4917721047005799</v>
      </c>
      <c r="F3" s="9">
        <v>22.25</v>
      </c>
      <c r="G3" s="10">
        <v>19.13</v>
      </c>
      <c r="H3" s="9"/>
    </row>
    <row r="4" spans="1:11">
      <c r="B4" s="6">
        <v>603739</v>
      </c>
      <c r="C4" s="7" t="s">
        <v>53</v>
      </c>
      <c r="D4" s="7" t="s">
        <v>39</v>
      </c>
      <c r="E4" s="8">
        <v>4.4600974525991504</v>
      </c>
      <c r="F4" s="9">
        <v>38.869999999999997</v>
      </c>
      <c r="G4" s="10">
        <v>31.85</v>
      </c>
      <c r="H4" s="9"/>
    </row>
    <row r="5" spans="1:11">
      <c r="B5" s="6">
        <v>601162</v>
      </c>
      <c r="C5" s="7" t="s">
        <v>54</v>
      </c>
      <c r="D5" s="7" t="s">
        <v>39</v>
      </c>
      <c r="E5" s="8">
        <v>4.1999757751937903</v>
      </c>
      <c r="F5" s="9">
        <v>9.23</v>
      </c>
      <c r="G5" s="11">
        <v>9.52</v>
      </c>
      <c r="H5" s="9"/>
    </row>
    <row r="6" spans="1:11">
      <c r="B6" s="6">
        <v>603220</v>
      </c>
      <c r="C6" s="7" t="s">
        <v>55</v>
      </c>
      <c r="D6" s="7" t="s">
        <v>39</v>
      </c>
      <c r="E6" s="8">
        <v>3.5498180674722599</v>
      </c>
      <c r="F6" s="9">
        <v>32.950000000000003</v>
      </c>
      <c r="G6" s="10">
        <v>31.25</v>
      </c>
      <c r="H6" s="9"/>
    </row>
    <row r="7" spans="1:11">
      <c r="B7" s="30" t="s">
        <v>56</v>
      </c>
      <c r="C7" s="7" t="s">
        <v>57</v>
      </c>
      <c r="D7" s="7" t="s">
        <v>39</v>
      </c>
      <c r="E7" s="8">
        <v>3.4453691236714699</v>
      </c>
      <c r="F7" s="9">
        <v>11.8</v>
      </c>
      <c r="G7" s="12">
        <v>17.13</v>
      </c>
      <c r="H7" s="9"/>
    </row>
    <row r="8" spans="1:11">
      <c r="B8" s="6" t="s">
        <v>58</v>
      </c>
      <c r="C8" s="7" t="s">
        <v>59</v>
      </c>
      <c r="D8" s="7" t="s">
        <v>39</v>
      </c>
      <c r="E8" s="8">
        <v>3.11942855941468</v>
      </c>
      <c r="F8" s="9">
        <v>26.6</v>
      </c>
      <c r="G8" s="10">
        <v>25.57</v>
      </c>
      <c r="H8" s="9"/>
    </row>
    <row r="9" spans="1:11">
      <c r="B9" s="6">
        <v>601606</v>
      </c>
      <c r="C9" s="7" t="s">
        <v>60</v>
      </c>
      <c r="D9" s="7" t="s">
        <v>39</v>
      </c>
      <c r="E9" s="8">
        <v>3.00339065995525</v>
      </c>
      <c r="F9" s="9">
        <v>16.579999999999998</v>
      </c>
      <c r="G9" s="10">
        <v>15.78</v>
      </c>
      <c r="H9" s="9"/>
    </row>
    <row r="10" spans="1:11">
      <c r="B10" s="30" t="s">
        <v>61</v>
      </c>
      <c r="C10" s="7" t="s">
        <v>62</v>
      </c>
      <c r="D10" s="7" t="s">
        <v>39</v>
      </c>
      <c r="E10" s="8">
        <v>2.9447983014862</v>
      </c>
      <c r="F10" s="9">
        <v>15.84</v>
      </c>
      <c r="G10" s="10">
        <v>14.05</v>
      </c>
      <c r="H10" s="9"/>
    </row>
    <row r="11" spans="1:11">
      <c r="B11" s="6">
        <v>603690</v>
      </c>
      <c r="C11" s="7" t="s">
        <v>63</v>
      </c>
      <c r="D11" s="7" t="s">
        <v>39</v>
      </c>
      <c r="E11" s="8">
        <v>2.9384820387540902</v>
      </c>
      <c r="F11" s="9">
        <v>19.89</v>
      </c>
      <c r="G11" s="12">
        <v>25.52</v>
      </c>
      <c r="H11" s="9"/>
    </row>
    <row r="12" spans="1:11">
      <c r="A12" t="s">
        <v>27</v>
      </c>
      <c r="F12">
        <f>SUM(F2:F11)</f>
        <v>206.25</v>
      </c>
      <c r="G12">
        <f>SUM(G2:G11)</f>
        <v>200.98</v>
      </c>
      <c r="H12" s="9"/>
    </row>
    <row r="13" spans="1:11">
      <c r="A13" t="s">
        <v>28</v>
      </c>
      <c r="G13">
        <f>G12/$F12-1</f>
        <v>-2.5551515151515099E-2</v>
      </c>
    </row>
  </sheetData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3"/>
  <sheetViews>
    <sheetView tabSelected="1" workbookViewId="0">
      <selection activeCell="B2" sqref="B2"/>
    </sheetView>
  </sheetViews>
  <sheetFormatPr defaultRowHeight="13.5"/>
  <sheetData>
    <row r="2" spans="2:5">
      <c r="B2" t="s">
        <v>71</v>
      </c>
    </row>
    <row r="3" spans="2:5" ht="27">
      <c r="B3" s="31" t="s">
        <v>2</v>
      </c>
      <c r="C3" s="31" t="s">
        <v>3</v>
      </c>
      <c r="D3" s="31" t="s">
        <v>34</v>
      </c>
      <c r="E3" s="31" t="s">
        <v>35</v>
      </c>
    </row>
    <row r="4" spans="2:5">
      <c r="B4" s="32">
        <v>601865</v>
      </c>
      <c r="C4" s="32" t="s">
        <v>51</v>
      </c>
      <c r="D4" s="32" t="s">
        <v>39</v>
      </c>
      <c r="E4" s="32">
        <v>4.05</v>
      </c>
    </row>
    <row r="5" spans="2:5">
      <c r="B5" s="32">
        <v>603690</v>
      </c>
      <c r="C5" s="32" t="s">
        <v>63</v>
      </c>
      <c r="D5" s="32" t="s">
        <v>39</v>
      </c>
      <c r="E5" s="32">
        <v>2.98</v>
      </c>
    </row>
    <row r="6" spans="2:5">
      <c r="B6" s="32">
        <v>2945</v>
      </c>
      <c r="C6" s="32" t="s">
        <v>57</v>
      </c>
      <c r="D6" s="32" t="s">
        <v>39</v>
      </c>
      <c r="E6" s="32">
        <v>2.93</v>
      </c>
    </row>
    <row r="7" spans="2:5">
      <c r="B7" s="32">
        <v>603956</v>
      </c>
      <c r="C7" s="32" t="s">
        <v>52</v>
      </c>
      <c r="D7" s="32" t="s">
        <v>39</v>
      </c>
      <c r="E7" s="32">
        <v>2.92</v>
      </c>
    </row>
    <row r="8" spans="2:5">
      <c r="B8" s="32">
        <v>2916</v>
      </c>
      <c r="C8" s="32" t="s">
        <v>64</v>
      </c>
      <c r="D8" s="32" t="s">
        <v>65</v>
      </c>
      <c r="E8" s="32">
        <v>2.4700000000000002</v>
      </c>
    </row>
    <row r="9" spans="2:5">
      <c r="B9" s="32">
        <v>601162</v>
      </c>
      <c r="C9" s="32" t="s">
        <v>54</v>
      </c>
      <c r="D9" s="32" t="s">
        <v>66</v>
      </c>
      <c r="E9" s="32">
        <v>2.46</v>
      </c>
    </row>
    <row r="10" spans="2:5">
      <c r="B10" s="32">
        <v>603160</v>
      </c>
      <c r="C10" s="32" t="s">
        <v>67</v>
      </c>
      <c r="D10" s="32" t="s">
        <v>65</v>
      </c>
      <c r="E10" s="32">
        <v>2.12</v>
      </c>
    </row>
    <row r="11" spans="2:5">
      <c r="B11" s="32">
        <v>603882</v>
      </c>
      <c r="C11" s="32" t="s">
        <v>68</v>
      </c>
      <c r="D11" s="32" t="s">
        <v>65</v>
      </c>
      <c r="E11" s="32">
        <v>2.0699999999999998</v>
      </c>
    </row>
    <row r="12" spans="2:5">
      <c r="B12" s="32">
        <v>661</v>
      </c>
      <c r="C12" s="32" t="s">
        <v>69</v>
      </c>
      <c r="D12" s="32" t="s">
        <v>65</v>
      </c>
      <c r="E12" s="32">
        <v>2</v>
      </c>
    </row>
    <row r="13" spans="2:5">
      <c r="B13" s="32">
        <v>600903</v>
      </c>
      <c r="C13" s="32" t="s">
        <v>70</v>
      </c>
      <c r="D13" s="32" t="s">
        <v>39</v>
      </c>
      <c r="E13" s="32">
        <v>1.77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组合1-成长</vt:lpstr>
      <vt:lpstr>组合2-群体</vt:lpstr>
      <vt:lpstr>组合3-成长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herbert hl</cp:lastModifiedBy>
  <dcterms:created xsi:type="dcterms:W3CDTF">2019-05-23T09:50:00Z</dcterms:created>
  <dcterms:modified xsi:type="dcterms:W3CDTF">2019-10-03T17:58:31Z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