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51"/>
  </bookViews>
  <sheets>
    <sheet name="sr-barnes" sheetId="1" r:id="rId1"/>
    <sheet name="none-barnes" sheetId="2" r:id="rId2"/>
    <sheet name="sr-cholesky" sheetId="3" r:id="rId3"/>
    <sheet name="none-cholesky" sheetId="4" r:id="rId4"/>
    <sheet name="sr-c-lu" sheetId="5" r:id="rId5"/>
    <sheet name="none-c-lu" sheetId="6" r:id="rId6"/>
    <sheet name="sr-fft" sheetId="7" r:id="rId7"/>
    <sheet name="none-fft" sheetId="8" r:id="rId8"/>
    <sheet name="sr-ffm" sheetId="9" r:id="rId9"/>
    <sheet name="none-ffm" sheetId="10" r:id="rId10"/>
    <sheet name="sr-non-c-lu" sheetId="11" r:id="rId11"/>
    <sheet name="none-non-c-lu" sheetId="12" r:id="rId12"/>
    <sheet name="sr-nsquared" sheetId="13" r:id="rId13"/>
    <sheet name="none-nsquared" sheetId="14" r:id="rId14"/>
    <sheet name="sr-ocean" sheetId="15" r:id="rId15"/>
    <sheet name="none-ocean" sheetId="16" r:id="rId16"/>
    <sheet name="sr-water-spatial" sheetId="17" r:id="rId17"/>
    <sheet name="none-water-spatial" sheetId="18" r:id="rId18"/>
  </sheets>
  <calcPr calcId="145621"/>
</workbook>
</file>

<file path=xl/calcChain.xml><?xml version="1.0" encoding="utf-8"?>
<calcChain xmlns="http://schemas.openxmlformats.org/spreadsheetml/2006/main">
  <c r="B41" i="18" l="1"/>
  <c r="B40" i="18"/>
  <c r="B39" i="18"/>
  <c r="B38" i="18"/>
  <c r="B68" i="17"/>
  <c r="B67" i="17"/>
  <c r="B66" i="17"/>
  <c r="B65" i="17"/>
  <c r="B54" i="16"/>
  <c r="B53" i="16"/>
  <c r="B52" i="16"/>
  <c r="B51" i="16"/>
  <c r="B68" i="15"/>
  <c r="B67" i="15"/>
  <c r="B66" i="15"/>
  <c r="B65" i="15"/>
  <c r="B48" i="14"/>
  <c r="B47" i="14"/>
  <c r="B46" i="14"/>
  <c r="B45" i="14"/>
  <c r="B72" i="13"/>
  <c r="B71" i="13"/>
  <c r="B70" i="13"/>
  <c r="B69" i="13"/>
  <c r="B43" i="12"/>
  <c r="B42" i="12"/>
  <c r="B41" i="12"/>
  <c r="B40" i="12"/>
  <c r="B61" i="11"/>
  <c r="B60" i="11"/>
  <c r="B59" i="11"/>
  <c r="B58" i="11"/>
  <c r="B56" i="10"/>
  <c r="B55" i="10"/>
  <c r="B54" i="10"/>
  <c r="B53" i="10"/>
  <c r="B79" i="9"/>
  <c r="B78" i="9"/>
  <c r="B77" i="9"/>
  <c r="B76" i="9"/>
  <c r="B41" i="8"/>
  <c r="B40" i="8"/>
  <c r="B39" i="8"/>
  <c r="B38" i="8"/>
  <c r="B65" i="7"/>
  <c r="B64" i="7"/>
  <c r="B63" i="7"/>
  <c r="B62" i="7"/>
  <c r="B56" i="6"/>
  <c r="B55" i="6"/>
  <c r="B54" i="6"/>
  <c r="B53" i="6"/>
  <c r="B79" i="5"/>
  <c r="B78" i="5"/>
  <c r="B77" i="5"/>
  <c r="B76" i="5"/>
  <c r="B165" i="4"/>
  <c r="B164" i="4"/>
  <c r="B163" i="4"/>
  <c r="B162" i="4"/>
  <c r="B176" i="3"/>
  <c r="B175" i="3"/>
  <c r="B174" i="3"/>
  <c r="B173" i="3"/>
  <c r="B61" i="2"/>
  <c r="B60" i="2"/>
  <c r="B59" i="2"/>
  <c r="B58" i="2"/>
  <c r="L59" i="1"/>
  <c r="L58" i="1"/>
  <c r="L57" i="1"/>
  <c r="L56" i="1"/>
</calcChain>
</file>

<file path=xl/sharedStrings.xml><?xml version="1.0" encoding="utf-8"?>
<sst xmlns="http://schemas.openxmlformats.org/spreadsheetml/2006/main" count="1474" uniqueCount="154">
  <si>
    <t>==============================================================================</t>
  </si>
  <si>
    <t>trace file: D:\traces\byte-trace\pin-BARNES.out</t>
  </si>
  <si>
    <t>Tue Jul 02 20:22:25 2013</t>
  </si>
  <si>
    <t>***********without pointer cache********</t>
  </si>
  <si>
    <t>************random replacement sheme for pointer cache*******</t>
  </si>
  <si>
    <t>method:security_refresh</t>
  </si>
  <si>
    <t>pcm size(line):16777216</t>
  </si>
  <si>
    <t>addresses have been narrowed.</t>
  </si>
  <si>
    <t>include extra wear-leveling write</t>
  </si>
  <si>
    <t>refresh interval:100</t>
  </si>
  <si>
    <t>last crp:0</t>
  </si>
  <si>
    <t>refresh count: 999997</t>
  </si>
  <si>
    <t>refresh round: 0</t>
  </si>
  <si>
    <t>cell lifetime: 100000000</t>
  </si>
  <si>
    <t>deepth of the deepest point: 0</t>
  </si>
  <si>
    <t>access count: 100000001</t>
  </si>
  <si>
    <t>total write count: 100000001</t>
  </si>
  <si>
    <t>total write count(without remapping): 0</t>
  </si>
  <si>
    <t>percent(without/with remapping): 0.0000</t>
  </si>
  <si>
    <t>wear-out count: 0</t>
  </si>
  <si>
    <t>exceeded write count: 0</t>
  </si>
  <si>
    <t>average access delay: 50 ns</t>
  </si>
  <si>
    <t>normal space : backup space = 16777216 : 0 backup space percent:0.00</t>
  </si>
  <si>
    <t>wear-out percent: 0.0000</t>
  </si>
  <si>
    <t>pointer deepth = 0  ; count = 16777216</t>
  </si>
  <si>
    <t>count interval: 2048</t>
  </si>
  <si>
    <t>footprint</t>
  </si>
  <si>
    <t>34816 30427</t>
  </si>
  <si>
    <t>36864 479685</t>
  </si>
  <si>
    <t>38912 452775</t>
  </si>
  <si>
    <t>40960 420931</t>
  </si>
  <si>
    <t>43008 389983</t>
  </si>
  <si>
    <t>45056 328863</t>
  </si>
  <si>
    <t>47104 301112</t>
  </si>
  <si>
    <t>51200 36037</t>
  </si>
  <si>
    <t>53248 633804</t>
  </si>
  <si>
    <t>55296 669989</t>
  </si>
  <si>
    <t>57344 699450</t>
  </si>
  <si>
    <t>59392 729286</t>
  </si>
  <si>
    <t>61440 744959</t>
  </si>
  <si>
    <t>63488 781448</t>
  </si>
  <si>
    <t>65536 842756</t>
  </si>
  <si>
    <t>67584 621970</t>
  </si>
  <si>
    <t>69632 714886</t>
  </si>
  <si>
    <t>71680 615936</t>
  </si>
  <si>
    <t>73728 622016</t>
  </si>
  <si>
    <t>75776 583393</t>
  </si>
  <si>
    <t>77824 615924</t>
  </si>
  <si>
    <t>79872 306319</t>
  </si>
  <si>
    <t>86016 6902</t>
  </si>
  <si>
    <t>88064 34</t>
  </si>
  <si>
    <t>94208 34</t>
  </si>
  <si>
    <t>104448 34</t>
  </si>
  <si>
    <t>112640 89221</t>
  </si>
  <si>
    <t>116736 31563</t>
  </si>
  <si>
    <t>118784 11784</t>
  </si>
  <si>
    <t>122880 36942</t>
  </si>
  <si>
    <t>145408 36643</t>
  </si>
  <si>
    <t>159744 34</t>
  </si>
  <si>
    <t>163840 6435925</t>
  </si>
  <si>
    <t>165888 13559701</t>
  </si>
  <si>
    <t>167936 3276802</t>
  </si>
  <si>
    <t>169984 6553569</t>
  </si>
  <si>
    <t>172032 6553642</t>
  </si>
  <si>
    <t>174080 3276806</t>
  </si>
  <si>
    <t>176128 6553612</t>
  </si>
  <si>
    <t>178176 3276813</t>
  </si>
  <si>
    <t>180224 9684981</t>
  </si>
  <si>
    <t>182272 2942478</t>
  </si>
  <si>
    <t>184320 3276796</t>
  </si>
  <si>
    <t>188416 6553607</t>
  </si>
  <si>
    <t>190464 3276798</t>
  </si>
  <si>
    <t>194560 3276800</t>
  </si>
  <si>
    <t>2099200 437</t>
  </si>
  <si>
    <t>2101248 3789384</t>
  </si>
  <si>
    <t>2107392 69</t>
  </si>
  <si>
    <t>2115584 3276524</t>
  </si>
  <si>
    <t>2117632 293</t>
  </si>
  <si>
    <t>2123776 2596595</t>
  </si>
  <si>
    <t>2148352 3229</t>
  </si>
  <si>
    <t>trace</t>
  </si>
  <si>
    <t>file:</t>
  </si>
  <si>
    <t>D:\traces\byte-trace\pin-BARNES.out</t>
  </si>
  <si>
    <t>Tue</t>
  </si>
  <si>
    <t>Jul</t>
  </si>
  <si>
    <t>***********without</t>
  </si>
  <si>
    <t>pointer</t>
  </si>
  <si>
    <t>cache********</t>
  </si>
  <si>
    <t>************random</t>
  </si>
  <si>
    <t>replacement</t>
  </si>
  <si>
    <t>sheme</t>
  </si>
  <si>
    <t>for</t>
  </si>
  <si>
    <t>cache*******</t>
  </si>
  <si>
    <t>method:none</t>
  </si>
  <si>
    <t>pcm</t>
  </si>
  <si>
    <t>size(line):16777216</t>
  </si>
  <si>
    <t>addresses</t>
  </si>
  <si>
    <t>have</t>
  </si>
  <si>
    <t>been</t>
  </si>
  <si>
    <t>narrowed.</t>
  </si>
  <si>
    <t>include</t>
  </si>
  <si>
    <t>extra</t>
  </si>
  <si>
    <t>wear-leveling</t>
  </si>
  <si>
    <t>write</t>
  </si>
  <si>
    <t>cell</t>
  </si>
  <si>
    <t>lifetime:</t>
  </si>
  <si>
    <t>deepth</t>
  </si>
  <si>
    <t>of</t>
  </si>
  <si>
    <t>the</t>
  </si>
  <si>
    <t>deepest</t>
  </si>
  <si>
    <t>point:</t>
  </si>
  <si>
    <t>access</t>
  </si>
  <si>
    <t>count:</t>
  </si>
  <si>
    <t>total</t>
  </si>
  <si>
    <t>count(without</t>
  </si>
  <si>
    <t>remapping):</t>
  </si>
  <si>
    <t>percent(without/with</t>
  </si>
  <si>
    <t>wear-out</t>
  </si>
  <si>
    <t>exceeded</t>
  </si>
  <si>
    <t>average</t>
  </si>
  <si>
    <t>delay:</t>
  </si>
  <si>
    <t>ns</t>
  </si>
  <si>
    <t>normal</t>
  </si>
  <si>
    <t>space</t>
  </si>
  <si>
    <t>:</t>
  </si>
  <si>
    <t>backup</t>
  </si>
  <si>
    <t>=</t>
  </si>
  <si>
    <t>percent:0.00</t>
  </si>
  <si>
    <t>percent:</t>
  </si>
  <si>
    <t>;</t>
  </si>
  <si>
    <t>count</t>
  </si>
  <si>
    <t>interval:</t>
  </si>
  <si>
    <t>D:\traces\byte-trace\pin-CHOLESKY.out</t>
  </si>
  <si>
    <t>refresh</t>
  </si>
  <si>
    <t>interval:100</t>
  </si>
  <si>
    <t>last</t>
  </si>
  <si>
    <t>crp:0</t>
  </si>
  <si>
    <t>round:</t>
  </si>
  <si>
    <t>D:\traces\byte-trace\pin-C-LU.out</t>
  </si>
  <si>
    <t>D:\traces\byte-trace\pin-FFT.out</t>
  </si>
  <si>
    <t>D:\traces\byte-trace\pin-FMM.out</t>
  </si>
  <si>
    <t>D:\traces\byte-trace\pin-NON-C-LU.out</t>
  </si>
  <si>
    <t>D:\traces\byte-trace\pin-NSQUARED.out</t>
  </si>
  <si>
    <t>D:\traces\byte-trace\pin-OCEAN.out</t>
  </si>
  <si>
    <t>D:\traces\byte-trace\pin-WATER-SPATIAL.out</t>
  </si>
  <si>
    <t>var</t>
    <phoneticPr fontId="1" type="noConversion"/>
  </si>
  <si>
    <t>stdev</t>
    <phoneticPr fontId="1" type="noConversion"/>
  </si>
  <si>
    <t>avr</t>
    <phoneticPr fontId="1" type="noConversion"/>
  </si>
  <si>
    <t>cov</t>
    <phoneticPr fontId="1" type="noConversion"/>
  </si>
  <si>
    <t>var</t>
    <phoneticPr fontId="1" type="noConversion"/>
  </si>
  <si>
    <t>stdev</t>
    <phoneticPr fontId="1" type="noConversion"/>
  </si>
  <si>
    <t>avr</t>
    <phoneticPr fontId="1" type="noConversion"/>
  </si>
  <si>
    <t>cov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</si>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</sst>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topLeftCell="A16" workbookViewId="0">
      <selection activeCell="N21" sqref="N21"/>
    </sheetView>
  </sheetViews>
  <sheetFormatPr defaultRowHeight="13.5" x14ac:dyDescent="0.15"/>
  <cols>
    <col min="1" max="1" width="24.5" customWidth="1"/>
    <col min="9" max="9" width="4.875" customWidth="1"/>
    <col min="10" max="10" width="2.75" customWidth="1"/>
    <col min="11" max="11" width="8.125" customWidth="1"/>
    <col min="12" max="12" width="13.625" customWidth="1"/>
  </cols>
  <sheetData>
    <row r="1" spans="1:12" x14ac:dyDescent="0.15">
      <c r="A1" t="s">
        <v>0</v>
      </c>
    </row>
    <row r="2" spans="1:12" x14ac:dyDescent="0.15">
      <c r="A2" t="s">
        <v>1</v>
      </c>
      <c r="K2">
        <v>34816</v>
      </c>
      <c r="L2">
        <v>30427</v>
      </c>
    </row>
    <row r="3" spans="1:12" x14ac:dyDescent="0.15">
      <c r="A3" t="s">
        <v>2</v>
      </c>
      <c r="K3">
        <v>36864</v>
      </c>
      <c r="L3">
        <v>479685</v>
      </c>
    </row>
    <row r="4" spans="1:12" x14ac:dyDescent="0.15">
      <c r="K4">
        <v>38912</v>
      </c>
      <c r="L4">
        <v>452775</v>
      </c>
    </row>
    <row r="5" spans="1:12" x14ac:dyDescent="0.15">
      <c r="A5" t="s">
        <v>3</v>
      </c>
      <c r="K5">
        <v>40960</v>
      </c>
      <c r="L5">
        <v>420931</v>
      </c>
    </row>
    <row r="6" spans="1:12" x14ac:dyDescent="0.15">
      <c r="A6" t="s">
        <v>4</v>
      </c>
      <c r="K6">
        <v>43008</v>
      </c>
      <c r="L6">
        <v>389983</v>
      </c>
    </row>
    <row r="7" spans="1:12" x14ac:dyDescent="0.15">
      <c r="A7" t="s">
        <v>5</v>
      </c>
      <c r="K7">
        <v>45056</v>
      </c>
      <c r="L7">
        <v>328863</v>
      </c>
    </row>
    <row r="8" spans="1:12" x14ac:dyDescent="0.15">
      <c r="A8" t="s">
        <v>6</v>
      </c>
      <c r="K8">
        <v>47104</v>
      </c>
      <c r="L8">
        <v>301112</v>
      </c>
    </row>
    <row r="9" spans="1:12" x14ac:dyDescent="0.15">
      <c r="A9" t="s">
        <v>7</v>
      </c>
      <c r="K9">
        <v>51200</v>
      </c>
      <c r="L9">
        <v>36037</v>
      </c>
    </row>
    <row r="10" spans="1:12" x14ac:dyDescent="0.15">
      <c r="A10" t="s">
        <v>8</v>
      </c>
      <c r="K10">
        <v>53248</v>
      </c>
      <c r="L10">
        <v>633804</v>
      </c>
    </row>
    <row r="11" spans="1:12" x14ac:dyDescent="0.15">
      <c r="A11" t="s">
        <v>9</v>
      </c>
      <c r="K11">
        <v>55296</v>
      </c>
      <c r="L11">
        <v>669989</v>
      </c>
    </row>
    <row r="12" spans="1:12" x14ac:dyDescent="0.15">
      <c r="A12" t="s">
        <v>10</v>
      </c>
      <c r="K12">
        <v>57344</v>
      </c>
      <c r="L12">
        <v>699450</v>
      </c>
    </row>
    <row r="13" spans="1:12" x14ac:dyDescent="0.15">
      <c r="A13" t="s">
        <v>11</v>
      </c>
      <c r="K13">
        <v>59392</v>
      </c>
      <c r="L13">
        <v>729286</v>
      </c>
    </row>
    <row r="14" spans="1:12" x14ac:dyDescent="0.15">
      <c r="A14" t="s">
        <v>12</v>
      </c>
      <c r="K14">
        <v>61440</v>
      </c>
      <c r="L14">
        <v>744959</v>
      </c>
    </row>
    <row r="15" spans="1:12" x14ac:dyDescent="0.15">
      <c r="A15" t="s">
        <v>13</v>
      </c>
      <c r="K15">
        <v>63488</v>
      </c>
      <c r="L15">
        <v>781448</v>
      </c>
    </row>
    <row r="16" spans="1:12" x14ac:dyDescent="0.15">
      <c r="A16" t="s">
        <v>14</v>
      </c>
      <c r="K16">
        <v>65536</v>
      </c>
      <c r="L16">
        <v>842756</v>
      </c>
    </row>
    <row r="17" spans="1:12" x14ac:dyDescent="0.15">
      <c r="A17" t="s">
        <v>15</v>
      </c>
      <c r="K17">
        <v>67584</v>
      </c>
      <c r="L17">
        <v>621970</v>
      </c>
    </row>
    <row r="18" spans="1:12" x14ac:dyDescent="0.15">
      <c r="A18" t="s">
        <v>16</v>
      </c>
      <c r="K18">
        <v>69632</v>
      </c>
      <c r="L18">
        <v>714886</v>
      </c>
    </row>
    <row r="19" spans="1:12" x14ac:dyDescent="0.15">
      <c r="A19" t="s">
        <v>17</v>
      </c>
      <c r="K19">
        <v>71680</v>
      </c>
      <c r="L19">
        <v>615936</v>
      </c>
    </row>
    <row r="20" spans="1:12" x14ac:dyDescent="0.15">
      <c r="A20" t="s">
        <v>18</v>
      </c>
      <c r="K20">
        <v>73728</v>
      </c>
      <c r="L20">
        <v>622016</v>
      </c>
    </row>
    <row r="21" spans="1:12" x14ac:dyDescent="0.15">
      <c r="A21" t="s">
        <v>19</v>
      </c>
      <c r="K21">
        <v>75776</v>
      </c>
      <c r="L21">
        <v>583393</v>
      </c>
    </row>
    <row r="22" spans="1:12" x14ac:dyDescent="0.15">
      <c r="A22" t="s">
        <v>20</v>
      </c>
      <c r="K22">
        <v>77824</v>
      </c>
      <c r="L22">
        <v>615924</v>
      </c>
    </row>
    <row r="23" spans="1:12" x14ac:dyDescent="0.15">
      <c r="A23" t="s">
        <v>21</v>
      </c>
      <c r="K23">
        <v>79872</v>
      </c>
      <c r="L23">
        <v>306319</v>
      </c>
    </row>
    <row r="24" spans="1:12" x14ac:dyDescent="0.15">
      <c r="A24" t="s">
        <v>22</v>
      </c>
      <c r="K24">
        <v>86016</v>
      </c>
      <c r="L24">
        <v>6902</v>
      </c>
    </row>
    <row r="25" spans="1:12" x14ac:dyDescent="0.15">
      <c r="K25">
        <v>88064</v>
      </c>
      <c r="L25">
        <v>34</v>
      </c>
    </row>
    <row r="26" spans="1:12" x14ac:dyDescent="0.15">
      <c r="A26" t="s">
        <v>23</v>
      </c>
      <c r="K26">
        <v>94208</v>
      </c>
      <c r="L26">
        <v>34</v>
      </c>
    </row>
    <row r="27" spans="1:12" x14ac:dyDescent="0.15">
      <c r="A27" t="s">
        <v>24</v>
      </c>
      <c r="K27">
        <v>104448</v>
      </c>
      <c r="L27">
        <v>34</v>
      </c>
    </row>
    <row r="28" spans="1:12" x14ac:dyDescent="0.15">
      <c r="K28">
        <v>112640</v>
      </c>
      <c r="L28">
        <v>89221</v>
      </c>
    </row>
    <row r="29" spans="1:12" x14ac:dyDescent="0.15">
      <c r="A29" t="s">
        <v>25</v>
      </c>
      <c r="K29">
        <v>116736</v>
      </c>
      <c r="L29">
        <v>31563</v>
      </c>
    </row>
    <row r="30" spans="1:12" x14ac:dyDescent="0.15">
      <c r="A30" t="s">
        <v>26</v>
      </c>
      <c r="K30">
        <v>118784</v>
      </c>
      <c r="L30">
        <v>11784</v>
      </c>
    </row>
    <row r="31" spans="1:12" x14ac:dyDescent="0.15">
      <c r="A31" t="s">
        <v>27</v>
      </c>
      <c r="K31">
        <v>122880</v>
      </c>
      <c r="L31">
        <v>36942</v>
      </c>
    </row>
    <row r="32" spans="1:12" x14ac:dyDescent="0.15">
      <c r="A32" t="s">
        <v>28</v>
      </c>
      <c r="K32">
        <v>145408</v>
      </c>
      <c r="L32">
        <v>36643</v>
      </c>
    </row>
    <row r="33" spans="1:12" x14ac:dyDescent="0.15">
      <c r="A33" t="s">
        <v>29</v>
      </c>
      <c r="K33">
        <v>159744</v>
      </c>
      <c r="L33">
        <v>34</v>
      </c>
    </row>
    <row r="34" spans="1:12" x14ac:dyDescent="0.15">
      <c r="A34" t="s">
        <v>30</v>
      </c>
      <c r="K34">
        <v>163840</v>
      </c>
      <c r="L34">
        <v>6435925</v>
      </c>
    </row>
    <row r="35" spans="1:12" x14ac:dyDescent="0.15">
      <c r="A35" t="s">
        <v>31</v>
      </c>
      <c r="K35">
        <v>165888</v>
      </c>
      <c r="L35">
        <v>13559701</v>
      </c>
    </row>
    <row r="36" spans="1:12" x14ac:dyDescent="0.15">
      <c r="A36" t="s">
        <v>32</v>
      </c>
      <c r="K36">
        <v>167936</v>
      </c>
      <c r="L36">
        <v>3276802</v>
      </c>
    </row>
    <row r="37" spans="1:12" x14ac:dyDescent="0.15">
      <c r="A37" t="s">
        <v>33</v>
      </c>
      <c r="K37">
        <v>169984</v>
      </c>
      <c r="L37">
        <v>6553569</v>
      </c>
    </row>
    <row r="38" spans="1:12" x14ac:dyDescent="0.15">
      <c r="A38" t="s">
        <v>34</v>
      </c>
      <c r="K38">
        <v>172032</v>
      </c>
      <c r="L38">
        <v>6553642</v>
      </c>
    </row>
    <row r="39" spans="1:12" x14ac:dyDescent="0.15">
      <c r="A39" t="s">
        <v>35</v>
      </c>
      <c r="K39">
        <v>174080</v>
      </c>
      <c r="L39">
        <v>3276806</v>
      </c>
    </row>
    <row r="40" spans="1:12" x14ac:dyDescent="0.15">
      <c r="A40" t="s">
        <v>36</v>
      </c>
      <c r="K40">
        <v>176128</v>
      </c>
      <c r="L40">
        <v>6553612</v>
      </c>
    </row>
    <row r="41" spans="1:12" x14ac:dyDescent="0.15">
      <c r="A41" t="s">
        <v>37</v>
      </c>
      <c r="K41">
        <v>178176</v>
      </c>
      <c r="L41">
        <v>3276813</v>
      </c>
    </row>
    <row r="42" spans="1:12" x14ac:dyDescent="0.15">
      <c r="A42" t="s">
        <v>38</v>
      </c>
      <c r="K42">
        <v>180224</v>
      </c>
      <c r="L42">
        <v>9684981</v>
      </c>
    </row>
    <row r="43" spans="1:12" x14ac:dyDescent="0.15">
      <c r="A43" t="s">
        <v>39</v>
      </c>
      <c r="K43">
        <v>182272</v>
      </c>
      <c r="L43">
        <v>2942478</v>
      </c>
    </row>
    <row r="44" spans="1:12" x14ac:dyDescent="0.15">
      <c r="A44" t="s">
        <v>40</v>
      </c>
      <c r="K44">
        <v>184320</v>
      </c>
      <c r="L44">
        <v>3276796</v>
      </c>
    </row>
    <row r="45" spans="1:12" x14ac:dyDescent="0.15">
      <c r="A45" t="s">
        <v>41</v>
      </c>
      <c r="K45">
        <v>188416</v>
      </c>
      <c r="L45">
        <v>6553607</v>
      </c>
    </row>
    <row r="46" spans="1:12" x14ac:dyDescent="0.15">
      <c r="A46" t="s">
        <v>42</v>
      </c>
      <c r="K46">
        <v>190464</v>
      </c>
      <c r="L46">
        <v>3276798</v>
      </c>
    </row>
    <row r="47" spans="1:12" x14ac:dyDescent="0.15">
      <c r="A47" t="s">
        <v>43</v>
      </c>
      <c r="K47">
        <v>194560</v>
      </c>
      <c r="L47">
        <v>3276800</v>
      </c>
    </row>
    <row r="48" spans="1:12" x14ac:dyDescent="0.15">
      <c r="A48" t="s">
        <v>44</v>
      </c>
      <c r="K48">
        <v>2099200</v>
      </c>
      <c r="L48">
        <v>437</v>
      </c>
    </row>
    <row r="49" spans="1:12" x14ac:dyDescent="0.15">
      <c r="A49" t="s">
        <v>45</v>
      </c>
      <c r="K49">
        <v>2101248</v>
      </c>
      <c r="L49">
        <v>3789384</v>
      </c>
    </row>
    <row r="50" spans="1:12" x14ac:dyDescent="0.15">
      <c r="A50" t="s">
        <v>46</v>
      </c>
      <c r="K50">
        <v>2107392</v>
      </c>
      <c r="L50">
        <v>69</v>
      </c>
    </row>
    <row r="51" spans="1:12" x14ac:dyDescent="0.15">
      <c r="A51" t="s">
        <v>47</v>
      </c>
      <c r="K51">
        <v>2115584</v>
      </c>
      <c r="L51">
        <v>3276524</v>
      </c>
    </row>
    <row r="52" spans="1:12" x14ac:dyDescent="0.15">
      <c r="A52" t="s">
        <v>48</v>
      </c>
      <c r="K52">
        <v>2117632</v>
      </c>
      <c r="L52">
        <v>293</v>
      </c>
    </row>
    <row r="53" spans="1:12" x14ac:dyDescent="0.15">
      <c r="A53" t="s">
        <v>49</v>
      </c>
      <c r="K53">
        <v>2123776</v>
      </c>
      <c r="L53">
        <v>2596595</v>
      </c>
    </row>
    <row r="54" spans="1:12" x14ac:dyDescent="0.15">
      <c r="A54" t="s">
        <v>50</v>
      </c>
      <c r="K54">
        <v>2148352</v>
      </c>
      <c r="L54">
        <v>3229</v>
      </c>
    </row>
    <row r="55" spans="1:12" x14ac:dyDescent="0.15">
      <c r="A55" t="s">
        <v>51</v>
      </c>
    </row>
    <row r="56" spans="1:12" x14ac:dyDescent="0.15">
      <c r="A56" t="s">
        <v>52</v>
      </c>
      <c r="K56" t="s">
        <v>145</v>
      </c>
      <c r="L56">
        <f>VAR(L2:L54)</f>
        <v>7967846108324.9473</v>
      </c>
    </row>
    <row r="57" spans="1:12" x14ac:dyDescent="0.15">
      <c r="A57" t="s">
        <v>53</v>
      </c>
      <c r="K57" t="s">
        <v>146</v>
      </c>
      <c r="L57">
        <f>SQRT(L56)</f>
        <v>2822737.3431343106</v>
      </c>
    </row>
    <row r="58" spans="1:12" x14ac:dyDescent="0.15">
      <c r="A58" t="s">
        <v>54</v>
      </c>
      <c r="K58" t="s">
        <v>147</v>
      </c>
      <c r="L58">
        <f>AVERAGE(L2:L54)</f>
        <v>1886792.4716981133</v>
      </c>
    </row>
    <row r="59" spans="1:12" x14ac:dyDescent="0.15">
      <c r="A59" t="s">
        <v>55</v>
      </c>
      <c r="K59" t="s">
        <v>148</v>
      </c>
      <c r="L59">
        <f>L57/L58</f>
        <v>1.4960507769006768</v>
      </c>
    </row>
    <row r="60" spans="1:12" x14ac:dyDescent="0.15">
      <c r="A60" t="s">
        <v>56</v>
      </c>
    </row>
    <row r="61" spans="1:12" x14ac:dyDescent="0.15">
      <c r="A61" t="s">
        <v>57</v>
      </c>
    </row>
    <row r="62" spans="1:12" x14ac:dyDescent="0.15">
      <c r="A62" t="s">
        <v>58</v>
      </c>
    </row>
    <row r="63" spans="1:12" x14ac:dyDescent="0.15">
      <c r="A63" t="s">
        <v>59</v>
      </c>
    </row>
    <row r="64" spans="1:12" x14ac:dyDescent="0.15">
      <c r="A64" t="s">
        <v>60</v>
      </c>
    </row>
    <row r="65" spans="1:1" x14ac:dyDescent="0.15">
      <c r="A65" t="s">
        <v>61</v>
      </c>
    </row>
    <row r="66" spans="1:1" x14ac:dyDescent="0.15">
      <c r="A66" t="s">
        <v>62</v>
      </c>
    </row>
    <row r="67" spans="1:1" x14ac:dyDescent="0.15">
      <c r="A67" t="s">
        <v>63</v>
      </c>
    </row>
    <row r="68" spans="1:1" x14ac:dyDescent="0.15">
      <c r="A68" t="s">
        <v>64</v>
      </c>
    </row>
    <row r="69" spans="1:1" x14ac:dyDescent="0.15">
      <c r="A69" t="s">
        <v>65</v>
      </c>
    </row>
    <row r="70" spans="1:1" x14ac:dyDescent="0.15">
      <c r="A70" t="s">
        <v>66</v>
      </c>
    </row>
    <row r="71" spans="1:1" x14ac:dyDescent="0.15">
      <c r="A71" t="s">
        <v>67</v>
      </c>
    </row>
    <row r="72" spans="1:1" x14ac:dyDescent="0.15">
      <c r="A72" t="s">
        <v>68</v>
      </c>
    </row>
    <row r="73" spans="1:1" x14ac:dyDescent="0.15">
      <c r="A73" t="s">
        <v>69</v>
      </c>
    </row>
    <row r="74" spans="1:1" x14ac:dyDescent="0.15">
      <c r="A74" t="s">
        <v>70</v>
      </c>
    </row>
    <row r="75" spans="1:1" x14ac:dyDescent="0.15">
      <c r="A75" t="s">
        <v>71</v>
      </c>
    </row>
    <row r="76" spans="1:1" x14ac:dyDescent="0.15">
      <c r="A76" t="s">
        <v>72</v>
      </c>
    </row>
    <row r="77" spans="1:1" x14ac:dyDescent="0.15">
      <c r="A77" t="s">
        <v>73</v>
      </c>
    </row>
    <row r="78" spans="1:1" x14ac:dyDescent="0.15">
      <c r="A78" t="s">
        <v>74</v>
      </c>
    </row>
    <row r="79" spans="1:1" x14ac:dyDescent="0.15">
      <c r="A79" t="s">
        <v>75</v>
      </c>
    </row>
    <row r="80" spans="1:1" x14ac:dyDescent="0.15">
      <c r="A80" t="s">
        <v>76</v>
      </c>
    </row>
    <row r="81" spans="1:1" x14ac:dyDescent="0.15">
      <c r="A81" t="s">
        <v>77</v>
      </c>
    </row>
    <row r="82" spans="1:1" x14ac:dyDescent="0.15">
      <c r="A82" t="s">
        <v>78</v>
      </c>
    </row>
    <row r="83" spans="1:1" x14ac:dyDescent="0.15">
      <c r="A83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37" workbookViewId="0">
      <selection activeCell="B60" sqref="B60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140</v>
      </c>
    </row>
    <row r="3" spans="1:6" x14ac:dyDescent="0.15">
      <c r="A3" t="s">
        <v>83</v>
      </c>
      <c r="B3" t="s">
        <v>84</v>
      </c>
      <c r="C3">
        <v>2</v>
      </c>
      <c r="D3" s="1">
        <v>0.85458333333333336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93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104</v>
      </c>
      <c r="B11" t="s">
        <v>105</v>
      </c>
      <c r="C11">
        <v>100000000</v>
      </c>
    </row>
    <row r="12" spans="1:6" x14ac:dyDescent="0.1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0</v>
      </c>
    </row>
    <row r="13" spans="1:6" x14ac:dyDescent="0.15">
      <c r="A13" t="s">
        <v>111</v>
      </c>
      <c r="B13" t="s">
        <v>112</v>
      </c>
      <c r="C13">
        <v>100000001</v>
      </c>
    </row>
    <row r="14" spans="1:6" x14ac:dyDescent="0.15">
      <c r="A14" t="s">
        <v>113</v>
      </c>
      <c r="B14" t="s">
        <v>103</v>
      </c>
      <c r="C14" t="s">
        <v>112</v>
      </c>
      <c r="D14">
        <v>100000001</v>
      </c>
    </row>
    <row r="15" spans="1:6" x14ac:dyDescent="0.15">
      <c r="A15" t="s">
        <v>113</v>
      </c>
      <c r="B15" t="s">
        <v>103</v>
      </c>
      <c r="C15" t="s">
        <v>114</v>
      </c>
      <c r="D15" t="s">
        <v>115</v>
      </c>
      <c r="E15">
        <v>0</v>
      </c>
    </row>
    <row r="16" spans="1:6" x14ac:dyDescent="0.15">
      <c r="A16" t="s">
        <v>116</v>
      </c>
      <c r="B16" t="s">
        <v>115</v>
      </c>
      <c r="C16">
        <v>0</v>
      </c>
    </row>
    <row r="17" spans="1:12" x14ac:dyDescent="0.15">
      <c r="A17" t="s">
        <v>117</v>
      </c>
      <c r="B17" t="s">
        <v>112</v>
      </c>
      <c r="C17">
        <v>0</v>
      </c>
    </row>
    <row r="18" spans="1:12" x14ac:dyDescent="0.15">
      <c r="A18" t="s">
        <v>118</v>
      </c>
      <c r="B18" t="s">
        <v>103</v>
      </c>
      <c r="C18" t="s">
        <v>112</v>
      </c>
      <c r="D18">
        <v>0</v>
      </c>
    </row>
    <row r="19" spans="1:12" x14ac:dyDescent="0.15">
      <c r="A19" t="s">
        <v>119</v>
      </c>
      <c r="B19" t="s">
        <v>111</v>
      </c>
      <c r="C19" t="s">
        <v>120</v>
      </c>
      <c r="D19">
        <v>50</v>
      </c>
      <c r="E19" t="s">
        <v>121</v>
      </c>
    </row>
    <row r="20" spans="1:12" x14ac:dyDescent="0.15">
      <c r="A20" t="s">
        <v>122</v>
      </c>
      <c r="B20" t="s">
        <v>123</v>
      </c>
      <c r="C20" t="s">
        <v>124</v>
      </c>
      <c r="D20" t="s">
        <v>125</v>
      </c>
      <c r="E20" t="s">
        <v>123</v>
      </c>
      <c r="F20" t="s">
        <v>126</v>
      </c>
      <c r="G20">
        <v>16777216</v>
      </c>
      <c r="H20" t="s">
        <v>124</v>
      </c>
      <c r="I20">
        <v>0</v>
      </c>
      <c r="J20" t="s">
        <v>125</v>
      </c>
      <c r="K20" t="s">
        <v>123</v>
      </c>
      <c r="L20" t="s">
        <v>127</v>
      </c>
    </row>
    <row r="22" spans="1:12" x14ac:dyDescent="0.15">
      <c r="A22" t="s">
        <v>117</v>
      </c>
      <c r="B22" t="s">
        <v>128</v>
      </c>
      <c r="C22">
        <v>0</v>
      </c>
    </row>
    <row r="23" spans="1:12" x14ac:dyDescent="0.15">
      <c r="A23" t="s">
        <v>86</v>
      </c>
      <c r="B23" t="s">
        <v>106</v>
      </c>
      <c r="C23" t="s">
        <v>126</v>
      </c>
      <c r="D23">
        <v>0</v>
      </c>
      <c r="E23" t="s">
        <v>129</v>
      </c>
      <c r="F23" t="s">
        <v>130</v>
      </c>
      <c r="G23" t="s">
        <v>126</v>
      </c>
      <c r="H23">
        <v>16777216</v>
      </c>
    </row>
    <row r="25" spans="1:12" x14ac:dyDescent="0.15">
      <c r="A25" t="s">
        <v>130</v>
      </c>
      <c r="B25" t="s">
        <v>131</v>
      </c>
      <c r="C25">
        <v>2048</v>
      </c>
    </row>
    <row r="26" spans="1:12" x14ac:dyDescent="0.15">
      <c r="A26" t="s">
        <v>26</v>
      </c>
    </row>
    <row r="27" spans="1:12" x14ac:dyDescent="0.15">
      <c r="A27">
        <v>55296</v>
      </c>
      <c r="B27">
        <v>83415</v>
      </c>
    </row>
    <row r="28" spans="1:12" x14ac:dyDescent="0.15">
      <c r="A28">
        <v>57344</v>
      </c>
      <c r="B28">
        <v>664999</v>
      </c>
    </row>
    <row r="29" spans="1:12" x14ac:dyDescent="0.15">
      <c r="A29">
        <v>59392</v>
      </c>
      <c r="B29">
        <v>665923</v>
      </c>
    </row>
    <row r="30" spans="1:12" x14ac:dyDescent="0.15">
      <c r="A30">
        <v>61440</v>
      </c>
      <c r="B30">
        <v>656787</v>
      </c>
    </row>
    <row r="31" spans="1:12" x14ac:dyDescent="0.15">
      <c r="A31">
        <v>63488</v>
      </c>
      <c r="B31">
        <v>622986</v>
      </c>
    </row>
    <row r="32" spans="1:12" x14ac:dyDescent="0.15">
      <c r="A32">
        <v>65536</v>
      </c>
      <c r="B32">
        <v>622128</v>
      </c>
    </row>
    <row r="33" spans="1:2" x14ac:dyDescent="0.15">
      <c r="A33">
        <v>67584</v>
      </c>
      <c r="B33">
        <v>621335</v>
      </c>
    </row>
    <row r="34" spans="1:2" x14ac:dyDescent="0.15">
      <c r="A34">
        <v>69632</v>
      </c>
      <c r="B34">
        <v>621907</v>
      </c>
    </row>
    <row r="35" spans="1:2" x14ac:dyDescent="0.15">
      <c r="A35">
        <v>71680</v>
      </c>
      <c r="B35">
        <v>622544</v>
      </c>
    </row>
    <row r="36" spans="1:2" x14ac:dyDescent="0.15">
      <c r="A36">
        <v>73728</v>
      </c>
      <c r="B36">
        <v>622271</v>
      </c>
    </row>
    <row r="37" spans="1:2" x14ac:dyDescent="0.15">
      <c r="A37">
        <v>75776</v>
      </c>
      <c r="B37">
        <v>622375</v>
      </c>
    </row>
    <row r="38" spans="1:2" x14ac:dyDescent="0.15">
      <c r="A38">
        <v>77824</v>
      </c>
      <c r="B38">
        <v>621153</v>
      </c>
    </row>
    <row r="39" spans="1:2" x14ac:dyDescent="0.15">
      <c r="A39">
        <v>79872</v>
      </c>
      <c r="B39">
        <v>545727</v>
      </c>
    </row>
    <row r="40" spans="1:2" x14ac:dyDescent="0.15">
      <c r="A40">
        <v>86016</v>
      </c>
      <c r="B40">
        <v>966</v>
      </c>
    </row>
    <row r="41" spans="1:2" x14ac:dyDescent="0.15">
      <c r="A41">
        <v>114688</v>
      </c>
      <c r="B41">
        <v>11674851</v>
      </c>
    </row>
    <row r="42" spans="1:2" x14ac:dyDescent="0.15">
      <c r="A42">
        <v>116736</v>
      </c>
      <c r="B42">
        <v>11925</v>
      </c>
    </row>
    <row r="43" spans="1:2" x14ac:dyDescent="0.15">
      <c r="A43">
        <v>118784</v>
      </c>
      <c r="B43">
        <v>656</v>
      </c>
    </row>
    <row r="44" spans="1:2" x14ac:dyDescent="0.15">
      <c r="A44">
        <v>120832</v>
      </c>
      <c r="B44">
        <v>4618</v>
      </c>
    </row>
    <row r="45" spans="1:2" x14ac:dyDescent="0.15">
      <c r="A45">
        <v>124928</v>
      </c>
      <c r="B45">
        <v>14810</v>
      </c>
    </row>
    <row r="46" spans="1:2" x14ac:dyDescent="0.15">
      <c r="A46">
        <v>145408</v>
      </c>
      <c r="B46">
        <v>14656</v>
      </c>
    </row>
    <row r="47" spans="1:2" x14ac:dyDescent="0.15">
      <c r="A47">
        <v>161792</v>
      </c>
      <c r="B47">
        <v>80186104</v>
      </c>
    </row>
    <row r="48" spans="1:2" x14ac:dyDescent="0.15">
      <c r="A48">
        <v>2101248</v>
      </c>
      <c r="B48">
        <v>35683</v>
      </c>
    </row>
    <row r="49" spans="1:2" x14ac:dyDescent="0.15">
      <c r="A49">
        <v>2103296</v>
      </c>
      <c r="B49">
        <v>232078</v>
      </c>
    </row>
    <row r="50" spans="1:2" x14ac:dyDescent="0.15">
      <c r="A50">
        <v>2111488</v>
      </c>
      <c r="B50">
        <v>14</v>
      </c>
    </row>
    <row r="51" spans="1:2" x14ac:dyDescent="0.15">
      <c r="A51">
        <v>2549760</v>
      </c>
      <c r="B51">
        <v>230090</v>
      </c>
    </row>
    <row r="53" spans="1:2" x14ac:dyDescent="0.15">
      <c r="A53" t="s">
        <v>149</v>
      </c>
      <c r="B53">
        <f>VAR(B27:B51 )</f>
        <v>257122493875095.03</v>
      </c>
    </row>
    <row r="54" spans="1:2" x14ac:dyDescent="0.15">
      <c r="A54" t="s">
        <v>150</v>
      </c>
      <c r="B54">
        <f>SQRT(B53 )</f>
        <v>16035039.565747727</v>
      </c>
    </row>
    <row r="55" spans="1:2" x14ac:dyDescent="0.15">
      <c r="A55" t="s">
        <v>151</v>
      </c>
      <c r="B55">
        <f>AVERAGE(B27:B51 )</f>
        <v>4000000.04</v>
      </c>
    </row>
    <row r="56" spans="1:2" x14ac:dyDescent="0.15">
      <c r="A56" t="s">
        <v>152</v>
      </c>
      <c r="B56">
        <f>B54/B55</f>
        <v>4.0087598513493328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37" workbookViewId="0">
      <selection activeCell="A62" sqref="A62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141</v>
      </c>
    </row>
    <row r="3" spans="1:6" x14ac:dyDescent="0.15">
      <c r="A3" t="s">
        <v>83</v>
      </c>
      <c r="B3" t="s">
        <v>84</v>
      </c>
      <c r="C3">
        <v>2</v>
      </c>
      <c r="D3" s="1">
        <v>0.85504629629629625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5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133</v>
      </c>
      <c r="B11" t="s">
        <v>134</v>
      </c>
    </row>
    <row r="12" spans="1:6" x14ac:dyDescent="0.15">
      <c r="A12" t="s">
        <v>135</v>
      </c>
      <c r="B12" t="s">
        <v>136</v>
      </c>
    </row>
    <row r="13" spans="1:6" x14ac:dyDescent="0.15">
      <c r="A13" t="s">
        <v>133</v>
      </c>
      <c r="B13" t="s">
        <v>112</v>
      </c>
      <c r="C13">
        <v>999998</v>
      </c>
    </row>
    <row r="14" spans="1:6" x14ac:dyDescent="0.15">
      <c r="A14" t="s">
        <v>133</v>
      </c>
      <c r="B14" t="s">
        <v>137</v>
      </c>
      <c r="C14">
        <v>0</v>
      </c>
    </row>
    <row r="15" spans="1:6" x14ac:dyDescent="0.15">
      <c r="A15" t="s">
        <v>104</v>
      </c>
      <c r="B15" t="s">
        <v>105</v>
      </c>
      <c r="C15">
        <v>100000000</v>
      </c>
    </row>
    <row r="16" spans="1:6" x14ac:dyDescent="0.15">
      <c r="A16" t="s">
        <v>106</v>
      </c>
      <c r="B16" t="s">
        <v>107</v>
      </c>
      <c r="C16" t="s">
        <v>108</v>
      </c>
      <c r="D16" t="s">
        <v>109</v>
      </c>
      <c r="E16" t="s">
        <v>110</v>
      </c>
      <c r="F16">
        <v>0</v>
      </c>
    </row>
    <row r="17" spans="1:12" x14ac:dyDescent="0.15">
      <c r="A17" t="s">
        <v>111</v>
      </c>
      <c r="B17" t="s">
        <v>112</v>
      </c>
      <c r="C17">
        <v>100000001</v>
      </c>
    </row>
    <row r="18" spans="1:12" x14ac:dyDescent="0.15">
      <c r="A18" t="s">
        <v>113</v>
      </c>
      <c r="B18" t="s">
        <v>103</v>
      </c>
      <c r="C18" t="s">
        <v>112</v>
      </c>
      <c r="D18">
        <v>100000001</v>
      </c>
    </row>
    <row r="19" spans="1:12" x14ac:dyDescent="0.15">
      <c r="A19" t="s">
        <v>113</v>
      </c>
      <c r="B19" t="s">
        <v>103</v>
      </c>
      <c r="C19" t="s">
        <v>114</v>
      </c>
      <c r="D19" t="s">
        <v>115</v>
      </c>
      <c r="E19">
        <v>0</v>
      </c>
    </row>
    <row r="20" spans="1:12" x14ac:dyDescent="0.15">
      <c r="A20" t="s">
        <v>116</v>
      </c>
      <c r="B20" t="s">
        <v>115</v>
      </c>
      <c r="C20">
        <v>0</v>
      </c>
    </row>
    <row r="21" spans="1:12" x14ac:dyDescent="0.15">
      <c r="A21" t="s">
        <v>117</v>
      </c>
      <c r="B21" t="s">
        <v>112</v>
      </c>
      <c r="C21">
        <v>0</v>
      </c>
    </row>
    <row r="22" spans="1:12" x14ac:dyDescent="0.15">
      <c r="A22" t="s">
        <v>118</v>
      </c>
      <c r="B22" t="s">
        <v>103</v>
      </c>
      <c r="C22" t="s">
        <v>112</v>
      </c>
      <c r="D22">
        <v>0</v>
      </c>
    </row>
    <row r="23" spans="1:12" x14ac:dyDescent="0.15">
      <c r="A23" t="s">
        <v>119</v>
      </c>
      <c r="B23" t="s">
        <v>111</v>
      </c>
      <c r="C23" t="s">
        <v>120</v>
      </c>
      <c r="D23">
        <v>50</v>
      </c>
      <c r="E23" t="s">
        <v>121</v>
      </c>
    </row>
    <row r="24" spans="1:12" x14ac:dyDescent="0.15">
      <c r="A24" t="s">
        <v>122</v>
      </c>
      <c r="B24" t="s">
        <v>123</v>
      </c>
      <c r="C24" t="s">
        <v>124</v>
      </c>
      <c r="D24" t="s">
        <v>125</v>
      </c>
      <c r="E24" t="s">
        <v>123</v>
      </c>
      <c r="F24" t="s">
        <v>126</v>
      </c>
      <c r="G24">
        <v>16777216</v>
      </c>
      <c r="H24" t="s">
        <v>124</v>
      </c>
      <c r="I24">
        <v>0</v>
      </c>
      <c r="J24" t="s">
        <v>125</v>
      </c>
      <c r="K24" t="s">
        <v>123</v>
      </c>
      <c r="L24" t="s">
        <v>127</v>
      </c>
    </row>
    <row r="26" spans="1:12" x14ac:dyDescent="0.15">
      <c r="A26" t="s">
        <v>117</v>
      </c>
      <c r="B26" t="s">
        <v>128</v>
      </c>
      <c r="C26">
        <v>0</v>
      </c>
    </row>
    <row r="27" spans="1:12" x14ac:dyDescent="0.15">
      <c r="A27" t="s">
        <v>86</v>
      </c>
      <c r="B27" t="s">
        <v>106</v>
      </c>
      <c r="C27" t="s">
        <v>126</v>
      </c>
      <c r="D27">
        <v>0</v>
      </c>
      <c r="E27" t="s">
        <v>129</v>
      </c>
      <c r="F27" t="s">
        <v>130</v>
      </c>
      <c r="G27" t="s">
        <v>126</v>
      </c>
      <c r="H27">
        <v>16777216</v>
      </c>
    </row>
    <row r="29" spans="1:12" x14ac:dyDescent="0.15">
      <c r="A29" t="s">
        <v>130</v>
      </c>
      <c r="B29" t="s">
        <v>131</v>
      </c>
      <c r="C29">
        <v>2048</v>
      </c>
    </row>
    <row r="30" spans="1:12" x14ac:dyDescent="0.15">
      <c r="A30" t="s">
        <v>26</v>
      </c>
    </row>
    <row r="31" spans="1:12" x14ac:dyDescent="0.15">
      <c r="A31">
        <v>75776</v>
      </c>
      <c r="B31">
        <v>3696507</v>
      </c>
    </row>
    <row r="32" spans="1:12" x14ac:dyDescent="0.15">
      <c r="A32">
        <v>77824</v>
      </c>
      <c r="B32">
        <v>446</v>
      </c>
    </row>
    <row r="33" spans="1:2" x14ac:dyDescent="0.15">
      <c r="A33">
        <v>86016</v>
      </c>
      <c r="B33">
        <v>18368</v>
      </c>
    </row>
    <row r="34" spans="1:2" x14ac:dyDescent="0.15">
      <c r="A34">
        <v>108544</v>
      </c>
      <c r="B34">
        <v>64077</v>
      </c>
    </row>
    <row r="35" spans="1:2" x14ac:dyDescent="0.15">
      <c r="A35">
        <v>110592</v>
      </c>
      <c r="B35">
        <v>833416</v>
      </c>
    </row>
    <row r="36" spans="1:2" x14ac:dyDescent="0.15">
      <c r="A36">
        <v>112640</v>
      </c>
      <c r="B36">
        <v>7635984</v>
      </c>
    </row>
    <row r="37" spans="1:2" x14ac:dyDescent="0.15">
      <c r="A37">
        <v>114688</v>
      </c>
      <c r="B37">
        <v>52349</v>
      </c>
    </row>
    <row r="38" spans="1:2" x14ac:dyDescent="0.15">
      <c r="A38">
        <v>116736</v>
      </c>
      <c r="B38">
        <v>3289777</v>
      </c>
    </row>
    <row r="39" spans="1:2" x14ac:dyDescent="0.15">
      <c r="A39">
        <v>118784</v>
      </c>
      <c r="B39">
        <v>1051</v>
      </c>
    </row>
    <row r="40" spans="1:2" x14ac:dyDescent="0.15">
      <c r="A40">
        <v>120832</v>
      </c>
      <c r="B40">
        <v>170280</v>
      </c>
    </row>
    <row r="41" spans="1:2" x14ac:dyDescent="0.15">
      <c r="A41">
        <v>145408</v>
      </c>
      <c r="B41">
        <v>234526</v>
      </c>
    </row>
    <row r="42" spans="1:2" x14ac:dyDescent="0.15">
      <c r="A42">
        <v>229376</v>
      </c>
      <c r="B42">
        <v>4404800</v>
      </c>
    </row>
    <row r="43" spans="1:2" x14ac:dyDescent="0.15">
      <c r="A43">
        <v>233472</v>
      </c>
      <c r="B43">
        <v>8956540</v>
      </c>
    </row>
    <row r="44" spans="1:2" x14ac:dyDescent="0.15">
      <c r="A44">
        <v>235520</v>
      </c>
      <c r="B44">
        <v>5278750</v>
      </c>
    </row>
    <row r="45" spans="1:2" x14ac:dyDescent="0.15">
      <c r="A45">
        <v>237568</v>
      </c>
      <c r="B45">
        <v>6329690</v>
      </c>
    </row>
    <row r="46" spans="1:2" x14ac:dyDescent="0.15">
      <c r="A46">
        <v>241664</v>
      </c>
      <c r="B46">
        <v>11475980</v>
      </c>
    </row>
    <row r="47" spans="1:2" x14ac:dyDescent="0.15">
      <c r="A47">
        <v>243712</v>
      </c>
      <c r="B47">
        <v>1538400</v>
      </c>
    </row>
    <row r="48" spans="1:2" x14ac:dyDescent="0.15">
      <c r="A48">
        <v>245760</v>
      </c>
      <c r="B48">
        <v>8909510</v>
      </c>
    </row>
    <row r="49" spans="1:2" x14ac:dyDescent="0.15">
      <c r="A49">
        <v>249856</v>
      </c>
      <c r="B49">
        <v>4791460</v>
      </c>
    </row>
    <row r="50" spans="1:2" x14ac:dyDescent="0.15">
      <c r="A50">
        <v>251904</v>
      </c>
      <c r="B50">
        <v>4657866</v>
      </c>
    </row>
    <row r="51" spans="1:2" x14ac:dyDescent="0.15">
      <c r="A51">
        <v>253952</v>
      </c>
      <c r="B51">
        <v>2442050</v>
      </c>
    </row>
    <row r="52" spans="1:2" x14ac:dyDescent="0.15">
      <c r="A52">
        <v>256000</v>
      </c>
      <c r="B52">
        <v>7370050</v>
      </c>
    </row>
    <row r="53" spans="1:2" x14ac:dyDescent="0.15">
      <c r="A53">
        <v>258048</v>
      </c>
      <c r="B53">
        <v>3476084</v>
      </c>
    </row>
    <row r="54" spans="1:2" x14ac:dyDescent="0.15">
      <c r="A54">
        <v>260096</v>
      </c>
      <c r="B54">
        <v>10647435</v>
      </c>
    </row>
    <row r="55" spans="1:2" x14ac:dyDescent="0.15">
      <c r="A55">
        <v>2101248</v>
      </c>
      <c r="B55">
        <v>9181</v>
      </c>
    </row>
    <row r="56" spans="1:2" x14ac:dyDescent="0.15">
      <c r="A56">
        <v>2443264</v>
      </c>
      <c r="B56">
        <v>3715424</v>
      </c>
    </row>
    <row r="58" spans="1:2" x14ac:dyDescent="0.15">
      <c r="A58" t="s">
        <v>149</v>
      </c>
      <c r="B58">
        <f>VAR(B31:B56 )</f>
        <v>12966086858248.748</v>
      </c>
    </row>
    <row r="59" spans="1:2" x14ac:dyDescent="0.15">
      <c r="A59" t="s">
        <v>150</v>
      </c>
      <c r="B59">
        <f>SQRT(B58)</f>
        <v>3600845.2977389558</v>
      </c>
    </row>
    <row r="60" spans="1:2" x14ac:dyDescent="0.15">
      <c r="A60" t="s">
        <v>151</v>
      </c>
      <c r="B60">
        <f>AVERAGE(B31:B56 )</f>
        <v>3846153.8846153845</v>
      </c>
    </row>
    <row r="61" spans="1:2" x14ac:dyDescent="0.15">
      <c r="A61" t="s">
        <v>152</v>
      </c>
      <c r="B61">
        <f>B59/B60</f>
        <v>0.9362197680499309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0" workbookViewId="0">
      <selection activeCell="D43" sqref="D43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141</v>
      </c>
    </row>
    <row r="3" spans="1:6" x14ac:dyDescent="0.15">
      <c r="A3" t="s">
        <v>83</v>
      </c>
      <c r="B3" t="s">
        <v>84</v>
      </c>
      <c r="C3">
        <v>2</v>
      </c>
      <c r="D3" s="1">
        <v>0.85528935185185195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93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104</v>
      </c>
      <c r="B11" t="s">
        <v>105</v>
      </c>
      <c r="C11">
        <v>100000000</v>
      </c>
    </row>
    <row r="12" spans="1:6" x14ac:dyDescent="0.1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0</v>
      </c>
    </row>
    <row r="13" spans="1:6" x14ac:dyDescent="0.15">
      <c r="A13" t="s">
        <v>111</v>
      </c>
      <c r="B13" t="s">
        <v>112</v>
      </c>
      <c r="C13">
        <v>100000001</v>
      </c>
    </row>
    <row r="14" spans="1:6" x14ac:dyDescent="0.15">
      <c r="A14" t="s">
        <v>113</v>
      </c>
      <c r="B14" t="s">
        <v>103</v>
      </c>
      <c r="C14" t="s">
        <v>112</v>
      </c>
      <c r="D14">
        <v>100000001</v>
      </c>
    </row>
    <row r="15" spans="1:6" x14ac:dyDescent="0.15">
      <c r="A15" t="s">
        <v>113</v>
      </c>
      <c r="B15" t="s">
        <v>103</v>
      </c>
      <c r="C15" t="s">
        <v>114</v>
      </c>
      <c r="D15" t="s">
        <v>115</v>
      </c>
      <c r="E15">
        <v>0</v>
      </c>
    </row>
    <row r="16" spans="1:6" x14ac:dyDescent="0.15">
      <c r="A16" t="s">
        <v>116</v>
      </c>
      <c r="B16" t="s">
        <v>115</v>
      </c>
      <c r="C16">
        <v>0</v>
      </c>
    </row>
    <row r="17" spans="1:12" x14ac:dyDescent="0.15">
      <c r="A17" t="s">
        <v>117</v>
      </c>
      <c r="B17" t="s">
        <v>112</v>
      </c>
      <c r="C17">
        <v>0</v>
      </c>
    </row>
    <row r="18" spans="1:12" x14ac:dyDescent="0.15">
      <c r="A18" t="s">
        <v>118</v>
      </c>
      <c r="B18" t="s">
        <v>103</v>
      </c>
      <c r="C18" t="s">
        <v>112</v>
      </c>
      <c r="D18">
        <v>0</v>
      </c>
    </row>
    <row r="19" spans="1:12" x14ac:dyDescent="0.15">
      <c r="A19" t="s">
        <v>119</v>
      </c>
      <c r="B19" t="s">
        <v>111</v>
      </c>
      <c r="C19" t="s">
        <v>120</v>
      </c>
      <c r="D19">
        <v>50</v>
      </c>
      <c r="E19" t="s">
        <v>121</v>
      </c>
    </row>
    <row r="20" spans="1:12" x14ac:dyDescent="0.15">
      <c r="A20" t="s">
        <v>122</v>
      </c>
      <c r="B20" t="s">
        <v>123</v>
      </c>
      <c r="C20" t="s">
        <v>124</v>
      </c>
      <c r="D20" t="s">
        <v>125</v>
      </c>
      <c r="E20" t="s">
        <v>123</v>
      </c>
      <c r="F20" t="s">
        <v>126</v>
      </c>
      <c r="G20">
        <v>16777216</v>
      </c>
      <c r="H20" t="s">
        <v>124</v>
      </c>
      <c r="I20">
        <v>0</v>
      </c>
      <c r="J20" t="s">
        <v>125</v>
      </c>
      <c r="K20" t="s">
        <v>123</v>
      </c>
      <c r="L20" t="s">
        <v>127</v>
      </c>
    </row>
    <row r="22" spans="1:12" x14ac:dyDescent="0.15">
      <c r="A22" t="s">
        <v>117</v>
      </c>
      <c r="B22" t="s">
        <v>128</v>
      </c>
      <c r="C22">
        <v>0</v>
      </c>
    </row>
    <row r="23" spans="1:12" x14ac:dyDescent="0.15">
      <c r="A23" t="s">
        <v>86</v>
      </c>
      <c r="B23" t="s">
        <v>106</v>
      </c>
      <c r="C23" t="s">
        <v>126</v>
      </c>
      <c r="D23">
        <v>0</v>
      </c>
      <c r="E23" t="s">
        <v>129</v>
      </c>
      <c r="F23" t="s">
        <v>130</v>
      </c>
      <c r="G23" t="s">
        <v>126</v>
      </c>
      <c r="H23">
        <v>16777216</v>
      </c>
    </row>
    <row r="25" spans="1:12" x14ac:dyDescent="0.15">
      <c r="A25" t="s">
        <v>130</v>
      </c>
      <c r="B25" t="s">
        <v>131</v>
      </c>
      <c r="C25">
        <v>2048</v>
      </c>
    </row>
    <row r="26" spans="1:12" x14ac:dyDescent="0.15">
      <c r="A26" t="s">
        <v>26</v>
      </c>
    </row>
    <row r="27" spans="1:12" x14ac:dyDescent="0.15">
      <c r="A27">
        <v>75776</v>
      </c>
      <c r="B27">
        <v>3696507</v>
      </c>
    </row>
    <row r="28" spans="1:12" x14ac:dyDescent="0.15">
      <c r="A28">
        <v>77824</v>
      </c>
      <c r="B28">
        <v>446</v>
      </c>
    </row>
    <row r="29" spans="1:12" x14ac:dyDescent="0.15">
      <c r="A29">
        <v>86016</v>
      </c>
      <c r="B29">
        <v>18368</v>
      </c>
    </row>
    <row r="30" spans="1:12" x14ac:dyDescent="0.15">
      <c r="A30">
        <v>110592</v>
      </c>
      <c r="B30">
        <v>122976</v>
      </c>
    </row>
    <row r="31" spans="1:12" x14ac:dyDescent="0.15">
      <c r="A31">
        <v>112640</v>
      </c>
      <c r="B31">
        <v>11411161</v>
      </c>
    </row>
    <row r="32" spans="1:12" x14ac:dyDescent="0.15">
      <c r="A32">
        <v>114688</v>
      </c>
      <c r="B32">
        <v>10526</v>
      </c>
    </row>
    <row r="33" spans="1:2" x14ac:dyDescent="0.15">
      <c r="A33">
        <v>116736</v>
      </c>
      <c r="B33">
        <v>266863</v>
      </c>
    </row>
    <row r="34" spans="1:2" x14ac:dyDescent="0.15">
      <c r="A34">
        <v>120832</v>
      </c>
      <c r="B34">
        <v>235408</v>
      </c>
    </row>
    <row r="35" spans="1:2" x14ac:dyDescent="0.15">
      <c r="A35">
        <v>145408</v>
      </c>
      <c r="B35">
        <v>234526</v>
      </c>
    </row>
    <row r="36" spans="1:2" x14ac:dyDescent="0.15">
      <c r="A36">
        <v>260096</v>
      </c>
      <c r="B36">
        <v>80278615</v>
      </c>
    </row>
    <row r="37" spans="1:2" x14ac:dyDescent="0.15">
      <c r="A37">
        <v>2101248</v>
      </c>
      <c r="B37">
        <v>9181</v>
      </c>
    </row>
    <row r="38" spans="1:2" x14ac:dyDescent="0.15">
      <c r="A38">
        <v>2443264</v>
      </c>
      <c r="B38">
        <v>3715424</v>
      </c>
    </row>
    <row r="40" spans="1:2" x14ac:dyDescent="0.15">
      <c r="A40" t="s">
        <v>149</v>
      </c>
      <c r="B40">
        <f>VAR(B27:B38 )</f>
        <v>524473009289566.62</v>
      </c>
    </row>
    <row r="41" spans="1:2" x14ac:dyDescent="0.15">
      <c r="A41" t="s">
        <v>150</v>
      </c>
      <c r="B41">
        <f>SQRT(B40 )</f>
        <v>22901375.707357988</v>
      </c>
    </row>
    <row r="42" spans="1:2" x14ac:dyDescent="0.15">
      <c r="A42" t="s">
        <v>151</v>
      </c>
      <c r="B42">
        <f>AVERAGE(B27:B38 )</f>
        <v>8333333.416666667</v>
      </c>
    </row>
    <row r="43" spans="1:2" x14ac:dyDescent="0.15">
      <c r="A43" t="s">
        <v>152</v>
      </c>
      <c r="B43">
        <f>B41/B42</f>
        <v>2.7481650574013079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49" workbookViewId="0">
      <selection activeCell="B72" sqref="B72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142</v>
      </c>
    </row>
    <row r="3" spans="1:6" x14ac:dyDescent="0.15">
      <c r="A3" t="s">
        <v>83</v>
      </c>
      <c r="B3" t="s">
        <v>84</v>
      </c>
      <c r="C3">
        <v>2</v>
      </c>
      <c r="D3" s="1">
        <v>0.8558796296296296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5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133</v>
      </c>
      <c r="B11" t="s">
        <v>134</v>
      </c>
    </row>
    <row r="12" spans="1:6" x14ac:dyDescent="0.15">
      <c r="A12" t="s">
        <v>135</v>
      </c>
      <c r="B12" t="s">
        <v>136</v>
      </c>
    </row>
    <row r="13" spans="1:6" x14ac:dyDescent="0.15">
      <c r="A13" t="s">
        <v>133</v>
      </c>
      <c r="B13" t="s">
        <v>112</v>
      </c>
      <c r="C13">
        <v>999996</v>
      </c>
    </row>
    <row r="14" spans="1:6" x14ac:dyDescent="0.15">
      <c r="A14" t="s">
        <v>133</v>
      </c>
      <c r="B14" t="s">
        <v>137</v>
      </c>
      <c r="C14">
        <v>0</v>
      </c>
    </row>
    <row r="15" spans="1:6" x14ac:dyDescent="0.15">
      <c r="A15" t="s">
        <v>104</v>
      </c>
      <c r="B15" t="s">
        <v>105</v>
      </c>
      <c r="C15">
        <v>100000000</v>
      </c>
    </row>
    <row r="16" spans="1:6" x14ac:dyDescent="0.15">
      <c r="A16" t="s">
        <v>106</v>
      </c>
      <c r="B16" t="s">
        <v>107</v>
      </c>
      <c r="C16" t="s">
        <v>108</v>
      </c>
      <c r="D16" t="s">
        <v>109</v>
      </c>
      <c r="E16" t="s">
        <v>110</v>
      </c>
      <c r="F16">
        <v>0</v>
      </c>
    </row>
    <row r="17" spans="1:12" x14ac:dyDescent="0.15">
      <c r="A17" t="s">
        <v>111</v>
      </c>
      <c r="B17" t="s">
        <v>112</v>
      </c>
      <c r="C17">
        <v>100000001</v>
      </c>
    </row>
    <row r="18" spans="1:12" x14ac:dyDescent="0.15">
      <c r="A18" t="s">
        <v>113</v>
      </c>
      <c r="B18" t="s">
        <v>103</v>
      </c>
      <c r="C18" t="s">
        <v>112</v>
      </c>
      <c r="D18">
        <v>100000001</v>
      </c>
    </row>
    <row r="19" spans="1:12" x14ac:dyDescent="0.15">
      <c r="A19" t="s">
        <v>113</v>
      </c>
      <c r="B19" t="s">
        <v>103</v>
      </c>
      <c r="C19" t="s">
        <v>114</v>
      </c>
      <c r="D19" t="s">
        <v>115</v>
      </c>
      <c r="E19">
        <v>0</v>
      </c>
    </row>
    <row r="20" spans="1:12" x14ac:dyDescent="0.15">
      <c r="A20" t="s">
        <v>116</v>
      </c>
      <c r="B20" t="s">
        <v>115</v>
      </c>
      <c r="C20">
        <v>0</v>
      </c>
    </row>
    <row r="21" spans="1:12" x14ac:dyDescent="0.15">
      <c r="A21" t="s">
        <v>117</v>
      </c>
      <c r="B21" t="s">
        <v>112</v>
      </c>
      <c r="C21">
        <v>0</v>
      </c>
    </row>
    <row r="22" spans="1:12" x14ac:dyDescent="0.15">
      <c r="A22" t="s">
        <v>118</v>
      </c>
      <c r="B22" t="s">
        <v>103</v>
      </c>
      <c r="C22" t="s">
        <v>112</v>
      </c>
      <c r="D22">
        <v>0</v>
      </c>
    </row>
    <row r="23" spans="1:12" x14ac:dyDescent="0.15">
      <c r="A23" t="s">
        <v>119</v>
      </c>
      <c r="B23" t="s">
        <v>111</v>
      </c>
      <c r="C23" t="s">
        <v>120</v>
      </c>
      <c r="D23">
        <v>50</v>
      </c>
      <c r="E23" t="s">
        <v>121</v>
      </c>
    </row>
    <row r="24" spans="1:12" x14ac:dyDescent="0.15">
      <c r="A24" t="s">
        <v>122</v>
      </c>
      <c r="B24" t="s">
        <v>123</v>
      </c>
      <c r="C24" t="s">
        <v>124</v>
      </c>
      <c r="D24" t="s">
        <v>125</v>
      </c>
      <c r="E24" t="s">
        <v>123</v>
      </c>
      <c r="F24" t="s">
        <v>126</v>
      </c>
      <c r="G24">
        <v>16777216</v>
      </c>
      <c r="H24" t="s">
        <v>124</v>
      </c>
      <c r="I24">
        <v>0</v>
      </c>
      <c r="J24" t="s">
        <v>125</v>
      </c>
      <c r="K24" t="s">
        <v>123</v>
      </c>
      <c r="L24" t="s">
        <v>127</v>
      </c>
    </row>
    <row r="26" spans="1:12" x14ac:dyDescent="0.15">
      <c r="A26" t="s">
        <v>117</v>
      </c>
      <c r="B26" t="s">
        <v>128</v>
      </c>
      <c r="C26">
        <v>0</v>
      </c>
    </row>
    <row r="27" spans="1:12" x14ac:dyDescent="0.15">
      <c r="A27" t="s">
        <v>86</v>
      </c>
      <c r="B27" t="s">
        <v>106</v>
      </c>
      <c r="C27" t="s">
        <v>126</v>
      </c>
      <c r="D27">
        <v>0</v>
      </c>
      <c r="E27" t="s">
        <v>129</v>
      </c>
      <c r="F27" t="s">
        <v>130</v>
      </c>
      <c r="G27" t="s">
        <v>126</v>
      </c>
      <c r="H27">
        <v>16777216</v>
      </c>
    </row>
    <row r="29" spans="1:12" x14ac:dyDescent="0.15">
      <c r="A29" t="s">
        <v>130</v>
      </c>
      <c r="B29" t="s">
        <v>131</v>
      </c>
      <c r="C29">
        <v>2048</v>
      </c>
    </row>
    <row r="30" spans="1:12" x14ac:dyDescent="0.15">
      <c r="A30" t="s">
        <v>26</v>
      </c>
    </row>
    <row r="31" spans="1:12" x14ac:dyDescent="0.15">
      <c r="A31">
        <v>30720</v>
      </c>
      <c r="B31">
        <v>74</v>
      </c>
    </row>
    <row r="32" spans="1:12" x14ac:dyDescent="0.15">
      <c r="A32">
        <v>88064</v>
      </c>
      <c r="B32">
        <v>27236</v>
      </c>
    </row>
    <row r="33" spans="1:2" x14ac:dyDescent="0.15">
      <c r="A33">
        <v>98304</v>
      </c>
      <c r="B33">
        <v>1927</v>
      </c>
    </row>
    <row r="34" spans="1:2" x14ac:dyDescent="0.15">
      <c r="A34">
        <v>102400</v>
      </c>
      <c r="B34">
        <v>3624361</v>
      </c>
    </row>
    <row r="35" spans="1:2" x14ac:dyDescent="0.15">
      <c r="A35">
        <v>108544</v>
      </c>
      <c r="B35">
        <v>28462</v>
      </c>
    </row>
    <row r="36" spans="1:2" x14ac:dyDescent="0.15">
      <c r="A36">
        <v>112640</v>
      </c>
      <c r="B36">
        <v>7640</v>
      </c>
    </row>
    <row r="37" spans="1:2" x14ac:dyDescent="0.15">
      <c r="A37">
        <v>114688</v>
      </c>
      <c r="B37">
        <v>3158</v>
      </c>
    </row>
    <row r="38" spans="1:2" x14ac:dyDescent="0.15">
      <c r="A38">
        <v>116736</v>
      </c>
      <c r="B38">
        <v>3672597</v>
      </c>
    </row>
    <row r="39" spans="1:2" x14ac:dyDescent="0.15">
      <c r="A39">
        <v>118784</v>
      </c>
      <c r="B39">
        <v>2674</v>
      </c>
    </row>
    <row r="40" spans="1:2" x14ac:dyDescent="0.15">
      <c r="A40">
        <v>120832</v>
      </c>
      <c r="B40">
        <v>1549</v>
      </c>
    </row>
    <row r="41" spans="1:2" x14ac:dyDescent="0.15">
      <c r="A41">
        <v>122880</v>
      </c>
      <c r="B41">
        <v>17927</v>
      </c>
    </row>
    <row r="42" spans="1:2" x14ac:dyDescent="0.15">
      <c r="A42">
        <v>126976</v>
      </c>
      <c r="B42">
        <v>46356</v>
      </c>
    </row>
    <row r="43" spans="1:2" x14ac:dyDescent="0.15">
      <c r="A43">
        <v>129024</v>
      </c>
      <c r="B43">
        <v>180051</v>
      </c>
    </row>
    <row r="44" spans="1:2" x14ac:dyDescent="0.15">
      <c r="A44">
        <v>145408</v>
      </c>
      <c r="B44">
        <v>77476</v>
      </c>
    </row>
    <row r="45" spans="1:2" x14ac:dyDescent="0.15">
      <c r="A45">
        <v>165888</v>
      </c>
      <c r="B45">
        <v>5034096</v>
      </c>
    </row>
    <row r="46" spans="1:2" x14ac:dyDescent="0.15">
      <c r="A46">
        <v>167936</v>
      </c>
      <c r="B46">
        <v>2744520</v>
      </c>
    </row>
    <row r="47" spans="1:2" x14ac:dyDescent="0.15">
      <c r="A47">
        <v>169984</v>
      </c>
      <c r="B47">
        <v>6830428</v>
      </c>
    </row>
    <row r="48" spans="1:2" x14ac:dyDescent="0.15">
      <c r="A48">
        <v>172032</v>
      </c>
      <c r="B48">
        <v>10743739</v>
      </c>
    </row>
    <row r="49" spans="1:2" x14ac:dyDescent="0.15">
      <c r="A49">
        <v>174080</v>
      </c>
      <c r="B49">
        <v>3276802</v>
      </c>
    </row>
    <row r="50" spans="1:2" x14ac:dyDescent="0.15">
      <c r="A50">
        <v>176128</v>
      </c>
      <c r="B50">
        <v>11099863</v>
      </c>
    </row>
    <row r="51" spans="1:2" x14ac:dyDescent="0.15">
      <c r="A51">
        <v>178176</v>
      </c>
      <c r="B51">
        <v>7415220</v>
      </c>
    </row>
    <row r="52" spans="1:2" x14ac:dyDescent="0.15">
      <c r="A52">
        <v>180224</v>
      </c>
      <c r="B52">
        <v>3093081</v>
      </c>
    </row>
    <row r="53" spans="1:2" x14ac:dyDescent="0.15">
      <c r="A53">
        <v>182272</v>
      </c>
      <c r="B53">
        <v>3276794</v>
      </c>
    </row>
    <row r="54" spans="1:2" x14ac:dyDescent="0.15">
      <c r="A54">
        <v>184320</v>
      </c>
      <c r="B54">
        <v>2748508</v>
      </c>
    </row>
    <row r="55" spans="1:2" x14ac:dyDescent="0.15">
      <c r="A55">
        <v>186368</v>
      </c>
      <c r="B55">
        <v>5150611</v>
      </c>
    </row>
    <row r="56" spans="1:2" x14ac:dyDescent="0.15">
      <c r="A56">
        <v>190464</v>
      </c>
      <c r="B56">
        <v>4358429</v>
      </c>
    </row>
    <row r="57" spans="1:2" x14ac:dyDescent="0.15">
      <c r="A57">
        <v>192512</v>
      </c>
      <c r="B57">
        <v>7058748</v>
      </c>
    </row>
    <row r="58" spans="1:2" x14ac:dyDescent="0.15">
      <c r="A58">
        <v>194560</v>
      </c>
      <c r="B58">
        <v>12250900</v>
      </c>
    </row>
    <row r="59" spans="1:2" x14ac:dyDescent="0.15">
      <c r="A59">
        <v>2101248</v>
      </c>
      <c r="B59">
        <v>16847</v>
      </c>
    </row>
    <row r="60" spans="1:2" x14ac:dyDescent="0.15">
      <c r="A60">
        <v>2586624</v>
      </c>
      <c r="B60">
        <v>925983</v>
      </c>
    </row>
    <row r="61" spans="1:2" x14ac:dyDescent="0.15">
      <c r="A61">
        <v>2588672</v>
      </c>
      <c r="B61">
        <v>952602</v>
      </c>
    </row>
    <row r="62" spans="1:2" x14ac:dyDescent="0.15">
      <c r="A62">
        <v>2590720</v>
      </c>
      <c r="B62">
        <v>944188</v>
      </c>
    </row>
    <row r="63" spans="1:2" x14ac:dyDescent="0.15">
      <c r="A63">
        <v>2592768</v>
      </c>
      <c r="B63">
        <v>1121499</v>
      </c>
    </row>
    <row r="64" spans="1:2" x14ac:dyDescent="0.15">
      <c r="A64">
        <v>2594816</v>
      </c>
      <c r="B64">
        <v>939875</v>
      </c>
    </row>
    <row r="65" spans="1:2" x14ac:dyDescent="0.15">
      <c r="A65">
        <v>2596864</v>
      </c>
      <c r="B65">
        <v>939802</v>
      </c>
    </row>
    <row r="66" spans="1:2" x14ac:dyDescent="0.15">
      <c r="A66">
        <v>2598912</v>
      </c>
      <c r="B66">
        <v>939729</v>
      </c>
    </row>
    <row r="67" spans="1:2" x14ac:dyDescent="0.15">
      <c r="A67">
        <v>2600960</v>
      </c>
      <c r="B67">
        <v>446249</v>
      </c>
    </row>
    <row r="69" spans="1:2" x14ac:dyDescent="0.15">
      <c r="A69" t="s">
        <v>149</v>
      </c>
      <c r="B69">
        <f>VAR(B31:B67 )</f>
        <v>11676125631845.037</v>
      </c>
    </row>
    <row r="70" spans="1:2" x14ac:dyDescent="0.15">
      <c r="A70" t="s">
        <v>153</v>
      </c>
      <c r="B70">
        <f>SQRT(B69 )</f>
        <v>3417034.6254969435</v>
      </c>
    </row>
    <row r="71" spans="1:2" x14ac:dyDescent="0.15">
      <c r="A71" t="s">
        <v>151</v>
      </c>
      <c r="B71">
        <f>AVERAGE(B31:B67 )</f>
        <v>2702702.7297297297</v>
      </c>
    </row>
    <row r="72" spans="1:2" x14ac:dyDescent="0.15">
      <c r="A72" t="s">
        <v>152</v>
      </c>
      <c r="B72">
        <f>B70/B71</f>
        <v>1.2643027987908411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9" workbookViewId="0">
      <selection activeCell="B49" sqref="B49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142</v>
      </c>
    </row>
    <row r="3" spans="1:6" x14ac:dyDescent="0.15">
      <c r="A3" t="s">
        <v>83</v>
      </c>
      <c r="B3" t="s">
        <v>84</v>
      </c>
      <c r="C3">
        <v>2</v>
      </c>
      <c r="D3" s="1">
        <v>0.85616898148148157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93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104</v>
      </c>
      <c r="B11" t="s">
        <v>105</v>
      </c>
      <c r="C11">
        <v>100000000</v>
      </c>
    </row>
    <row r="12" spans="1:6" x14ac:dyDescent="0.1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0</v>
      </c>
    </row>
    <row r="13" spans="1:6" x14ac:dyDescent="0.15">
      <c r="A13" t="s">
        <v>111</v>
      </c>
      <c r="B13" t="s">
        <v>112</v>
      </c>
      <c r="C13">
        <v>100000001</v>
      </c>
    </row>
    <row r="14" spans="1:6" x14ac:dyDescent="0.15">
      <c r="A14" t="s">
        <v>113</v>
      </c>
      <c r="B14" t="s">
        <v>103</v>
      </c>
      <c r="C14" t="s">
        <v>112</v>
      </c>
      <c r="D14">
        <v>100000001</v>
      </c>
    </row>
    <row r="15" spans="1:6" x14ac:dyDescent="0.15">
      <c r="A15" t="s">
        <v>113</v>
      </c>
      <c r="B15" t="s">
        <v>103</v>
      </c>
      <c r="C15" t="s">
        <v>114</v>
      </c>
      <c r="D15" t="s">
        <v>115</v>
      </c>
      <c r="E15">
        <v>0</v>
      </c>
    </row>
    <row r="16" spans="1:6" x14ac:dyDescent="0.15">
      <c r="A16" t="s">
        <v>116</v>
      </c>
      <c r="B16" t="s">
        <v>115</v>
      </c>
      <c r="C16">
        <v>0</v>
      </c>
    </row>
    <row r="17" spans="1:12" x14ac:dyDescent="0.15">
      <c r="A17" t="s">
        <v>117</v>
      </c>
      <c r="B17" t="s">
        <v>112</v>
      </c>
      <c r="C17">
        <v>0</v>
      </c>
    </row>
    <row r="18" spans="1:12" x14ac:dyDescent="0.15">
      <c r="A18" t="s">
        <v>118</v>
      </c>
      <c r="B18" t="s">
        <v>103</v>
      </c>
      <c r="C18" t="s">
        <v>112</v>
      </c>
      <c r="D18">
        <v>0</v>
      </c>
    </row>
    <row r="19" spans="1:12" x14ac:dyDescent="0.15">
      <c r="A19" t="s">
        <v>119</v>
      </c>
      <c r="B19" t="s">
        <v>111</v>
      </c>
      <c r="C19" t="s">
        <v>120</v>
      </c>
      <c r="D19">
        <v>50</v>
      </c>
      <c r="E19" t="s">
        <v>121</v>
      </c>
    </row>
    <row r="20" spans="1:12" x14ac:dyDescent="0.15">
      <c r="A20" t="s">
        <v>122</v>
      </c>
      <c r="B20" t="s">
        <v>123</v>
      </c>
      <c r="C20" t="s">
        <v>124</v>
      </c>
      <c r="D20" t="s">
        <v>125</v>
      </c>
      <c r="E20" t="s">
        <v>123</v>
      </c>
      <c r="F20" t="s">
        <v>126</v>
      </c>
      <c r="G20">
        <v>16777216</v>
      </c>
      <c r="H20" t="s">
        <v>124</v>
      </c>
      <c r="I20">
        <v>0</v>
      </c>
      <c r="J20" t="s">
        <v>125</v>
      </c>
      <c r="K20" t="s">
        <v>123</v>
      </c>
      <c r="L20" t="s">
        <v>127</v>
      </c>
    </row>
    <row r="22" spans="1:12" x14ac:dyDescent="0.15">
      <c r="A22" t="s">
        <v>117</v>
      </c>
      <c r="B22" t="s">
        <v>128</v>
      </c>
      <c r="C22">
        <v>0</v>
      </c>
    </row>
    <row r="23" spans="1:12" x14ac:dyDescent="0.15">
      <c r="A23" t="s">
        <v>86</v>
      </c>
      <c r="B23" t="s">
        <v>106</v>
      </c>
      <c r="C23" t="s">
        <v>126</v>
      </c>
      <c r="D23">
        <v>0</v>
      </c>
      <c r="E23" t="s">
        <v>129</v>
      </c>
      <c r="F23" t="s">
        <v>130</v>
      </c>
      <c r="G23" t="s">
        <v>126</v>
      </c>
      <c r="H23">
        <v>16777216</v>
      </c>
    </row>
    <row r="25" spans="1:12" x14ac:dyDescent="0.15">
      <c r="A25" t="s">
        <v>130</v>
      </c>
      <c r="B25" t="s">
        <v>131</v>
      </c>
      <c r="C25">
        <v>2048</v>
      </c>
    </row>
    <row r="26" spans="1:12" x14ac:dyDescent="0.15">
      <c r="A26" t="s">
        <v>26</v>
      </c>
    </row>
    <row r="27" spans="1:12" x14ac:dyDescent="0.15">
      <c r="A27">
        <v>30720</v>
      </c>
      <c r="B27">
        <v>74</v>
      </c>
    </row>
    <row r="28" spans="1:12" x14ac:dyDescent="0.15">
      <c r="A28">
        <v>88064</v>
      </c>
      <c r="B28">
        <v>27236</v>
      </c>
    </row>
    <row r="29" spans="1:12" x14ac:dyDescent="0.15">
      <c r="A29">
        <v>116736</v>
      </c>
      <c r="B29">
        <v>7477009</v>
      </c>
    </row>
    <row r="30" spans="1:12" x14ac:dyDescent="0.15">
      <c r="A30">
        <v>120832</v>
      </c>
      <c r="B30">
        <v>3476</v>
      </c>
    </row>
    <row r="31" spans="1:12" x14ac:dyDescent="0.15">
      <c r="A31">
        <v>122880</v>
      </c>
      <c r="B31">
        <v>28241</v>
      </c>
    </row>
    <row r="32" spans="1:12" x14ac:dyDescent="0.15">
      <c r="A32">
        <v>126976</v>
      </c>
      <c r="B32">
        <v>77976</v>
      </c>
    </row>
    <row r="33" spans="1:2" x14ac:dyDescent="0.15">
      <c r="A33">
        <v>145408</v>
      </c>
      <c r="B33">
        <v>77476</v>
      </c>
    </row>
    <row r="34" spans="1:2" x14ac:dyDescent="0.15">
      <c r="A34">
        <v>176128</v>
      </c>
      <c r="B34">
        <v>85081739</v>
      </c>
    </row>
    <row r="35" spans="1:2" x14ac:dyDescent="0.15">
      <c r="A35">
        <v>2101248</v>
      </c>
      <c r="B35">
        <v>16847</v>
      </c>
    </row>
    <row r="36" spans="1:2" x14ac:dyDescent="0.15">
      <c r="A36">
        <v>2586624</v>
      </c>
      <c r="B36">
        <v>925983</v>
      </c>
    </row>
    <row r="37" spans="1:2" x14ac:dyDescent="0.15">
      <c r="A37">
        <v>2588672</v>
      </c>
      <c r="B37">
        <v>952602</v>
      </c>
    </row>
    <row r="38" spans="1:2" x14ac:dyDescent="0.15">
      <c r="A38">
        <v>2590720</v>
      </c>
      <c r="B38">
        <v>944188</v>
      </c>
    </row>
    <row r="39" spans="1:2" x14ac:dyDescent="0.15">
      <c r="A39">
        <v>2592768</v>
      </c>
      <c r="B39">
        <v>1121499</v>
      </c>
    </row>
    <row r="40" spans="1:2" x14ac:dyDescent="0.15">
      <c r="A40">
        <v>2594816</v>
      </c>
      <c r="B40">
        <v>939875</v>
      </c>
    </row>
    <row r="41" spans="1:2" x14ac:dyDescent="0.15">
      <c r="A41">
        <v>2596864</v>
      </c>
      <c r="B41">
        <v>939802</v>
      </c>
    </row>
    <row r="42" spans="1:2" x14ac:dyDescent="0.15">
      <c r="A42">
        <v>2598912</v>
      </c>
      <c r="B42">
        <v>939729</v>
      </c>
    </row>
    <row r="43" spans="1:2" x14ac:dyDescent="0.15">
      <c r="A43">
        <v>2600960</v>
      </c>
      <c r="B43">
        <v>446249</v>
      </c>
    </row>
    <row r="45" spans="1:2" x14ac:dyDescent="0.15">
      <c r="A45" t="s">
        <v>149</v>
      </c>
      <c r="B45">
        <f>VAR(B27:B43 )</f>
        <v>419584347166846.75</v>
      </c>
    </row>
    <row r="46" spans="1:2" x14ac:dyDescent="0.15">
      <c r="A46" t="s">
        <v>150</v>
      </c>
      <c r="B46">
        <f>SQRT(B45 )</f>
        <v>20483758.130939908</v>
      </c>
    </row>
    <row r="47" spans="1:2" x14ac:dyDescent="0.15">
      <c r="A47" t="s">
        <v>151</v>
      </c>
      <c r="B47">
        <f>AVERAGE(B27:B43 )</f>
        <v>5882353</v>
      </c>
    </row>
    <row r="48" spans="1:2" x14ac:dyDescent="0.15">
      <c r="A48" t="s">
        <v>152</v>
      </c>
      <c r="B48">
        <f>B46/B47</f>
        <v>3.482238847437396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43" workbookViewId="0">
      <selection activeCell="A69" sqref="A69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143</v>
      </c>
    </row>
    <row r="3" spans="1:6" x14ac:dyDescent="0.15">
      <c r="A3" t="s">
        <v>83</v>
      </c>
      <c r="B3" t="s">
        <v>84</v>
      </c>
      <c r="C3">
        <v>2</v>
      </c>
      <c r="D3" s="1">
        <v>0.85670138888888892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5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133</v>
      </c>
      <c r="B11" t="s">
        <v>134</v>
      </c>
    </row>
    <row r="12" spans="1:6" x14ac:dyDescent="0.15">
      <c r="A12" t="s">
        <v>135</v>
      </c>
      <c r="B12" t="s">
        <v>136</v>
      </c>
    </row>
    <row r="13" spans="1:6" x14ac:dyDescent="0.15">
      <c r="A13" t="s">
        <v>133</v>
      </c>
      <c r="B13" t="s">
        <v>112</v>
      </c>
      <c r="C13">
        <v>999995</v>
      </c>
    </row>
    <row r="14" spans="1:6" x14ac:dyDescent="0.15">
      <c r="A14" t="s">
        <v>133</v>
      </c>
      <c r="B14" t="s">
        <v>137</v>
      </c>
      <c r="C14">
        <v>0</v>
      </c>
    </row>
    <row r="15" spans="1:6" x14ac:dyDescent="0.15">
      <c r="A15" t="s">
        <v>104</v>
      </c>
      <c r="B15" t="s">
        <v>105</v>
      </c>
      <c r="C15">
        <v>100000000</v>
      </c>
    </row>
    <row r="16" spans="1:6" x14ac:dyDescent="0.15">
      <c r="A16" t="s">
        <v>106</v>
      </c>
      <c r="B16" t="s">
        <v>107</v>
      </c>
      <c r="C16" t="s">
        <v>108</v>
      </c>
      <c r="D16" t="s">
        <v>109</v>
      </c>
      <c r="E16" t="s">
        <v>110</v>
      </c>
      <c r="F16">
        <v>0</v>
      </c>
    </row>
    <row r="17" spans="1:12" x14ac:dyDescent="0.15">
      <c r="A17" t="s">
        <v>111</v>
      </c>
      <c r="B17" t="s">
        <v>112</v>
      </c>
      <c r="C17">
        <v>100000001</v>
      </c>
    </row>
    <row r="18" spans="1:12" x14ac:dyDescent="0.15">
      <c r="A18" t="s">
        <v>113</v>
      </c>
      <c r="B18" t="s">
        <v>103</v>
      </c>
      <c r="C18" t="s">
        <v>112</v>
      </c>
      <c r="D18">
        <v>100000001</v>
      </c>
    </row>
    <row r="19" spans="1:12" x14ac:dyDescent="0.15">
      <c r="A19" t="s">
        <v>113</v>
      </c>
      <c r="B19" t="s">
        <v>103</v>
      </c>
      <c r="C19" t="s">
        <v>114</v>
      </c>
      <c r="D19" t="s">
        <v>115</v>
      </c>
      <c r="E19">
        <v>0</v>
      </c>
    </row>
    <row r="20" spans="1:12" x14ac:dyDescent="0.15">
      <c r="A20" t="s">
        <v>116</v>
      </c>
      <c r="B20" t="s">
        <v>115</v>
      </c>
      <c r="C20">
        <v>0</v>
      </c>
    </row>
    <row r="21" spans="1:12" x14ac:dyDescent="0.15">
      <c r="A21" t="s">
        <v>117</v>
      </c>
      <c r="B21" t="s">
        <v>112</v>
      </c>
      <c r="C21">
        <v>0</v>
      </c>
    </row>
    <row r="22" spans="1:12" x14ac:dyDescent="0.15">
      <c r="A22" t="s">
        <v>118</v>
      </c>
      <c r="B22" t="s">
        <v>103</v>
      </c>
      <c r="C22" t="s">
        <v>112</v>
      </c>
      <c r="D22">
        <v>0</v>
      </c>
    </row>
    <row r="23" spans="1:12" x14ac:dyDescent="0.15">
      <c r="A23" t="s">
        <v>119</v>
      </c>
      <c r="B23" t="s">
        <v>111</v>
      </c>
      <c r="C23" t="s">
        <v>120</v>
      </c>
      <c r="D23">
        <v>50</v>
      </c>
      <c r="E23" t="s">
        <v>121</v>
      </c>
    </row>
    <row r="24" spans="1:12" x14ac:dyDescent="0.15">
      <c r="A24" t="s">
        <v>122</v>
      </c>
      <c r="B24" t="s">
        <v>123</v>
      </c>
      <c r="C24" t="s">
        <v>124</v>
      </c>
      <c r="D24" t="s">
        <v>125</v>
      </c>
      <c r="E24" t="s">
        <v>123</v>
      </c>
      <c r="F24" t="s">
        <v>126</v>
      </c>
      <c r="G24">
        <v>16777216</v>
      </c>
      <c r="H24" t="s">
        <v>124</v>
      </c>
      <c r="I24">
        <v>0</v>
      </c>
      <c r="J24" t="s">
        <v>125</v>
      </c>
      <c r="K24" t="s">
        <v>123</v>
      </c>
      <c r="L24" t="s">
        <v>127</v>
      </c>
    </row>
    <row r="26" spans="1:12" x14ac:dyDescent="0.15">
      <c r="A26" t="s">
        <v>117</v>
      </c>
      <c r="B26" t="s">
        <v>128</v>
      </c>
      <c r="C26">
        <v>0</v>
      </c>
    </row>
    <row r="27" spans="1:12" x14ac:dyDescent="0.15">
      <c r="A27" t="s">
        <v>86</v>
      </c>
      <c r="B27" t="s">
        <v>106</v>
      </c>
      <c r="C27" t="s">
        <v>126</v>
      </c>
      <c r="D27">
        <v>0</v>
      </c>
      <c r="E27" t="s">
        <v>129</v>
      </c>
      <c r="F27" t="s">
        <v>130</v>
      </c>
      <c r="G27" t="s">
        <v>126</v>
      </c>
      <c r="H27">
        <v>16777216</v>
      </c>
    </row>
    <row r="29" spans="1:12" x14ac:dyDescent="0.15">
      <c r="A29" t="s">
        <v>130</v>
      </c>
      <c r="B29" t="s">
        <v>131</v>
      </c>
      <c r="C29">
        <v>2048</v>
      </c>
    </row>
    <row r="30" spans="1:12" x14ac:dyDescent="0.15">
      <c r="A30" t="s">
        <v>26</v>
      </c>
    </row>
    <row r="31" spans="1:12" x14ac:dyDescent="0.15">
      <c r="A31">
        <v>0</v>
      </c>
      <c r="B31">
        <v>328</v>
      </c>
    </row>
    <row r="32" spans="1:12" x14ac:dyDescent="0.15">
      <c r="A32">
        <v>26624</v>
      </c>
      <c r="B32">
        <v>328</v>
      </c>
    </row>
    <row r="33" spans="1:2" x14ac:dyDescent="0.15">
      <c r="A33">
        <v>43008</v>
      </c>
      <c r="B33">
        <v>328</v>
      </c>
    </row>
    <row r="34" spans="1:2" x14ac:dyDescent="0.15">
      <c r="A34">
        <v>86016</v>
      </c>
      <c r="B34">
        <v>33784</v>
      </c>
    </row>
    <row r="35" spans="1:2" x14ac:dyDescent="0.15">
      <c r="A35">
        <v>98304</v>
      </c>
      <c r="B35">
        <v>5104056</v>
      </c>
    </row>
    <row r="36" spans="1:2" x14ac:dyDescent="0.15">
      <c r="A36">
        <v>100352</v>
      </c>
      <c r="B36">
        <v>4951054</v>
      </c>
    </row>
    <row r="37" spans="1:2" x14ac:dyDescent="0.15">
      <c r="A37">
        <v>102400</v>
      </c>
      <c r="B37">
        <v>4926978</v>
      </c>
    </row>
    <row r="38" spans="1:2" x14ac:dyDescent="0.15">
      <c r="A38">
        <v>104448</v>
      </c>
      <c r="B38">
        <v>4721668</v>
      </c>
    </row>
    <row r="39" spans="1:2" x14ac:dyDescent="0.15">
      <c r="A39">
        <v>106496</v>
      </c>
      <c r="B39">
        <v>4623506</v>
      </c>
    </row>
    <row r="40" spans="1:2" x14ac:dyDescent="0.15">
      <c r="A40">
        <v>108544</v>
      </c>
      <c r="B40">
        <v>5202346</v>
      </c>
    </row>
    <row r="41" spans="1:2" x14ac:dyDescent="0.15">
      <c r="A41">
        <v>110592</v>
      </c>
      <c r="B41">
        <v>4502431</v>
      </c>
    </row>
    <row r="42" spans="1:2" x14ac:dyDescent="0.15">
      <c r="A42">
        <v>112640</v>
      </c>
      <c r="B42">
        <v>5366536</v>
      </c>
    </row>
    <row r="43" spans="1:2" x14ac:dyDescent="0.15">
      <c r="A43">
        <v>114688</v>
      </c>
      <c r="B43">
        <v>6118877</v>
      </c>
    </row>
    <row r="44" spans="1:2" x14ac:dyDescent="0.15">
      <c r="A44">
        <v>116736</v>
      </c>
      <c r="B44">
        <v>6512465</v>
      </c>
    </row>
    <row r="45" spans="1:2" x14ac:dyDescent="0.15">
      <c r="A45">
        <v>118784</v>
      </c>
      <c r="B45">
        <v>6426068</v>
      </c>
    </row>
    <row r="46" spans="1:2" x14ac:dyDescent="0.15">
      <c r="A46">
        <v>120832</v>
      </c>
      <c r="B46">
        <v>6340683</v>
      </c>
    </row>
    <row r="47" spans="1:2" x14ac:dyDescent="0.15">
      <c r="A47">
        <v>122880</v>
      </c>
      <c r="B47">
        <v>6162147</v>
      </c>
    </row>
    <row r="48" spans="1:2" x14ac:dyDescent="0.15">
      <c r="A48">
        <v>124928</v>
      </c>
      <c r="B48">
        <v>5655962</v>
      </c>
    </row>
    <row r="49" spans="1:2" x14ac:dyDescent="0.15">
      <c r="A49">
        <v>126976</v>
      </c>
      <c r="B49">
        <v>6499023</v>
      </c>
    </row>
    <row r="50" spans="1:2" x14ac:dyDescent="0.15">
      <c r="A50">
        <v>129024</v>
      </c>
      <c r="B50">
        <v>5629583</v>
      </c>
    </row>
    <row r="51" spans="1:2" x14ac:dyDescent="0.15">
      <c r="A51">
        <v>135168</v>
      </c>
      <c r="B51">
        <v>3035374</v>
      </c>
    </row>
    <row r="52" spans="1:2" x14ac:dyDescent="0.15">
      <c r="A52">
        <v>143360</v>
      </c>
      <c r="B52">
        <v>74</v>
      </c>
    </row>
    <row r="53" spans="1:2" x14ac:dyDescent="0.15">
      <c r="A53">
        <v>145408</v>
      </c>
      <c r="B53">
        <v>4776879</v>
      </c>
    </row>
    <row r="54" spans="1:2" x14ac:dyDescent="0.15">
      <c r="A54">
        <v>151552</v>
      </c>
      <c r="B54">
        <v>3276760</v>
      </c>
    </row>
    <row r="55" spans="1:2" x14ac:dyDescent="0.15">
      <c r="A55">
        <v>153600</v>
      </c>
      <c r="B55">
        <v>138</v>
      </c>
    </row>
    <row r="56" spans="1:2" x14ac:dyDescent="0.15">
      <c r="A56">
        <v>159744</v>
      </c>
      <c r="B56">
        <v>116</v>
      </c>
    </row>
    <row r="57" spans="1:2" x14ac:dyDescent="0.15">
      <c r="A57">
        <v>188416</v>
      </c>
      <c r="B57">
        <v>328</v>
      </c>
    </row>
    <row r="58" spans="1:2" x14ac:dyDescent="0.15">
      <c r="A58">
        <v>196608</v>
      </c>
      <c r="B58">
        <v>328</v>
      </c>
    </row>
    <row r="59" spans="1:2" x14ac:dyDescent="0.15">
      <c r="A59">
        <v>225280</v>
      </c>
      <c r="B59">
        <v>328</v>
      </c>
    </row>
    <row r="60" spans="1:2" x14ac:dyDescent="0.15">
      <c r="A60">
        <v>229376</v>
      </c>
      <c r="B60">
        <v>328</v>
      </c>
    </row>
    <row r="61" spans="1:2" x14ac:dyDescent="0.15">
      <c r="A61">
        <v>237568</v>
      </c>
      <c r="B61">
        <v>328</v>
      </c>
    </row>
    <row r="62" spans="1:2" x14ac:dyDescent="0.15">
      <c r="A62">
        <v>2101248</v>
      </c>
      <c r="B62">
        <v>37061</v>
      </c>
    </row>
    <row r="63" spans="1:2" x14ac:dyDescent="0.15">
      <c r="A63">
        <v>2275328</v>
      </c>
      <c r="B63">
        <v>93808</v>
      </c>
    </row>
    <row r="65" spans="1:2" x14ac:dyDescent="0.15">
      <c r="A65" t="s">
        <v>149</v>
      </c>
      <c r="B65">
        <f>VAR(B31:B63 )</f>
        <v>7488736061018.873</v>
      </c>
    </row>
    <row r="66" spans="1:2" x14ac:dyDescent="0.15">
      <c r="A66" t="s">
        <v>150</v>
      </c>
      <c r="B66">
        <f>SQRT(B65 )</f>
        <v>2736555.5103119821</v>
      </c>
    </row>
    <row r="67" spans="1:2" x14ac:dyDescent="0.15">
      <c r="A67" t="s">
        <v>151</v>
      </c>
      <c r="B67">
        <f>AVERAGE(B31:B63 )</f>
        <v>3030303.0606060605</v>
      </c>
    </row>
    <row r="68" spans="1:2" x14ac:dyDescent="0.15">
      <c r="A68" t="s">
        <v>152</v>
      </c>
      <c r="B68">
        <f>B66/B67</f>
        <v>0.90306330937232104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19" workbookViewId="0">
      <selection activeCell="A55" sqref="A55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143</v>
      </c>
    </row>
    <row r="3" spans="1:6" x14ac:dyDescent="0.15">
      <c r="A3" t="s">
        <v>83</v>
      </c>
      <c r="B3" t="s">
        <v>84</v>
      </c>
      <c r="C3">
        <v>2</v>
      </c>
      <c r="D3" s="1">
        <v>0.8569444444444444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93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104</v>
      </c>
      <c r="B11" t="s">
        <v>105</v>
      </c>
      <c r="C11">
        <v>100000000</v>
      </c>
    </row>
    <row r="12" spans="1:6" x14ac:dyDescent="0.1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0</v>
      </c>
    </row>
    <row r="13" spans="1:6" x14ac:dyDescent="0.15">
      <c r="A13" t="s">
        <v>111</v>
      </c>
      <c r="B13" t="s">
        <v>112</v>
      </c>
      <c r="C13">
        <v>100000001</v>
      </c>
    </row>
    <row r="14" spans="1:6" x14ac:dyDescent="0.15">
      <c r="A14" t="s">
        <v>113</v>
      </c>
      <c r="B14" t="s">
        <v>103</v>
      </c>
      <c r="C14" t="s">
        <v>112</v>
      </c>
      <c r="D14">
        <v>100000001</v>
      </c>
    </row>
    <row r="15" spans="1:6" x14ac:dyDescent="0.15">
      <c r="A15" t="s">
        <v>113</v>
      </c>
      <c r="B15" t="s">
        <v>103</v>
      </c>
      <c r="C15" t="s">
        <v>114</v>
      </c>
      <c r="D15" t="s">
        <v>115</v>
      </c>
      <c r="E15">
        <v>0</v>
      </c>
    </row>
    <row r="16" spans="1:6" x14ac:dyDescent="0.15">
      <c r="A16" t="s">
        <v>116</v>
      </c>
      <c r="B16" t="s">
        <v>115</v>
      </c>
      <c r="C16">
        <v>0</v>
      </c>
    </row>
    <row r="17" spans="1:12" x14ac:dyDescent="0.15">
      <c r="A17" t="s">
        <v>117</v>
      </c>
      <c r="B17" t="s">
        <v>112</v>
      </c>
      <c r="C17">
        <v>0</v>
      </c>
    </row>
    <row r="18" spans="1:12" x14ac:dyDescent="0.15">
      <c r="A18" t="s">
        <v>118</v>
      </c>
      <c r="B18" t="s">
        <v>103</v>
      </c>
      <c r="C18" t="s">
        <v>112</v>
      </c>
      <c r="D18">
        <v>0</v>
      </c>
    </row>
    <row r="19" spans="1:12" x14ac:dyDescent="0.15">
      <c r="A19" t="s">
        <v>119</v>
      </c>
      <c r="B19" t="s">
        <v>111</v>
      </c>
      <c r="C19" t="s">
        <v>120</v>
      </c>
      <c r="D19">
        <v>50</v>
      </c>
      <c r="E19" t="s">
        <v>121</v>
      </c>
    </row>
    <row r="20" spans="1:12" x14ac:dyDescent="0.15">
      <c r="A20" t="s">
        <v>122</v>
      </c>
      <c r="B20" t="s">
        <v>123</v>
      </c>
      <c r="C20" t="s">
        <v>124</v>
      </c>
      <c r="D20" t="s">
        <v>125</v>
      </c>
      <c r="E20" t="s">
        <v>123</v>
      </c>
      <c r="F20" t="s">
        <v>126</v>
      </c>
      <c r="G20">
        <v>16777216</v>
      </c>
      <c r="H20" t="s">
        <v>124</v>
      </c>
      <c r="I20">
        <v>0</v>
      </c>
      <c r="J20" t="s">
        <v>125</v>
      </c>
      <c r="K20" t="s">
        <v>123</v>
      </c>
      <c r="L20" t="s">
        <v>127</v>
      </c>
    </row>
    <row r="22" spans="1:12" x14ac:dyDescent="0.15">
      <c r="A22" t="s">
        <v>117</v>
      </c>
      <c r="B22" t="s">
        <v>128</v>
      </c>
      <c r="C22">
        <v>0</v>
      </c>
    </row>
    <row r="23" spans="1:12" x14ac:dyDescent="0.15">
      <c r="A23" t="s">
        <v>86</v>
      </c>
      <c r="B23" t="s">
        <v>106</v>
      </c>
      <c r="C23" t="s">
        <v>126</v>
      </c>
      <c r="D23">
        <v>0</v>
      </c>
      <c r="E23" t="s">
        <v>129</v>
      </c>
      <c r="F23" t="s">
        <v>130</v>
      </c>
      <c r="G23" t="s">
        <v>126</v>
      </c>
      <c r="H23">
        <v>16777216</v>
      </c>
    </row>
    <row r="25" spans="1:12" x14ac:dyDescent="0.15">
      <c r="A25" t="s">
        <v>130</v>
      </c>
      <c r="B25" t="s">
        <v>131</v>
      </c>
      <c r="C25">
        <v>2048</v>
      </c>
    </row>
    <row r="26" spans="1:12" x14ac:dyDescent="0.15">
      <c r="A26" t="s">
        <v>26</v>
      </c>
    </row>
    <row r="27" spans="1:12" x14ac:dyDescent="0.15">
      <c r="A27">
        <v>0</v>
      </c>
      <c r="B27">
        <v>328</v>
      </c>
    </row>
    <row r="28" spans="1:12" x14ac:dyDescent="0.15">
      <c r="A28">
        <v>26624</v>
      </c>
      <c r="B28">
        <v>328</v>
      </c>
    </row>
    <row r="29" spans="1:12" x14ac:dyDescent="0.15">
      <c r="A29">
        <v>43008</v>
      </c>
      <c r="B29">
        <v>328</v>
      </c>
    </row>
    <row r="30" spans="1:12" x14ac:dyDescent="0.15">
      <c r="A30">
        <v>86016</v>
      </c>
      <c r="B30">
        <v>33784</v>
      </c>
    </row>
    <row r="31" spans="1:12" x14ac:dyDescent="0.15">
      <c r="A31">
        <v>110592</v>
      </c>
      <c r="B31">
        <v>802222</v>
      </c>
    </row>
    <row r="32" spans="1:12" x14ac:dyDescent="0.15">
      <c r="A32">
        <v>112640</v>
      </c>
      <c r="B32">
        <v>5039064</v>
      </c>
    </row>
    <row r="33" spans="1:2" x14ac:dyDescent="0.15">
      <c r="A33">
        <v>114688</v>
      </c>
      <c r="B33">
        <v>10763318</v>
      </c>
    </row>
    <row r="34" spans="1:2" x14ac:dyDescent="0.15">
      <c r="A34">
        <v>116736</v>
      </c>
      <c r="B34">
        <v>11119923</v>
      </c>
    </row>
    <row r="35" spans="1:2" x14ac:dyDescent="0.15">
      <c r="A35">
        <v>118784</v>
      </c>
      <c r="B35">
        <v>10715136</v>
      </c>
    </row>
    <row r="36" spans="1:2" x14ac:dyDescent="0.15">
      <c r="A36">
        <v>120832</v>
      </c>
      <c r="B36">
        <v>11072494</v>
      </c>
    </row>
    <row r="37" spans="1:2" x14ac:dyDescent="0.15">
      <c r="A37">
        <v>122880</v>
      </c>
      <c r="B37">
        <v>10747904</v>
      </c>
    </row>
    <row r="38" spans="1:2" x14ac:dyDescent="0.15">
      <c r="A38">
        <v>124928</v>
      </c>
      <c r="B38">
        <v>10730164</v>
      </c>
    </row>
    <row r="39" spans="1:2" x14ac:dyDescent="0.15">
      <c r="A39">
        <v>126976</v>
      </c>
      <c r="B39">
        <v>10715136</v>
      </c>
    </row>
    <row r="40" spans="1:2" x14ac:dyDescent="0.15">
      <c r="A40">
        <v>129024</v>
      </c>
      <c r="B40">
        <v>7038022</v>
      </c>
    </row>
    <row r="41" spans="1:2" x14ac:dyDescent="0.15">
      <c r="A41">
        <v>145408</v>
      </c>
      <c r="B41">
        <v>11089013</v>
      </c>
    </row>
    <row r="42" spans="1:2" x14ac:dyDescent="0.15">
      <c r="A42">
        <v>153600</v>
      </c>
      <c r="B42">
        <v>328</v>
      </c>
    </row>
    <row r="43" spans="1:2" x14ac:dyDescent="0.15">
      <c r="A43">
        <v>188416</v>
      </c>
      <c r="B43">
        <v>328</v>
      </c>
    </row>
    <row r="44" spans="1:2" x14ac:dyDescent="0.15">
      <c r="A44">
        <v>196608</v>
      </c>
      <c r="B44">
        <v>328</v>
      </c>
    </row>
    <row r="45" spans="1:2" x14ac:dyDescent="0.15">
      <c r="A45">
        <v>225280</v>
      </c>
      <c r="B45">
        <v>328</v>
      </c>
    </row>
    <row r="46" spans="1:2" x14ac:dyDescent="0.15">
      <c r="A46">
        <v>229376</v>
      </c>
      <c r="B46">
        <v>328</v>
      </c>
    </row>
    <row r="47" spans="1:2" x14ac:dyDescent="0.15">
      <c r="A47">
        <v>237568</v>
      </c>
      <c r="B47">
        <v>328</v>
      </c>
    </row>
    <row r="48" spans="1:2" x14ac:dyDescent="0.15">
      <c r="A48">
        <v>2101248</v>
      </c>
      <c r="B48">
        <v>37061</v>
      </c>
    </row>
    <row r="49" spans="1:2" x14ac:dyDescent="0.15">
      <c r="A49">
        <v>2275328</v>
      </c>
      <c r="B49">
        <v>93808</v>
      </c>
    </row>
    <row r="51" spans="1:2" x14ac:dyDescent="0.15">
      <c r="A51" t="s">
        <v>149</v>
      </c>
      <c r="B51">
        <f>VAR(B27:B49 )</f>
        <v>26643106893019.027</v>
      </c>
    </row>
    <row r="52" spans="1:2" x14ac:dyDescent="0.15">
      <c r="A52" t="s">
        <v>150</v>
      </c>
      <c r="B52">
        <f>SQRT(B51 )</f>
        <v>5161696.1255985443</v>
      </c>
    </row>
    <row r="53" spans="1:2" x14ac:dyDescent="0.15">
      <c r="A53" t="s">
        <v>151</v>
      </c>
      <c r="B53">
        <f>AVERAGE(B27:B49 )</f>
        <v>4347826.1304347822</v>
      </c>
    </row>
    <row r="54" spans="1:2" x14ac:dyDescent="0.15">
      <c r="A54" t="s">
        <v>152</v>
      </c>
      <c r="B54">
        <f>B52/B53</f>
        <v>1.1871900970157643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40" workbookViewId="0">
      <selection activeCell="A69" sqref="A69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144</v>
      </c>
    </row>
    <row r="3" spans="1:6" x14ac:dyDescent="0.15">
      <c r="A3" t="s">
        <v>83</v>
      </c>
      <c r="B3" t="s">
        <v>84</v>
      </c>
      <c r="C3">
        <v>2</v>
      </c>
      <c r="D3" s="1">
        <v>0.85745370370370377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5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133</v>
      </c>
      <c r="B11" t="s">
        <v>134</v>
      </c>
    </row>
    <row r="12" spans="1:6" x14ac:dyDescent="0.15">
      <c r="A12" t="s">
        <v>135</v>
      </c>
      <c r="B12" t="s">
        <v>136</v>
      </c>
    </row>
    <row r="13" spans="1:6" x14ac:dyDescent="0.15">
      <c r="A13" t="s">
        <v>133</v>
      </c>
      <c r="B13" t="s">
        <v>112</v>
      </c>
      <c r="C13">
        <v>999998</v>
      </c>
    </row>
    <row r="14" spans="1:6" x14ac:dyDescent="0.15">
      <c r="A14" t="s">
        <v>133</v>
      </c>
      <c r="B14" t="s">
        <v>137</v>
      </c>
      <c r="C14">
        <v>0</v>
      </c>
    </row>
    <row r="15" spans="1:6" x14ac:dyDescent="0.15">
      <c r="A15" t="s">
        <v>104</v>
      </c>
      <c r="B15" t="s">
        <v>105</v>
      </c>
      <c r="C15">
        <v>100000000</v>
      </c>
    </row>
    <row r="16" spans="1:6" x14ac:dyDescent="0.15">
      <c r="A16" t="s">
        <v>106</v>
      </c>
      <c r="B16" t="s">
        <v>107</v>
      </c>
      <c r="C16" t="s">
        <v>108</v>
      </c>
      <c r="D16" t="s">
        <v>109</v>
      </c>
      <c r="E16" t="s">
        <v>110</v>
      </c>
      <c r="F16">
        <v>0</v>
      </c>
    </row>
    <row r="17" spans="1:12" x14ac:dyDescent="0.15">
      <c r="A17" t="s">
        <v>111</v>
      </c>
      <c r="B17" t="s">
        <v>112</v>
      </c>
      <c r="C17">
        <v>100000001</v>
      </c>
    </row>
    <row r="18" spans="1:12" x14ac:dyDescent="0.15">
      <c r="A18" t="s">
        <v>113</v>
      </c>
      <c r="B18" t="s">
        <v>103</v>
      </c>
      <c r="C18" t="s">
        <v>112</v>
      </c>
      <c r="D18">
        <v>100000001</v>
      </c>
    </row>
    <row r="19" spans="1:12" x14ac:dyDescent="0.15">
      <c r="A19" t="s">
        <v>113</v>
      </c>
      <c r="B19" t="s">
        <v>103</v>
      </c>
      <c r="C19" t="s">
        <v>114</v>
      </c>
      <c r="D19" t="s">
        <v>115</v>
      </c>
      <c r="E19">
        <v>0</v>
      </c>
    </row>
    <row r="20" spans="1:12" x14ac:dyDescent="0.15">
      <c r="A20" t="s">
        <v>116</v>
      </c>
      <c r="B20" t="s">
        <v>115</v>
      </c>
      <c r="C20">
        <v>0</v>
      </c>
    </row>
    <row r="21" spans="1:12" x14ac:dyDescent="0.15">
      <c r="A21" t="s">
        <v>117</v>
      </c>
      <c r="B21" t="s">
        <v>112</v>
      </c>
      <c r="C21">
        <v>0</v>
      </c>
    </row>
    <row r="22" spans="1:12" x14ac:dyDescent="0.15">
      <c r="A22" t="s">
        <v>118</v>
      </c>
      <c r="B22" t="s">
        <v>103</v>
      </c>
      <c r="C22" t="s">
        <v>112</v>
      </c>
      <c r="D22">
        <v>0</v>
      </c>
    </row>
    <row r="23" spans="1:12" x14ac:dyDescent="0.15">
      <c r="A23" t="s">
        <v>119</v>
      </c>
      <c r="B23" t="s">
        <v>111</v>
      </c>
      <c r="C23" t="s">
        <v>120</v>
      </c>
      <c r="D23">
        <v>50</v>
      </c>
      <c r="E23" t="s">
        <v>121</v>
      </c>
    </row>
    <row r="24" spans="1:12" x14ac:dyDescent="0.15">
      <c r="A24" t="s">
        <v>122</v>
      </c>
      <c r="B24" t="s">
        <v>123</v>
      </c>
      <c r="C24" t="s">
        <v>124</v>
      </c>
      <c r="D24" t="s">
        <v>125</v>
      </c>
      <c r="E24" t="s">
        <v>123</v>
      </c>
      <c r="F24" t="s">
        <v>126</v>
      </c>
      <c r="G24">
        <v>16777216</v>
      </c>
      <c r="H24" t="s">
        <v>124</v>
      </c>
      <c r="I24">
        <v>0</v>
      </c>
      <c r="J24" t="s">
        <v>125</v>
      </c>
      <c r="K24" t="s">
        <v>123</v>
      </c>
      <c r="L24" t="s">
        <v>127</v>
      </c>
    </row>
    <row r="26" spans="1:12" x14ac:dyDescent="0.15">
      <c r="A26" t="s">
        <v>117</v>
      </c>
      <c r="B26" t="s">
        <v>128</v>
      </c>
      <c r="C26">
        <v>0</v>
      </c>
    </row>
    <row r="27" spans="1:12" x14ac:dyDescent="0.15">
      <c r="A27" t="s">
        <v>86</v>
      </c>
      <c r="B27" t="s">
        <v>106</v>
      </c>
      <c r="C27" t="s">
        <v>126</v>
      </c>
      <c r="D27">
        <v>0</v>
      </c>
      <c r="E27" t="s">
        <v>129</v>
      </c>
      <c r="F27" t="s">
        <v>130</v>
      </c>
      <c r="G27" t="s">
        <v>126</v>
      </c>
      <c r="H27">
        <v>16777216</v>
      </c>
    </row>
    <row r="29" spans="1:12" x14ac:dyDescent="0.15">
      <c r="A29" t="s">
        <v>130</v>
      </c>
      <c r="B29" t="s">
        <v>131</v>
      </c>
      <c r="C29">
        <v>2048</v>
      </c>
    </row>
    <row r="30" spans="1:12" x14ac:dyDescent="0.15">
      <c r="A30" t="s">
        <v>26</v>
      </c>
    </row>
    <row r="31" spans="1:12" x14ac:dyDescent="0.15">
      <c r="A31">
        <v>83968</v>
      </c>
      <c r="B31">
        <v>997000</v>
      </c>
    </row>
    <row r="32" spans="1:12" x14ac:dyDescent="0.15">
      <c r="A32">
        <v>100352</v>
      </c>
      <c r="B32">
        <v>28381</v>
      </c>
    </row>
    <row r="33" spans="1:2" x14ac:dyDescent="0.15">
      <c r="A33">
        <v>102400</v>
      </c>
      <c r="B33">
        <v>1366850</v>
      </c>
    </row>
    <row r="34" spans="1:2" x14ac:dyDescent="0.15">
      <c r="A34">
        <v>104448</v>
      </c>
      <c r="B34">
        <v>293005</v>
      </c>
    </row>
    <row r="35" spans="1:2" x14ac:dyDescent="0.15">
      <c r="A35">
        <v>106496</v>
      </c>
      <c r="B35">
        <v>569400</v>
      </c>
    </row>
    <row r="36" spans="1:2" x14ac:dyDescent="0.15">
      <c r="A36">
        <v>108544</v>
      </c>
      <c r="B36">
        <v>18885</v>
      </c>
    </row>
    <row r="37" spans="1:2" x14ac:dyDescent="0.15">
      <c r="A37">
        <v>110592</v>
      </c>
      <c r="B37">
        <v>978642</v>
      </c>
    </row>
    <row r="38" spans="1:2" x14ac:dyDescent="0.15">
      <c r="A38">
        <v>112640</v>
      </c>
      <c r="B38">
        <v>2219082</v>
      </c>
    </row>
    <row r="39" spans="1:2" x14ac:dyDescent="0.15">
      <c r="A39">
        <v>114688</v>
      </c>
      <c r="B39">
        <v>37993</v>
      </c>
    </row>
    <row r="40" spans="1:2" x14ac:dyDescent="0.15">
      <c r="A40">
        <v>116736</v>
      </c>
      <c r="B40">
        <v>975311</v>
      </c>
    </row>
    <row r="41" spans="1:2" x14ac:dyDescent="0.15">
      <c r="A41">
        <v>118784</v>
      </c>
      <c r="B41">
        <v>1540603</v>
      </c>
    </row>
    <row r="42" spans="1:2" x14ac:dyDescent="0.15">
      <c r="A42">
        <v>120832</v>
      </c>
      <c r="B42">
        <v>1217834</v>
      </c>
    </row>
    <row r="43" spans="1:2" x14ac:dyDescent="0.15">
      <c r="A43">
        <v>122880</v>
      </c>
      <c r="B43">
        <v>913287</v>
      </c>
    </row>
    <row r="44" spans="1:2" x14ac:dyDescent="0.15">
      <c r="A44">
        <v>124928</v>
      </c>
      <c r="B44">
        <v>36838</v>
      </c>
    </row>
    <row r="45" spans="1:2" x14ac:dyDescent="0.15">
      <c r="A45">
        <v>126976</v>
      </c>
      <c r="B45">
        <v>706887</v>
      </c>
    </row>
    <row r="46" spans="1:2" x14ac:dyDescent="0.15">
      <c r="A46">
        <v>131072</v>
      </c>
      <c r="B46">
        <v>3319938</v>
      </c>
    </row>
    <row r="47" spans="1:2" x14ac:dyDescent="0.15">
      <c r="A47">
        <v>133120</v>
      </c>
      <c r="B47">
        <v>2333162</v>
      </c>
    </row>
    <row r="48" spans="1:2" x14ac:dyDescent="0.15">
      <c r="A48">
        <v>135168</v>
      </c>
      <c r="B48">
        <v>5932432</v>
      </c>
    </row>
    <row r="49" spans="1:2" x14ac:dyDescent="0.15">
      <c r="A49">
        <v>137216</v>
      </c>
      <c r="B49">
        <v>3682049</v>
      </c>
    </row>
    <row r="50" spans="1:2" x14ac:dyDescent="0.15">
      <c r="A50">
        <v>139264</v>
      </c>
      <c r="B50">
        <v>6888376</v>
      </c>
    </row>
    <row r="51" spans="1:2" x14ac:dyDescent="0.15">
      <c r="A51">
        <v>141312</v>
      </c>
      <c r="B51">
        <v>14926942</v>
      </c>
    </row>
    <row r="52" spans="1:2" x14ac:dyDescent="0.15">
      <c r="A52">
        <v>143360</v>
      </c>
      <c r="B52">
        <v>3369427</v>
      </c>
    </row>
    <row r="53" spans="1:2" x14ac:dyDescent="0.15">
      <c r="A53">
        <v>145408</v>
      </c>
      <c r="B53">
        <v>9929007</v>
      </c>
    </row>
    <row r="54" spans="1:2" x14ac:dyDescent="0.15">
      <c r="A54">
        <v>147456</v>
      </c>
      <c r="B54">
        <v>2698834</v>
      </c>
    </row>
    <row r="55" spans="1:2" x14ac:dyDescent="0.15">
      <c r="A55">
        <v>149504</v>
      </c>
      <c r="B55">
        <v>2132422</v>
      </c>
    </row>
    <row r="56" spans="1:2" x14ac:dyDescent="0.15">
      <c r="A56">
        <v>151552</v>
      </c>
      <c r="B56">
        <v>3249607</v>
      </c>
    </row>
    <row r="57" spans="1:2" x14ac:dyDescent="0.15">
      <c r="A57">
        <v>153600</v>
      </c>
      <c r="B57">
        <v>2124536</v>
      </c>
    </row>
    <row r="58" spans="1:2" x14ac:dyDescent="0.15">
      <c r="A58">
        <v>155648</v>
      </c>
      <c r="B58">
        <v>13728742</v>
      </c>
    </row>
    <row r="59" spans="1:2" x14ac:dyDescent="0.15">
      <c r="A59">
        <v>157696</v>
      </c>
      <c r="B59">
        <v>3197762</v>
      </c>
    </row>
    <row r="60" spans="1:2" x14ac:dyDescent="0.15">
      <c r="A60">
        <v>159744</v>
      </c>
      <c r="B60">
        <v>8424848</v>
      </c>
    </row>
    <row r="61" spans="1:2" x14ac:dyDescent="0.15">
      <c r="A61">
        <v>161792</v>
      </c>
      <c r="B61">
        <v>94142</v>
      </c>
    </row>
    <row r="62" spans="1:2" x14ac:dyDescent="0.15">
      <c r="A62">
        <v>2101248</v>
      </c>
      <c r="B62">
        <v>440673</v>
      </c>
    </row>
    <row r="63" spans="1:2" x14ac:dyDescent="0.15">
      <c r="A63">
        <v>2377728</v>
      </c>
      <c r="B63">
        <v>1627104</v>
      </c>
    </row>
    <row r="65" spans="1:2" x14ac:dyDescent="0.15">
      <c r="A65" t="s">
        <v>149</v>
      </c>
      <c r="B65">
        <f>VAR(B31:B63 )</f>
        <v>14285163313126.373</v>
      </c>
    </row>
    <row r="66" spans="1:2" x14ac:dyDescent="0.15">
      <c r="A66" t="s">
        <v>150</v>
      </c>
      <c r="B66">
        <f>SQRT(B65 )</f>
        <v>3779571.8425671412</v>
      </c>
    </row>
    <row r="67" spans="1:2" x14ac:dyDescent="0.15">
      <c r="A67" t="s">
        <v>151</v>
      </c>
      <c r="B67">
        <f>AVERAGE(B31:B63 )</f>
        <v>3030303.0606060605</v>
      </c>
    </row>
    <row r="68" spans="1:2" x14ac:dyDescent="0.15">
      <c r="A68" t="s">
        <v>152</v>
      </c>
      <c r="B68">
        <f>B66/B67</f>
        <v>1.2472586955745697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6" workbookViewId="0">
      <selection activeCell="A42" sqref="A42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144</v>
      </c>
    </row>
    <row r="3" spans="1:6" x14ac:dyDescent="0.15">
      <c r="A3" t="s">
        <v>83</v>
      </c>
      <c r="B3" t="s">
        <v>84</v>
      </c>
      <c r="C3">
        <v>2</v>
      </c>
      <c r="D3" s="1">
        <v>0.8577662037037036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93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104</v>
      </c>
      <c r="B11" t="s">
        <v>105</v>
      </c>
      <c r="C11">
        <v>100000000</v>
      </c>
    </row>
    <row r="12" spans="1:6" x14ac:dyDescent="0.1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0</v>
      </c>
    </row>
    <row r="13" spans="1:6" x14ac:dyDescent="0.15">
      <c r="A13" t="s">
        <v>111</v>
      </c>
      <c r="B13" t="s">
        <v>112</v>
      </c>
      <c r="C13">
        <v>100000001</v>
      </c>
    </row>
    <row r="14" spans="1:6" x14ac:dyDescent="0.15">
      <c r="A14" t="s">
        <v>113</v>
      </c>
      <c r="B14" t="s">
        <v>103</v>
      </c>
      <c r="C14" t="s">
        <v>112</v>
      </c>
      <c r="D14">
        <v>100000001</v>
      </c>
    </row>
    <row r="15" spans="1:6" x14ac:dyDescent="0.15">
      <c r="A15" t="s">
        <v>113</v>
      </c>
      <c r="B15" t="s">
        <v>103</v>
      </c>
      <c r="C15" t="s">
        <v>114</v>
      </c>
      <c r="D15" t="s">
        <v>115</v>
      </c>
      <c r="E15">
        <v>0</v>
      </c>
    </row>
    <row r="16" spans="1:6" x14ac:dyDescent="0.15">
      <c r="A16" t="s">
        <v>116</v>
      </c>
      <c r="B16" t="s">
        <v>115</v>
      </c>
      <c r="C16">
        <v>0</v>
      </c>
    </row>
    <row r="17" spans="1:12" x14ac:dyDescent="0.15">
      <c r="A17" t="s">
        <v>117</v>
      </c>
      <c r="B17" t="s">
        <v>112</v>
      </c>
      <c r="C17">
        <v>0</v>
      </c>
    </row>
    <row r="18" spans="1:12" x14ac:dyDescent="0.15">
      <c r="A18" t="s">
        <v>118</v>
      </c>
      <c r="B18" t="s">
        <v>103</v>
      </c>
      <c r="C18" t="s">
        <v>112</v>
      </c>
      <c r="D18">
        <v>0</v>
      </c>
    </row>
    <row r="19" spans="1:12" x14ac:dyDescent="0.15">
      <c r="A19" t="s">
        <v>119</v>
      </c>
      <c r="B19" t="s">
        <v>111</v>
      </c>
      <c r="C19" t="s">
        <v>120</v>
      </c>
      <c r="D19">
        <v>50</v>
      </c>
      <c r="E19" t="s">
        <v>121</v>
      </c>
    </row>
    <row r="20" spans="1:12" x14ac:dyDescent="0.15">
      <c r="A20" t="s">
        <v>122</v>
      </c>
      <c r="B20" t="s">
        <v>123</v>
      </c>
      <c r="C20" t="s">
        <v>124</v>
      </c>
      <c r="D20" t="s">
        <v>125</v>
      </c>
      <c r="E20" t="s">
        <v>123</v>
      </c>
      <c r="F20" t="s">
        <v>126</v>
      </c>
      <c r="G20">
        <v>16777216</v>
      </c>
      <c r="H20" t="s">
        <v>124</v>
      </c>
      <c r="I20">
        <v>0</v>
      </c>
      <c r="J20" t="s">
        <v>125</v>
      </c>
      <c r="K20" t="s">
        <v>123</v>
      </c>
      <c r="L20" t="s">
        <v>127</v>
      </c>
    </row>
    <row r="22" spans="1:12" x14ac:dyDescent="0.15">
      <c r="A22" t="s">
        <v>117</v>
      </c>
      <c r="B22" t="s">
        <v>128</v>
      </c>
      <c r="C22">
        <v>0</v>
      </c>
    </row>
    <row r="23" spans="1:12" x14ac:dyDescent="0.15">
      <c r="A23" t="s">
        <v>86</v>
      </c>
      <c r="B23" t="s">
        <v>106</v>
      </c>
      <c r="C23" t="s">
        <v>126</v>
      </c>
      <c r="D23">
        <v>0</v>
      </c>
      <c r="E23" t="s">
        <v>129</v>
      </c>
      <c r="F23" t="s">
        <v>130</v>
      </c>
      <c r="G23" t="s">
        <v>126</v>
      </c>
      <c r="H23">
        <v>16777216</v>
      </c>
    </row>
    <row r="25" spans="1:12" x14ac:dyDescent="0.15">
      <c r="A25" t="s">
        <v>130</v>
      </c>
      <c r="B25" t="s">
        <v>131</v>
      </c>
      <c r="C25">
        <v>2048</v>
      </c>
    </row>
    <row r="26" spans="1:12" x14ac:dyDescent="0.15">
      <c r="A26" t="s">
        <v>26</v>
      </c>
    </row>
    <row r="27" spans="1:12" x14ac:dyDescent="0.15">
      <c r="A27">
        <v>83968</v>
      </c>
      <c r="B27">
        <v>997000</v>
      </c>
    </row>
    <row r="28" spans="1:12" x14ac:dyDescent="0.15">
      <c r="A28">
        <v>110592</v>
      </c>
      <c r="B28">
        <v>1094706</v>
      </c>
    </row>
    <row r="29" spans="1:12" x14ac:dyDescent="0.15">
      <c r="A29">
        <v>112640</v>
      </c>
      <c r="B29">
        <v>5126535</v>
      </c>
    </row>
    <row r="30" spans="1:12" x14ac:dyDescent="0.15">
      <c r="A30">
        <v>114688</v>
      </c>
      <c r="B30">
        <v>93716</v>
      </c>
    </row>
    <row r="31" spans="1:12" x14ac:dyDescent="0.15">
      <c r="A31">
        <v>116736</v>
      </c>
      <c r="B31">
        <v>2486379</v>
      </c>
    </row>
    <row r="32" spans="1:12" x14ac:dyDescent="0.15">
      <c r="A32">
        <v>120832</v>
      </c>
      <c r="B32">
        <v>2101662</v>
      </c>
    </row>
    <row r="33" spans="1:2" x14ac:dyDescent="0.15">
      <c r="A33">
        <v>141312</v>
      </c>
      <c r="B33">
        <v>83944510</v>
      </c>
    </row>
    <row r="34" spans="1:2" x14ac:dyDescent="0.15">
      <c r="A34">
        <v>145408</v>
      </c>
      <c r="B34">
        <v>2087716</v>
      </c>
    </row>
    <row r="35" spans="1:2" x14ac:dyDescent="0.15">
      <c r="A35">
        <v>2101248</v>
      </c>
      <c r="B35">
        <v>440673</v>
      </c>
    </row>
    <row r="36" spans="1:2" x14ac:dyDescent="0.15">
      <c r="A36">
        <v>2377728</v>
      </c>
      <c r="B36">
        <v>1627104</v>
      </c>
    </row>
    <row r="38" spans="1:2" x14ac:dyDescent="0.15">
      <c r="A38" t="s">
        <v>149</v>
      </c>
      <c r="B38">
        <f>VAR(B27:B36 )</f>
        <v>676995839452411.5</v>
      </c>
    </row>
    <row r="39" spans="1:2" x14ac:dyDescent="0.15">
      <c r="A39" t="s">
        <v>150</v>
      </c>
      <c r="B39">
        <f>SQRT(B38)</f>
        <v>26019143.7109758</v>
      </c>
    </row>
    <row r="40" spans="1:2" x14ac:dyDescent="0.15">
      <c r="A40" t="s">
        <v>151</v>
      </c>
      <c r="B40">
        <f>AVERAGE(B27:B36 )</f>
        <v>10000000.1</v>
      </c>
    </row>
    <row r="41" spans="1:2" x14ac:dyDescent="0.15">
      <c r="A41" t="s">
        <v>152</v>
      </c>
      <c r="B41">
        <f>B39/B40</f>
        <v>2.6019143450784368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6" workbookViewId="0">
      <selection activeCell="B62" sqref="B62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82</v>
      </c>
    </row>
    <row r="3" spans="1:6" x14ac:dyDescent="0.15">
      <c r="A3" t="s">
        <v>83</v>
      </c>
      <c r="B3" t="s">
        <v>84</v>
      </c>
      <c r="C3">
        <v>2</v>
      </c>
      <c r="D3" s="1">
        <v>0.84929398148148139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93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104</v>
      </c>
      <c r="B11" t="s">
        <v>105</v>
      </c>
      <c r="C11">
        <v>100000000</v>
      </c>
    </row>
    <row r="12" spans="1:6" x14ac:dyDescent="0.1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0</v>
      </c>
    </row>
    <row r="13" spans="1:6" x14ac:dyDescent="0.15">
      <c r="A13" t="s">
        <v>111</v>
      </c>
      <c r="B13" t="s">
        <v>112</v>
      </c>
      <c r="C13">
        <v>100000001</v>
      </c>
    </row>
    <row r="14" spans="1:6" x14ac:dyDescent="0.15">
      <c r="A14" t="s">
        <v>113</v>
      </c>
      <c r="B14" t="s">
        <v>103</v>
      </c>
      <c r="C14" t="s">
        <v>112</v>
      </c>
      <c r="D14">
        <v>100000001</v>
      </c>
    </row>
    <row r="15" spans="1:6" x14ac:dyDescent="0.15">
      <c r="A15" t="s">
        <v>113</v>
      </c>
      <c r="B15" t="s">
        <v>103</v>
      </c>
      <c r="C15" t="s">
        <v>114</v>
      </c>
      <c r="D15" t="s">
        <v>115</v>
      </c>
      <c r="E15">
        <v>0</v>
      </c>
    </row>
    <row r="16" spans="1:6" x14ac:dyDescent="0.15">
      <c r="A16" t="s">
        <v>116</v>
      </c>
      <c r="B16" t="s">
        <v>115</v>
      </c>
      <c r="C16">
        <v>0</v>
      </c>
    </row>
    <row r="17" spans="1:12" x14ac:dyDescent="0.15">
      <c r="A17" t="s">
        <v>117</v>
      </c>
      <c r="B17" t="s">
        <v>112</v>
      </c>
      <c r="C17">
        <v>0</v>
      </c>
    </row>
    <row r="18" spans="1:12" x14ac:dyDescent="0.15">
      <c r="A18" t="s">
        <v>118</v>
      </c>
      <c r="B18" t="s">
        <v>103</v>
      </c>
      <c r="C18" t="s">
        <v>112</v>
      </c>
      <c r="D18">
        <v>0</v>
      </c>
    </row>
    <row r="19" spans="1:12" x14ac:dyDescent="0.15">
      <c r="A19" t="s">
        <v>119</v>
      </c>
      <c r="B19" t="s">
        <v>111</v>
      </c>
      <c r="C19" t="s">
        <v>120</v>
      </c>
      <c r="D19">
        <v>50</v>
      </c>
      <c r="E19" t="s">
        <v>121</v>
      </c>
    </row>
    <row r="20" spans="1:12" x14ac:dyDescent="0.15">
      <c r="A20" t="s">
        <v>122</v>
      </c>
      <c r="B20" t="s">
        <v>123</v>
      </c>
      <c r="C20" t="s">
        <v>124</v>
      </c>
      <c r="D20" t="s">
        <v>125</v>
      </c>
      <c r="E20" t="s">
        <v>123</v>
      </c>
      <c r="F20" t="s">
        <v>126</v>
      </c>
      <c r="G20">
        <v>16777216</v>
      </c>
      <c r="H20" t="s">
        <v>124</v>
      </c>
      <c r="I20">
        <v>0</v>
      </c>
      <c r="J20" t="s">
        <v>125</v>
      </c>
      <c r="K20" t="s">
        <v>123</v>
      </c>
      <c r="L20" t="s">
        <v>127</v>
      </c>
    </row>
    <row r="22" spans="1:12" x14ac:dyDescent="0.15">
      <c r="A22" t="s">
        <v>117</v>
      </c>
      <c r="B22" t="s">
        <v>128</v>
      </c>
      <c r="C22">
        <v>0</v>
      </c>
    </row>
    <row r="23" spans="1:12" x14ac:dyDescent="0.15">
      <c r="A23" t="s">
        <v>86</v>
      </c>
      <c r="B23" t="s">
        <v>106</v>
      </c>
      <c r="C23" t="s">
        <v>126</v>
      </c>
      <c r="D23">
        <v>0</v>
      </c>
      <c r="E23" t="s">
        <v>129</v>
      </c>
      <c r="F23" t="s">
        <v>130</v>
      </c>
      <c r="G23" t="s">
        <v>126</v>
      </c>
      <c r="H23">
        <v>16777216</v>
      </c>
    </row>
    <row r="25" spans="1:12" x14ac:dyDescent="0.15">
      <c r="A25" t="s">
        <v>130</v>
      </c>
      <c r="B25" t="s">
        <v>131</v>
      </c>
      <c r="C25">
        <v>2048</v>
      </c>
    </row>
    <row r="26" spans="1:12" x14ac:dyDescent="0.15">
      <c r="A26" t="s">
        <v>26</v>
      </c>
    </row>
    <row r="27" spans="1:12" x14ac:dyDescent="0.15">
      <c r="A27">
        <v>45056</v>
      </c>
      <c r="B27">
        <v>34</v>
      </c>
    </row>
    <row r="28" spans="1:12" x14ac:dyDescent="0.15">
      <c r="A28">
        <v>51200</v>
      </c>
      <c r="B28">
        <v>66464</v>
      </c>
    </row>
    <row r="29" spans="1:12" x14ac:dyDescent="0.15">
      <c r="A29">
        <v>53248</v>
      </c>
      <c r="B29">
        <v>1113489</v>
      </c>
    </row>
    <row r="30" spans="1:12" x14ac:dyDescent="0.15">
      <c r="A30">
        <v>55296</v>
      </c>
      <c r="B30">
        <v>1122764</v>
      </c>
    </row>
    <row r="31" spans="1:12" x14ac:dyDescent="0.15">
      <c r="A31">
        <v>57344</v>
      </c>
      <c r="B31">
        <v>1120381</v>
      </c>
    </row>
    <row r="32" spans="1:12" x14ac:dyDescent="0.15">
      <c r="A32">
        <v>59392</v>
      </c>
      <c r="B32">
        <v>1119269</v>
      </c>
    </row>
    <row r="33" spans="1:2" x14ac:dyDescent="0.15">
      <c r="A33">
        <v>61440</v>
      </c>
      <c r="B33">
        <v>1073788</v>
      </c>
    </row>
    <row r="34" spans="1:2" x14ac:dyDescent="0.15">
      <c r="A34">
        <v>63488</v>
      </c>
      <c r="B34">
        <v>1082560</v>
      </c>
    </row>
    <row r="35" spans="1:2" x14ac:dyDescent="0.15">
      <c r="A35">
        <v>65536</v>
      </c>
      <c r="B35">
        <v>938706</v>
      </c>
    </row>
    <row r="36" spans="1:2" x14ac:dyDescent="0.15">
      <c r="A36">
        <v>67584</v>
      </c>
      <c r="B36">
        <v>619004</v>
      </c>
    </row>
    <row r="37" spans="1:2" x14ac:dyDescent="0.15">
      <c r="A37">
        <v>69632</v>
      </c>
      <c r="B37">
        <v>618936</v>
      </c>
    </row>
    <row r="38" spans="1:2" x14ac:dyDescent="0.15">
      <c r="A38">
        <v>71680</v>
      </c>
      <c r="B38">
        <v>618902</v>
      </c>
    </row>
    <row r="39" spans="1:2" x14ac:dyDescent="0.15">
      <c r="A39">
        <v>73728</v>
      </c>
      <c r="B39">
        <v>619072</v>
      </c>
    </row>
    <row r="40" spans="1:2" x14ac:dyDescent="0.15">
      <c r="A40">
        <v>75776</v>
      </c>
      <c r="B40">
        <v>618902</v>
      </c>
    </row>
    <row r="41" spans="1:2" x14ac:dyDescent="0.15">
      <c r="A41">
        <v>77824</v>
      </c>
      <c r="B41">
        <v>618868</v>
      </c>
    </row>
    <row r="42" spans="1:2" x14ac:dyDescent="0.15">
      <c r="A42">
        <v>79872</v>
      </c>
      <c r="B42">
        <v>270810</v>
      </c>
    </row>
    <row r="43" spans="1:2" x14ac:dyDescent="0.15">
      <c r="A43">
        <v>86016</v>
      </c>
      <c r="B43">
        <v>6902</v>
      </c>
    </row>
    <row r="44" spans="1:2" x14ac:dyDescent="0.15">
      <c r="A44">
        <v>88064</v>
      </c>
      <c r="B44">
        <v>34</v>
      </c>
    </row>
    <row r="45" spans="1:2" x14ac:dyDescent="0.15">
      <c r="A45">
        <v>94208</v>
      </c>
      <c r="B45">
        <v>34</v>
      </c>
    </row>
    <row r="46" spans="1:2" x14ac:dyDescent="0.15">
      <c r="A46">
        <v>104448</v>
      </c>
      <c r="B46">
        <v>34</v>
      </c>
    </row>
    <row r="47" spans="1:2" x14ac:dyDescent="0.15">
      <c r="A47">
        <v>112640</v>
      </c>
      <c r="B47">
        <v>89221</v>
      </c>
    </row>
    <row r="48" spans="1:2" x14ac:dyDescent="0.15">
      <c r="A48">
        <v>116736</v>
      </c>
      <c r="B48">
        <v>31563</v>
      </c>
    </row>
    <row r="49" spans="1:2" x14ac:dyDescent="0.15">
      <c r="A49">
        <v>118784</v>
      </c>
      <c r="B49">
        <v>11784</v>
      </c>
    </row>
    <row r="50" spans="1:2" x14ac:dyDescent="0.15">
      <c r="A50">
        <v>122880</v>
      </c>
      <c r="B50">
        <v>36942</v>
      </c>
    </row>
    <row r="51" spans="1:2" x14ac:dyDescent="0.15">
      <c r="A51">
        <v>145408</v>
      </c>
      <c r="B51">
        <v>36643</v>
      </c>
    </row>
    <row r="52" spans="1:2" x14ac:dyDescent="0.15">
      <c r="A52">
        <v>159744</v>
      </c>
      <c r="B52">
        <v>34</v>
      </c>
    </row>
    <row r="53" spans="1:2" x14ac:dyDescent="0.15">
      <c r="A53">
        <v>165888</v>
      </c>
      <c r="B53">
        <v>78498330</v>
      </c>
    </row>
    <row r="54" spans="1:2" x14ac:dyDescent="0.15">
      <c r="A54">
        <v>2101248</v>
      </c>
      <c r="B54">
        <v>9662503</v>
      </c>
    </row>
    <row r="55" spans="1:2" x14ac:dyDescent="0.15">
      <c r="A55">
        <v>2117632</v>
      </c>
      <c r="B55">
        <v>799</v>
      </c>
    </row>
    <row r="56" spans="1:2" x14ac:dyDescent="0.15">
      <c r="A56">
        <v>2148352</v>
      </c>
      <c r="B56">
        <v>3229</v>
      </c>
    </row>
    <row r="58" spans="1:2" x14ac:dyDescent="0.15">
      <c r="A58" t="s">
        <v>149</v>
      </c>
      <c r="B58">
        <f>VAR(B27:B56)</f>
        <v>204573145799381.28</v>
      </c>
    </row>
    <row r="59" spans="1:2" x14ac:dyDescent="0.15">
      <c r="A59" t="s">
        <v>150</v>
      </c>
      <c r="B59">
        <f>SQRT(B58)</f>
        <v>14302906.900325587</v>
      </c>
    </row>
    <row r="60" spans="1:2" x14ac:dyDescent="0.15">
      <c r="A60" t="s">
        <v>151</v>
      </c>
      <c r="B60">
        <f>AVERAGE(B27:B56)</f>
        <v>3333333.3666666667</v>
      </c>
    </row>
    <row r="61" spans="1:2" x14ac:dyDescent="0.15">
      <c r="A61" t="s">
        <v>152</v>
      </c>
      <c r="B61">
        <f>B59/B60</f>
        <v>4.2908720271889562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opLeftCell="A154" workbookViewId="0">
      <selection activeCell="A177" sqref="A177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132</v>
      </c>
    </row>
    <row r="3" spans="1:6" x14ac:dyDescent="0.15">
      <c r="A3" t="s">
        <v>83</v>
      </c>
      <c r="B3" t="s">
        <v>84</v>
      </c>
      <c r="C3">
        <v>2</v>
      </c>
      <c r="D3" s="1">
        <v>0.85061342592592604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5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133</v>
      </c>
      <c r="B11" t="s">
        <v>134</v>
      </c>
    </row>
    <row r="12" spans="1:6" x14ac:dyDescent="0.15">
      <c r="A12" t="s">
        <v>135</v>
      </c>
      <c r="B12" t="s">
        <v>136</v>
      </c>
    </row>
    <row r="13" spans="1:6" x14ac:dyDescent="0.15">
      <c r="A13" t="s">
        <v>133</v>
      </c>
      <c r="B13" t="s">
        <v>112</v>
      </c>
      <c r="C13">
        <v>999995</v>
      </c>
    </row>
    <row r="14" spans="1:6" x14ac:dyDescent="0.15">
      <c r="A14" t="s">
        <v>133</v>
      </c>
      <c r="B14" t="s">
        <v>137</v>
      </c>
      <c r="C14">
        <v>0</v>
      </c>
    </row>
    <row r="15" spans="1:6" x14ac:dyDescent="0.15">
      <c r="A15" t="s">
        <v>104</v>
      </c>
      <c r="B15" t="s">
        <v>105</v>
      </c>
      <c r="C15">
        <v>100000000</v>
      </c>
    </row>
    <row r="16" spans="1:6" x14ac:dyDescent="0.15">
      <c r="A16" t="s">
        <v>106</v>
      </c>
      <c r="B16" t="s">
        <v>107</v>
      </c>
      <c r="C16" t="s">
        <v>108</v>
      </c>
      <c r="D16" t="s">
        <v>109</v>
      </c>
      <c r="E16" t="s">
        <v>110</v>
      </c>
      <c r="F16">
        <v>0</v>
      </c>
    </row>
    <row r="17" spans="1:12" x14ac:dyDescent="0.15">
      <c r="A17" t="s">
        <v>111</v>
      </c>
      <c r="B17" t="s">
        <v>112</v>
      </c>
      <c r="C17">
        <v>100000001</v>
      </c>
    </row>
    <row r="18" spans="1:12" x14ac:dyDescent="0.15">
      <c r="A18" t="s">
        <v>113</v>
      </c>
      <c r="B18" t="s">
        <v>103</v>
      </c>
      <c r="C18" t="s">
        <v>112</v>
      </c>
      <c r="D18">
        <v>100000001</v>
      </c>
    </row>
    <row r="19" spans="1:12" x14ac:dyDescent="0.15">
      <c r="A19" t="s">
        <v>113</v>
      </c>
      <c r="B19" t="s">
        <v>103</v>
      </c>
      <c r="C19" t="s">
        <v>114</v>
      </c>
      <c r="D19" t="s">
        <v>115</v>
      </c>
      <c r="E19">
        <v>0</v>
      </c>
    </row>
    <row r="20" spans="1:12" x14ac:dyDescent="0.15">
      <c r="A20" t="s">
        <v>116</v>
      </c>
      <c r="B20" t="s">
        <v>115</v>
      </c>
      <c r="C20">
        <v>0</v>
      </c>
    </row>
    <row r="21" spans="1:12" x14ac:dyDescent="0.15">
      <c r="A21" t="s">
        <v>117</v>
      </c>
      <c r="B21" t="s">
        <v>112</v>
      </c>
      <c r="C21">
        <v>0</v>
      </c>
    </row>
    <row r="22" spans="1:12" x14ac:dyDescent="0.15">
      <c r="A22" t="s">
        <v>118</v>
      </c>
      <c r="B22" t="s">
        <v>103</v>
      </c>
      <c r="C22" t="s">
        <v>112</v>
      </c>
      <c r="D22">
        <v>0</v>
      </c>
    </row>
    <row r="23" spans="1:12" x14ac:dyDescent="0.15">
      <c r="A23" t="s">
        <v>119</v>
      </c>
      <c r="B23" t="s">
        <v>111</v>
      </c>
      <c r="C23" t="s">
        <v>120</v>
      </c>
      <c r="D23">
        <v>50</v>
      </c>
      <c r="E23" t="s">
        <v>121</v>
      </c>
    </row>
    <row r="24" spans="1:12" x14ac:dyDescent="0.15">
      <c r="A24" t="s">
        <v>122</v>
      </c>
      <c r="B24" t="s">
        <v>123</v>
      </c>
      <c r="C24" t="s">
        <v>124</v>
      </c>
      <c r="D24" t="s">
        <v>125</v>
      </c>
      <c r="E24" t="s">
        <v>123</v>
      </c>
      <c r="F24" t="s">
        <v>126</v>
      </c>
      <c r="G24">
        <v>16777216</v>
      </c>
      <c r="H24" t="s">
        <v>124</v>
      </c>
      <c r="I24">
        <v>0</v>
      </c>
      <c r="J24" t="s">
        <v>125</v>
      </c>
      <c r="K24" t="s">
        <v>123</v>
      </c>
      <c r="L24" t="s">
        <v>127</v>
      </c>
    </row>
    <row r="26" spans="1:12" x14ac:dyDescent="0.15">
      <c r="A26" t="s">
        <v>117</v>
      </c>
      <c r="B26" t="s">
        <v>128</v>
      </c>
      <c r="C26">
        <v>0</v>
      </c>
    </row>
    <row r="27" spans="1:12" x14ac:dyDescent="0.15">
      <c r="A27" t="s">
        <v>86</v>
      </c>
      <c r="B27" t="s">
        <v>106</v>
      </c>
      <c r="C27" t="s">
        <v>126</v>
      </c>
      <c r="D27">
        <v>0</v>
      </c>
      <c r="E27" t="s">
        <v>129</v>
      </c>
      <c r="F27" t="s">
        <v>130</v>
      </c>
      <c r="G27" t="s">
        <v>126</v>
      </c>
      <c r="H27">
        <v>16777216</v>
      </c>
    </row>
    <row r="29" spans="1:12" x14ac:dyDescent="0.15">
      <c r="A29" t="s">
        <v>130</v>
      </c>
      <c r="B29" t="s">
        <v>131</v>
      </c>
      <c r="C29">
        <v>2048</v>
      </c>
    </row>
    <row r="30" spans="1:12" x14ac:dyDescent="0.15">
      <c r="A30" t="s">
        <v>26</v>
      </c>
    </row>
    <row r="31" spans="1:12" x14ac:dyDescent="0.15">
      <c r="A31">
        <v>0</v>
      </c>
      <c r="B31">
        <v>32768</v>
      </c>
    </row>
    <row r="32" spans="1:12" x14ac:dyDescent="0.15">
      <c r="A32">
        <v>2048</v>
      </c>
      <c r="B32">
        <v>32768</v>
      </c>
    </row>
    <row r="33" spans="1:2" x14ac:dyDescent="0.15">
      <c r="A33">
        <v>4096</v>
      </c>
      <c r="B33">
        <v>32768</v>
      </c>
    </row>
    <row r="34" spans="1:2" x14ac:dyDescent="0.15">
      <c r="A34">
        <v>6144</v>
      </c>
      <c r="B34">
        <v>32768</v>
      </c>
    </row>
    <row r="35" spans="1:2" x14ac:dyDescent="0.15">
      <c r="A35">
        <v>8192</v>
      </c>
      <c r="B35">
        <v>32768</v>
      </c>
    </row>
    <row r="36" spans="1:2" x14ac:dyDescent="0.15">
      <c r="A36">
        <v>10240</v>
      </c>
      <c r="B36">
        <v>32768</v>
      </c>
    </row>
    <row r="37" spans="1:2" x14ac:dyDescent="0.15">
      <c r="A37">
        <v>12288</v>
      </c>
      <c r="B37">
        <v>131068</v>
      </c>
    </row>
    <row r="38" spans="1:2" x14ac:dyDescent="0.15">
      <c r="A38">
        <v>14336</v>
      </c>
      <c r="B38">
        <v>163840</v>
      </c>
    </row>
    <row r="39" spans="1:2" x14ac:dyDescent="0.15">
      <c r="A39">
        <v>16384</v>
      </c>
      <c r="B39">
        <v>163840</v>
      </c>
    </row>
    <row r="40" spans="1:2" x14ac:dyDescent="0.15">
      <c r="A40">
        <v>18432</v>
      </c>
      <c r="B40">
        <v>163840</v>
      </c>
    </row>
    <row r="41" spans="1:2" x14ac:dyDescent="0.15">
      <c r="A41">
        <v>20480</v>
      </c>
      <c r="B41">
        <v>163840</v>
      </c>
    </row>
    <row r="42" spans="1:2" x14ac:dyDescent="0.15">
      <c r="A42">
        <v>22528</v>
      </c>
      <c r="B42">
        <v>163840</v>
      </c>
    </row>
    <row r="43" spans="1:2" x14ac:dyDescent="0.15">
      <c r="A43">
        <v>24576</v>
      </c>
      <c r="B43">
        <v>163840</v>
      </c>
    </row>
    <row r="44" spans="1:2" x14ac:dyDescent="0.15">
      <c r="A44">
        <v>26624</v>
      </c>
      <c r="B44">
        <v>163840</v>
      </c>
    </row>
    <row r="45" spans="1:2" x14ac:dyDescent="0.15">
      <c r="A45">
        <v>28672</v>
      </c>
      <c r="B45">
        <v>163840</v>
      </c>
    </row>
    <row r="46" spans="1:2" x14ac:dyDescent="0.15">
      <c r="A46">
        <v>30720</v>
      </c>
      <c r="B46">
        <v>163840</v>
      </c>
    </row>
    <row r="47" spans="1:2" x14ac:dyDescent="0.15">
      <c r="A47">
        <v>32768</v>
      </c>
      <c r="B47">
        <v>163840</v>
      </c>
    </row>
    <row r="48" spans="1:2" x14ac:dyDescent="0.15">
      <c r="A48">
        <v>34816</v>
      </c>
      <c r="B48">
        <v>163840</v>
      </c>
    </row>
    <row r="49" spans="1:2" x14ac:dyDescent="0.15">
      <c r="A49">
        <v>36864</v>
      </c>
      <c r="B49">
        <v>163840</v>
      </c>
    </row>
    <row r="50" spans="1:2" x14ac:dyDescent="0.15">
      <c r="A50">
        <v>38912</v>
      </c>
      <c r="B50">
        <v>163840</v>
      </c>
    </row>
    <row r="51" spans="1:2" x14ac:dyDescent="0.15">
      <c r="A51">
        <v>40960</v>
      </c>
      <c r="B51">
        <v>163840</v>
      </c>
    </row>
    <row r="52" spans="1:2" x14ac:dyDescent="0.15">
      <c r="A52">
        <v>43008</v>
      </c>
      <c r="B52">
        <v>163840</v>
      </c>
    </row>
    <row r="53" spans="1:2" x14ac:dyDescent="0.15">
      <c r="A53">
        <v>45056</v>
      </c>
      <c r="B53">
        <v>163840</v>
      </c>
    </row>
    <row r="54" spans="1:2" x14ac:dyDescent="0.15">
      <c r="A54">
        <v>47104</v>
      </c>
      <c r="B54">
        <v>163840</v>
      </c>
    </row>
    <row r="55" spans="1:2" x14ac:dyDescent="0.15">
      <c r="A55">
        <v>49152</v>
      </c>
      <c r="B55">
        <v>162291</v>
      </c>
    </row>
    <row r="56" spans="1:2" x14ac:dyDescent="0.15">
      <c r="A56">
        <v>51200</v>
      </c>
      <c r="B56">
        <v>48379</v>
      </c>
    </row>
    <row r="57" spans="1:2" x14ac:dyDescent="0.15">
      <c r="A57">
        <v>53248</v>
      </c>
      <c r="B57">
        <v>153622</v>
      </c>
    </row>
    <row r="58" spans="1:2" x14ac:dyDescent="0.15">
      <c r="A58">
        <v>55296</v>
      </c>
      <c r="B58">
        <v>196608</v>
      </c>
    </row>
    <row r="59" spans="1:2" x14ac:dyDescent="0.15">
      <c r="A59">
        <v>57344</v>
      </c>
      <c r="B59">
        <v>196608</v>
      </c>
    </row>
    <row r="60" spans="1:2" x14ac:dyDescent="0.15">
      <c r="A60">
        <v>59392</v>
      </c>
      <c r="B60">
        <v>256273</v>
      </c>
    </row>
    <row r="61" spans="1:2" x14ac:dyDescent="0.15">
      <c r="A61">
        <v>61440</v>
      </c>
      <c r="B61">
        <v>1204592</v>
      </c>
    </row>
    <row r="62" spans="1:2" x14ac:dyDescent="0.15">
      <c r="A62">
        <v>63488</v>
      </c>
      <c r="B62">
        <v>568342</v>
      </c>
    </row>
    <row r="63" spans="1:2" x14ac:dyDescent="0.15">
      <c r="A63">
        <v>65536</v>
      </c>
      <c r="B63">
        <v>290534</v>
      </c>
    </row>
    <row r="64" spans="1:2" x14ac:dyDescent="0.15">
      <c r="A64">
        <v>67584</v>
      </c>
      <c r="B64">
        <v>1183953</v>
      </c>
    </row>
    <row r="65" spans="1:2" x14ac:dyDescent="0.15">
      <c r="A65">
        <v>69632</v>
      </c>
      <c r="B65">
        <v>1262446</v>
      </c>
    </row>
    <row r="66" spans="1:2" x14ac:dyDescent="0.15">
      <c r="A66">
        <v>71680</v>
      </c>
      <c r="B66">
        <v>426062</v>
      </c>
    </row>
    <row r="67" spans="1:2" x14ac:dyDescent="0.15">
      <c r="A67">
        <v>73728</v>
      </c>
      <c r="B67">
        <v>230749</v>
      </c>
    </row>
    <row r="68" spans="1:2" x14ac:dyDescent="0.15">
      <c r="A68">
        <v>75776</v>
      </c>
      <c r="B68">
        <v>1079641</v>
      </c>
    </row>
    <row r="69" spans="1:2" x14ac:dyDescent="0.15">
      <c r="A69">
        <v>77824</v>
      </c>
      <c r="B69">
        <v>835883</v>
      </c>
    </row>
    <row r="70" spans="1:2" x14ac:dyDescent="0.15">
      <c r="A70">
        <v>79872</v>
      </c>
      <c r="B70">
        <v>94301</v>
      </c>
    </row>
    <row r="71" spans="1:2" x14ac:dyDescent="0.15">
      <c r="A71">
        <v>81920</v>
      </c>
      <c r="B71">
        <v>16384</v>
      </c>
    </row>
    <row r="72" spans="1:2" x14ac:dyDescent="0.15">
      <c r="A72">
        <v>83968</v>
      </c>
      <c r="B72">
        <v>16384</v>
      </c>
    </row>
    <row r="73" spans="1:2" x14ac:dyDescent="0.15">
      <c r="A73">
        <v>86016</v>
      </c>
      <c r="B73">
        <v>16384</v>
      </c>
    </row>
    <row r="74" spans="1:2" x14ac:dyDescent="0.15">
      <c r="A74">
        <v>88064</v>
      </c>
      <c r="B74">
        <v>16384</v>
      </c>
    </row>
    <row r="75" spans="1:2" x14ac:dyDescent="0.15">
      <c r="A75">
        <v>90112</v>
      </c>
      <c r="B75">
        <v>16384</v>
      </c>
    </row>
    <row r="76" spans="1:2" x14ac:dyDescent="0.15">
      <c r="A76">
        <v>92160</v>
      </c>
      <c r="B76">
        <v>16384</v>
      </c>
    </row>
    <row r="77" spans="1:2" x14ac:dyDescent="0.15">
      <c r="A77">
        <v>94208</v>
      </c>
      <c r="B77">
        <v>16384</v>
      </c>
    </row>
    <row r="78" spans="1:2" x14ac:dyDescent="0.15">
      <c r="A78">
        <v>96256</v>
      </c>
      <c r="B78">
        <v>16384</v>
      </c>
    </row>
    <row r="79" spans="1:2" x14ac:dyDescent="0.15">
      <c r="A79">
        <v>98304</v>
      </c>
      <c r="B79">
        <v>16384</v>
      </c>
    </row>
    <row r="80" spans="1:2" x14ac:dyDescent="0.15">
      <c r="A80">
        <v>100352</v>
      </c>
      <c r="B80">
        <v>16384</v>
      </c>
    </row>
    <row r="81" spans="1:2" x14ac:dyDescent="0.15">
      <c r="A81">
        <v>102400</v>
      </c>
      <c r="B81">
        <v>16384</v>
      </c>
    </row>
    <row r="82" spans="1:2" x14ac:dyDescent="0.15">
      <c r="A82">
        <v>104448</v>
      </c>
      <c r="B82">
        <v>16384</v>
      </c>
    </row>
    <row r="83" spans="1:2" x14ac:dyDescent="0.15">
      <c r="A83">
        <v>106496</v>
      </c>
      <c r="B83">
        <v>16384</v>
      </c>
    </row>
    <row r="84" spans="1:2" x14ac:dyDescent="0.15">
      <c r="A84">
        <v>108544</v>
      </c>
      <c r="B84">
        <v>16384</v>
      </c>
    </row>
    <row r="85" spans="1:2" x14ac:dyDescent="0.15">
      <c r="A85">
        <v>110592</v>
      </c>
      <c r="B85">
        <v>24446</v>
      </c>
    </row>
    <row r="86" spans="1:2" x14ac:dyDescent="0.15">
      <c r="A86">
        <v>112640</v>
      </c>
      <c r="B86">
        <v>16476</v>
      </c>
    </row>
    <row r="87" spans="1:2" x14ac:dyDescent="0.15">
      <c r="A87">
        <v>114688</v>
      </c>
      <c r="B87">
        <v>17324</v>
      </c>
    </row>
    <row r="88" spans="1:2" x14ac:dyDescent="0.15">
      <c r="A88">
        <v>116736</v>
      </c>
      <c r="B88">
        <v>17999</v>
      </c>
    </row>
    <row r="89" spans="1:2" x14ac:dyDescent="0.15">
      <c r="A89">
        <v>118784</v>
      </c>
      <c r="B89">
        <v>18496</v>
      </c>
    </row>
    <row r="90" spans="1:2" x14ac:dyDescent="0.15">
      <c r="A90">
        <v>120832</v>
      </c>
      <c r="B90">
        <v>16384</v>
      </c>
    </row>
    <row r="91" spans="1:2" x14ac:dyDescent="0.15">
      <c r="A91">
        <v>122880</v>
      </c>
      <c r="B91">
        <v>16384</v>
      </c>
    </row>
    <row r="92" spans="1:2" x14ac:dyDescent="0.15">
      <c r="A92">
        <v>124928</v>
      </c>
      <c r="B92">
        <v>16384</v>
      </c>
    </row>
    <row r="93" spans="1:2" x14ac:dyDescent="0.15">
      <c r="A93">
        <v>126976</v>
      </c>
      <c r="B93">
        <v>16384</v>
      </c>
    </row>
    <row r="94" spans="1:2" x14ac:dyDescent="0.15">
      <c r="A94">
        <v>129024</v>
      </c>
      <c r="B94">
        <v>16384</v>
      </c>
    </row>
    <row r="95" spans="1:2" x14ac:dyDescent="0.15">
      <c r="A95">
        <v>131072</v>
      </c>
      <c r="B95">
        <v>16384</v>
      </c>
    </row>
    <row r="96" spans="1:2" x14ac:dyDescent="0.15">
      <c r="A96">
        <v>133120</v>
      </c>
      <c r="B96">
        <v>16384</v>
      </c>
    </row>
    <row r="97" spans="1:2" x14ac:dyDescent="0.15">
      <c r="A97">
        <v>135168</v>
      </c>
      <c r="B97">
        <v>16384</v>
      </c>
    </row>
    <row r="98" spans="1:2" x14ac:dyDescent="0.15">
      <c r="A98">
        <v>137216</v>
      </c>
      <c r="B98">
        <v>16384</v>
      </c>
    </row>
    <row r="99" spans="1:2" x14ac:dyDescent="0.15">
      <c r="A99">
        <v>139264</v>
      </c>
      <c r="B99">
        <v>16384</v>
      </c>
    </row>
    <row r="100" spans="1:2" x14ac:dyDescent="0.15">
      <c r="A100">
        <v>141312</v>
      </c>
      <c r="B100">
        <v>16384</v>
      </c>
    </row>
    <row r="101" spans="1:2" x14ac:dyDescent="0.15">
      <c r="A101">
        <v>143360</v>
      </c>
      <c r="B101">
        <v>16384</v>
      </c>
    </row>
    <row r="102" spans="1:2" x14ac:dyDescent="0.15">
      <c r="A102">
        <v>145408</v>
      </c>
      <c r="B102">
        <v>18476</v>
      </c>
    </row>
    <row r="103" spans="1:2" x14ac:dyDescent="0.15">
      <c r="A103">
        <v>147456</v>
      </c>
      <c r="B103">
        <v>37468</v>
      </c>
    </row>
    <row r="104" spans="1:2" x14ac:dyDescent="0.15">
      <c r="A104">
        <v>149504</v>
      </c>
      <c r="B104">
        <v>79072</v>
      </c>
    </row>
    <row r="105" spans="1:2" x14ac:dyDescent="0.15">
      <c r="A105">
        <v>151552</v>
      </c>
      <c r="B105">
        <v>67428</v>
      </c>
    </row>
    <row r="106" spans="1:2" x14ac:dyDescent="0.15">
      <c r="A106">
        <v>153600</v>
      </c>
      <c r="B106">
        <v>91741</v>
      </c>
    </row>
    <row r="107" spans="1:2" x14ac:dyDescent="0.15">
      <c r="A107">
        <v>155648</v>
      </c>
      <c r="B107">
        <v>84597</v>
      </c>
    </row>
    <row r="108" spans="1:2" x14ac:dyDescent="0.15">
      <c r="A108">
        <v>157696</v>
      </c>
      <c r="B108">
        <v>97080</v>
      </c>
    </row>
    <row r="109" spans="1:2" x14ac:dyDescent="0.15">
      <c r="A109">
        <v>159744</v>
      </c>
      <c r="B109">
        <v>84781</v>
      </c>
    </row>
    <row r="110" spans="1:2" x14ac:dyDescent="0.15">
      <c r="A110">
        <v>161792</v>
      </c>
      <c r="B110">
        <v>95598</v>
      </c>
    </row>
    <row r="111" spans="1:2" x14ac:dyDescent="0.15">
      <c r="A111">
        <v>163840</v>
      </c>
      <c r="B111">
        <v>84485</v>
      </c>
    </row>
    <row r="112" spans="1:2" x14ac:dyDescent="0.15">
      <c r="A112">
        <v>165888</v>
      </c>
      <c r="B112">
        <v>98304</v>
      </c>
    </row>
    <row r="113" spans="1:2" x14ac:dyDescent="0.15">
      <c r="A113">
        <v>167936</v>
      </c>
      <c r="B113">
        <v>84805</v>
      </c>
    </row>
    <row r="114" spans="1:2" x14ac:dyDescent="0.15">
      <c r="A114">
        <v>169984</v>
      </c>
      <c r="B114">
        <v>97080</v>
      </c>
    </row>
    <row r="115" spans="1:2" x14ac:dyDescent="0.15">
      <c r="A115">
        <v>172032</v>
      </c>
      <c r="B115">
        <v>84485</v>
      </c>
    </row>
    <row r="116" spans="1:2" x14ac:dyDescent="0.15">
      <c r="A116">
        <v>174080</v>
      </c>
      <c r="B116">
        <v>96495</v>
      </c>
    </row>
    <row r="117" spans="1:2" x14ac:dyDescent="0.15">
      <c r="A117">
        <v>176128</v>
      </c>
      <c r="B117">
        <v>82651</v>
      </c>
    </row>
    <row r="118" spans="1:2" x14ac:dyDescent="0.15">
      <c r="A118">
        <v>178176</v>
      </c>
      <c r="B118">
        <v>95544</v>
      </c>
    </row>
    <row r="119" spans="1:2" x14ac:dyDescent="0.15">
      <c r="A119">
        <v>180224</v>
      </c>
      <c r="B119">
        <v>81290</v>
      </c>
    </row>
    <row r="120" spans="1:2" x14ac:dyDescent="0.15">
      <c r="A120">
        <v>182272</v>
      </c>
      <c r="B120">
        <v>95238</v>
      </c>
    </row>
    <row r="121" spans="1:2" x14ac:dyDescent="0.15">
      <c r="A121">
        <v>184320</v>
      </c>
      <c r="B121">
        <v>82524</v>
      </c>
    </row>
    <row r="122" spans="1:2" x14ac:dyDescent="0.15">
      <c r="A122">
        <v>186368</v>
      </c>
      <c r="B122">
        <v>94659</v>
      </c>
    </row>
    <row r="123" spans="1:2" x14ac:dyDescent="0.15">
      <c r="A123">
        <v>188416</v>
      </c>
      <c r="B123">
        <v>83823</v>
      </c>
    </row>
    <row r="124" spans="1:2" x14ac:dyDescent="0.15">
      <c r="A124">
        <v>190464</v>
      </c>
      <c r="B124">
        <v>94959</v>
      </c>
    </row>
    <row r="125" spans="1:2" x14ac:dyDescent="0.15">
      <c r="A125">
        <v>192512</v>
      </c>
      <c r="B125">
        <v>70740</v>
      </c>
    </row>
    <row r="126" spans="1:2" x14ac:dyDescent="0.15">
      <c r="A126">
        <v>194560</v>
      </c>
      <c r="B126">
        <v>20213</v>
      </c>
    </row>
    <row r="127" spans="1:2" x14ac:dyDescent="0.15">
      <c r="A127">
        <v>196608</v>
      </c>
      <c r="B127">
        <v>85992</v>
      </c>
    </row>
    <row r="128" spans="1:2" x14ac:dyDescent="0.15">
      <c r="A128">
        <v>198656</v>
      </c>
      <c r="B128">
        <v>92819</v>
      </c>
    </row>
    <row r="129" spans="1:2" x14ac:dyDescent="0.15">
      <c r="A129">
        <v>200704</v>
      </c>
      <c r="B129">
        <v>99449</v>
      </c>
    </row>
    <row r="130" spans="1:2" x14ac:dyDescent="0.15">
      <c r="A130">
        <v>202752</v>
      </c>
      <c r="B130">
        <v>152841</v>
      </c>
    </row>
    <row r="131" spans="1:2" x14ac:dyDescent="0.15">
      <c r="A131">
        <v>204800</v>
      </c>
      <c r="B131">
        <v>164926</v>
      </c>
    </row>
    <row r="132" spans="1:2" x14ac:dyDescent="0.15">
      <c r="A132">
        <v>206848</v>
      </c>
      <c r="B132">
        <v>174973</v>
      </c>
    </row>
    <row r="133" spans="1:2" x14ac:dyDescent="0.15">
      <c r="A133">
        <v>208896</v>
      </c>
      <c r="B133">
        <v>180401</v>
      </c>
    </row>
    <row r="134" spans="1:2" x14ac:dyDescent="0.15">
      <c r="A134">
        <v>210944</v>
      </c>
      <c r="B134">
        <v>202941</v>
      </c>
    </row>
    <row r="135" spans="1:2" x14ac:dyDescent="0.15">
      <c r="A135">
        <v>212992</v>
      </c>
      <c r="B135">
        <v>285546</v>
      </c>
    </row>
    <row r="136" spans="1:2" x14ac:dyDescent="0.15">
      <c r="A136">
        <v>215040</v>
      </c>
      <c r="B136">
        <v>161900</v>
      </c>
    </row>
    <row r="137" spans="1:2" x14ac:dyDescent="0.15">
      <c r="A137">
        <v>217088</v>
      </c>
      <c r="B137">
        <v>16384</v>
      </c>
    </row>
    <row r="138" spans="1:2" x14ac:dyDescent="0.15">
      <c r="A138">
        <v>219136</v>
      </c>
      <c r="B138">
        <v>16384</v>
      </c>
    </row>
    <row r="139" spans="1:2" x14ac:dyDescent="0.15">
      <c r="A139">
        <v>221184</v>
      </c>
      <c r="B139">
        <v>24574</v>
      </c>
    </row>
    <row r="140" spans="1:2" x14ac:dyDescent="0.15">
      <c r="A140">
        <v>223232</v>
      </c>
      <c r="B140">
        <v>81920</v>
      </c>
    </row>
    <row r="141" spans="1:2" x14ac:dyDescent="0.15">
      <c r="A141">
        <v>225280</v>
      </c>
      <c r="B141">
        <v>81920</v>
      </c>
    </row>
    <row r="142" spans="1:2" x14ac:dyDescent="0.15">
      <c r="A142">
        <v>227328</v>
      </c>
      <c r="B142">
        <v>81920</v>
      </c>
    </row>
    <row r="143" spans="1:2" x14ac:dyDescent="0.15">
      <c r="A143">
        <v>229376</v>
      </c>
      <c r="B143">
        <v>3342347</v>
      </c>
    </row>
    <row r="144" spans="1:2" x14ac:dyDescent="0.15">
      <c r="A144">
        <v>231424</v>
      </c>
      <c r="B144">
        <v>6618981</v>
      </c>
    </row>
    <row r="145" spans="1:2" x14ac:dyDescent="0.15">
      <c r="A145">
        <v>233472</v>
      </c>
      <c r="B145">
        <v>3595299</v>
      </c>
    </row>
    <row r="146" spans="1:2" x14ac:dyDescent="0.15">
      <c r="A146">
        <v>235520</v>
      </c>
      <c r="B146">
        <v>10453016</v>
      </c>
    </row>
    <row r="147" spans="1:2" x14ac:dyDescent="0.15">
      <c r="A147">
        <v>237568</v>
      </c>
      <c r="B147">
        <v>2867368</v>
      </c>
    </row>
    <row r="148" spans="1:2" x14ac:dyDescent="0.15">
      <c r="A148">
        <v>239616</v>
      </c>
      <c r="B148">
        <v>32768</v>
      </c>
    </row>
    <row r="149" spans="1:2" x14ac:dyDescent="0.15">
      <c r="A149">
        <v>241664</v>
      </c>
      <c r="B149">
        <v>7028483</v>
      </c>
    </row>
    <row r="150" spans="1:2" x14ac:dyDescent="0.15">
      <c r="A150">
        <v>243712</v>
      </c>
      <c r="B150">
        <v>3309567</v>
      </c>
    </row>
    <row r="151" spans="1:2" x14ac:dyDescent="0.15">
      <c r="A151">
        <v>245760</v>
      </c>
      <c r="B151">
        <v>3348997</v>
      </c>
    </row>
    <row r="152" spans="1:2" x14ac:dyDescent="0.15">
      <c r="A152">
        <v>247808</v>
      </c>
      <c r="B152">
        <v>81920</v>
      </c>
    </row>
    <row r="153" spans="1:2" x14ac:dyDescent="0.15">
      <c r="A153">
        <v>249856</v>
      </c>
      <c r="B153">
        <v>7197392</v>
      </c>
    </row>
    <row r="154" spans="1:2" x14ac:dyDescent="0.15">
      <c r="A154">
        <v>251904</v>
      </c>
      <c r="B154">
        <v>6079021</v>
      </c>
    </row>
    <row r="155" spans="1:2" x14ac:dyDescent="0.15">
      <c r="A155">
        <v>253952</v>
      </c>
      <c r="B155">
        <v>3359619</v>
      </c>
    </row>
    <row r="156" spans="1:2" x14ac:dyDescent="0.15">
      <c r="A156">
        <v>256000</v>
      </c>
      <c r="B156">
        <v>70444</v>
      </c>
    </row>
    <row r="157" spans="1:2" x14ac:dyDescent="0.15">
      <c r="A157">
        <v>258048</v>
      </c>
      <c r="B157">
        <v>6104418</v>
      </c>
    </row>
    <row r="158" spans="1:2" x14ac:dyDescent="0.15">
      <c r="A158">
        <v>260096</v>
      </c>
      <c r="B158">
        <v>3342349</v>
      </c>
    </row>
    <row r="159" spans="1:2" x14ac:dyDescent="0.15">
      <c r="A159">
        <v>2101248</v>
      </c>
      <c r="B159">
        <v>5117</v>
      </c>
    </row>
    <row r="160" spans="1:2" x14ac:dyDescent="0.15">
      <c r="A160">
        <v>2195456</v>
      </c>
      <c r="B160">
        <v>588707</v>
      </c>
    </row>
    <row r="161" spans="1:2" x14ac:dyDescent="0.15">
      <c r="A161">
        <v>2197504</v>
      </c>
      <c r="B161">
        <v>2706011</v>
      </c>
    </row>
    <row r="162" spans="1:2" x14ac:dyDescent="0.15">
      <c r="A162">
        <v>2199552</v>
      </c>
      <c r="B162">
        <v>3651032</v>
      </c>
    </row>
    <row r="163" spans="1:2" x14ac:dyDescent="0.15">
      <c r="A163">
        <v>2201600</v>
      </c>
      <c r="B163">
        <v>3329887</v>
      </c>
    </row>
    <row r="164" spans="1:2" x14ac:dyDescent="0.15">
      <c r="A164">
        <v>2203648</v>
      </c>
      <c r="B164">
        <v>115387</v>
      </c>
    </row>
    <row r="165" spans="1:2" x14ac:dyDescent="0.15">
      <c r="A165">
        <v>2205696</v>
      </c>
      <c r="B165">
        <v>462706</v>
      </c>
    </row>
    <row r="166" spans="1:2" x14ac:dyDescent="0.15">
      <c r="A166">
        <v>2207744</v>
      </c>
      <c r="B166">
        <v>11325</v>
      </c>
    </row>
    <row r="167" spans="1:2" x14ac:dyDescent="0.15">
      <c r="A167">
        <v>2209792</v>
      </c>
      <c r="B167">
        <v>11325</v>
      </c>
    </row>
    <row r="168" spans="1:2" x14ac:dyDescent="0.15">
      <c r="A168">
        <v>2211840</v>
      </c>
      <c r="B168">
        <v>2762049</v>
      </c>
    </row>
    <row r="169" spans="1:2" x14ac:dyDescent="0.15">
      <c r="A169">
        <v>2213888</v>
      </c>
      <c r="B169">
        <v>510871</v>
      </c>
    </row>
    <row r="170" spans="1:2" x14ac:dyDescent="0.15">
      <c r="A170">
        <v>2220032</v>
      </c>
      <c r="B170">
        <v>132166</v>
      </c>
    </row>
    <row r="171" spans="1:2" x14ac:dyDescent="0.15">
      <c r="A171">
        <v>2222080</v>
      </c>
      <c r="B171">
        <v>3149038</v>
      </c>
    </row>
    <row r="173" spans="1:2" x14ac:dyDescent="0.15">
      <c r="A173" t="s">
        <v>149</v>
      </c>
      <c r="B173">
        <f>VAR(B31:B171 )</f>
        <v>2805724714568.189</v>
      </c>
    </row>
    <row r="174" spans="1:2" x14ac:dyDescent="0.15">
      <c r="A174" t="s">
        <v>150</v>
      </c>
      <c r="B174">
        <f>SQRT(B173 )</f>
        <v>1675029.7652782737</v>
      </c>
    </row>
    <row r="175" spans="1:2" x14ac:dyDescent="0.15">
      <c r="A175" t="s">
        <v>151</v>
      </c>
      <c r="B175">
        <f>AVERAGE(B31:B171 )</f>
        <v>709219.86524822691</v>
      </c>
    </row>
    <row r="176" spans="1:2" x14ac:dyDescent="0.15">
      <c r="A176" t="s">
        <v>152</v>
      </c>
      <c r="B176">
        <f>B174/B175</f>
        <v>2.3617919454244465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A136" workbookViewId="0">
      <selection activeCell="C167" sqref="C167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132</v>
      </c>
    </row>
    <row r="3" spans="1:6" x14ac:dyDescent="0.15">
      <c r="A3" t="s">
        <v>83</v>
      </c>
      <c r="B3" t="s">
        <v>84</v>
      </c>
      <c r="C3">
        <v>2</v>
      </c>
      <c r="D3" s="1">
        <v>0.85153935185185192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93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104</v>
      </c>
      <c r="B11" t="s">
        <v>105</v>
      </c>
      <c r="C11">
        <v>100000000</v>
      </c>
    </row>
    <row r="12" spans="1:6" x14ac:dyDescent="0.1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0</v>
      </c>
    </row>
    <row r="13" spans="1:6" x14ac:dyDescent="0.15">
      <c r="A13" t="s">
        <v>111</v>
      </c>
      <c r="B13" t="s">
        <v>112</v>
      </c>
      <c r="C13">
        <v>100000001</v>
      </c>
    </row>
    <row r="14" spans="1:6" x14ac:dyDescent="0.15">
      <c r="A14" t="s">
        <v>113</v>
      </c>
      <c r="B14" t="s">
        <v>103</v>
      </c>
      <c r="C14" t="s">
        <v>112</v>
      </c>
      <c r="D14">
        <v>100000001</v>
      </c>
    </row>
    <row r="15" spans="1:6" x14ac:dyDescent="0.15">
      <c r="A15" t="s">
        <v>113</v>
      </c>
      <c r="B15" t="s">
        <v>103</v>
      </c>
      <c r="C15" t="s">
        <v>114</v>
      </c>
      <c r="D15" t="s">
        <v>115</v>
      </c>
      <c r="E15">
        <v>0</v>
      </c>
    </row>
    <row r="16" spans="1:6" x14ac:dyDescent="0.15">
      <c r="A16" t="s">
        <v>116</v>
      </c>
      <c r="B16" t="s">
        <v>115</v>
      </c>
      <c r="C16">
        <v>0</v>
      </c>
    </row>
    <row r="17" spans="1:12" x14ac:dyDescent="0.15">
      <c r="A17" t="s">
        <v>117</v>
      </c>
      <c r="B17" t="s">
        <v>112</v>
      </c>
      <c r="C17">
        <v>0</v>
      </c>
    </row>
    <row r="18" spans="1:12" x14ac:dyDescent="0.15">
      <c r="A18" t="s">
        <v>118</v>
      </c>
      <c r="B18" t="s">
        <v>103</v>
      </c>
      <c r="C18" t="s">
        <v>112</v>
      </c>
      <c r="D18">
        <v>0</v>
      </c>
    </row>
    <row r="19" spans="1:12" x14ac:dyDescent="0.15">
      <c r="A19" t="s">
        <v>119</v>
      </c>
      <c r="B19" t="s">
        <v>111</v>
      </c>
      <c r="C19" t="s">
        <v>120</v>
      </c>
      <c r="D19">
        <v>50</v>
      </c>
      <c r="E19" t="s">
        <v>121</v>
      </c>
    </row>
    <row r="20" spans="1:12" x14ac:dyDescent="0.15">
      <c r="A20" t="s">
        <v>122</v>
      </c>
      <c r="B20" t="s">
        <v>123</v>
      </c>
      <c r="C20" t="s">
        <v>124</v>
      </c>
      <c r="D20" t="s">
        <v>125</v>
      </c>
      <c r="E20" t="s">
        <v>123</v>
      </c>
      <c r="F20" t="s">
        <v>126</v>
      </c>
      <c r="G20">
        <v>16777216</v>
      </c>
      <c r="H20" t="s">
        <v>124</v>
      </c>
      <c r="I20">
        <v>0</v>
      </c>
      <c r="J20" t="s">
        <v>125</v>
      </c>
      <c r="K20" t="s">
        <v>123</v>
      </c>
      <c r="L20" t="s">
        <v>127</v>
      </c>
    </row>
    <row r="22" spans="1:12" x14ac:dyDescent="0.15">
      <c r="A22" t="s">
        <v>117</v>
      </c>
      <c r="B22" t="s">
        <v>128</v>
      </c>
      <c r="C22">
        <v>0</v>
      </c>
    </row>
    <row r="23" spans="1:12" x14ac:dyDescent="0.15">
      <c r="A23" t="s">
        <v>86</v>
      </c>
      <c r="B23" t="s">
        <v>106</v>
      </c>
      <c r="C23" t="s">
        <v>126</v>
      </c>
      <c r="D23">
        <v>0</v>
      </c>
      <c r="E23" t="s">
        <v>129</v>
      </c>
      <c r="F23" t="s">
        <v>130</v>
      </c>
      <c r="G23" t="s">
        <v>126</v>
      </c>
      <c r="H23">
        <v>16777216</v>
      </c>
    </row>
    <row r="25" spans="1:12" x14ac:dyDescent="0.15">
      <c r="A25" t="s">
        <v>130</v>
      </c>
      <c r="B25" t="s">
        <v>131</v>
      </c>
      <c r="C25">
        <v>2048</v>
      </c>
    </row>
    <row r="26" spans="1:12" x14ac:dyDescent="0.15">
      <c r="A26" t="s">
        <v>26</v>
      </c>
    </row>
    <row r="27" spans="1:12" x14ac:dyDescent="0.15">
      <c r="A27">
        <v>0</v>
      </c>
      <c r="B27">
        <v>32768</v>
      </c>
    </row>
    <row r="28" spans="1:12" x14ac:dyDescent="0.15">
      <c r="A28">
        <v>2048</v>
      </c>
      <c r="B28">
        <v>32768</v>
      </c>
    </row>
    <row r="29" spans="1:12" x14ac:dyDescent="0.15">
      <c r="A29">
        <v>4096</v>
      </c>
      <c r="B29">
        <v>32768</v>
      </c>
    </row>
    <row r="30" spans="1:12" x14ac:dyDescent="0.15">
      <c r="A30">
        <v>6144</v>
      </c>
      <c r="B30">
        <v>32768</v>
      </c>
    </row>
    <row r="31" spans="1:12" x14ac:dyDescent="0.15">
      <c r="A31">
        <v>8192</v>
      </c>
      <c r="B31">
        <v>32768</v>
      </c>
    </row>
    <row r="32" spans="1:12" x14ac:dyDescent="0.15">
      <c r="A32">
        <v>10240</v>
      </c>
      <c r="B32">
        <v>32768</v>
      </c>
    </row>
    <row r="33" spans="1:2" x14ac:dyDescent="0.15">
      <c r="A33">
        <v>12288</v>
      </c>
      <c r="B33">
        <v>131068</v>
      </c>
    </row>
    <row r="34" spans="1:2" x14ac:dyDescent="0.15">
      <c r="A34">
        <v>14336</v>
      </c>
      <c r="B34">
        <v>163840</v>
      </c>
    </row>
    <row r="35" spans="1:2" x14ac:dyDescent="0.15">
      <c r="A35">
        <v>16384</v>
      </c>
      <c r="B35">
        <v>163840</v>
      </c>
    </row>
    <row r="36" spans="1:2" x14ac:dyDescent="0.15">
      <c r="A36">
        <v>18432</v>
      </c>
      <c r="B36">
        <v>163840</v>
      </c>
    </row>
    <row r="37" spans="1:2" x14ac:dyDescent="0.15">
      <c r="A37">
        <v>20480</v>
      </c>
      <c r="B37">
        <v>163840</v>
      </c>
    </row>
    <row r="38" spans="1:2" x14ac:dyDescent="0.15">
      <c r="A38">
        <v>22528</v>
      </c>
      <c r="B38">
        <v>163840</v>
      </c>
    </row>
    <row r="39" spans="1:2" x14ac:dyDescent="0.15">
      <c r="A39">
        <v>24576</v>
      </c>
      <c r="B39">
        <v>163840</v>
      </c>
    </row>
    <row r="40" spans="1:2" x14ac:dyDescent="0.15">
      <c r="A40">
        <v>26624</v>
      </c>
      <c r="B40">
        <v>163840</v>
      </c>
    </row>
    <row r="41" spans="1:2" x14ac:dyDescent="0.15">
      <c r="A41">
        <v>28672</v>
      </c>
      <c r="B41">
        <v>163840</v>
      </c>
    </row>
    <row r="42" spans="1:2" x14ac:dyDescent="0.15">
      <c r="A42">
        <v>30720</v>
      </c>
      <c r="B42">
        <v>163840</v>
      </c>
    </row>
    <row r="43" spans="1:2" x14ac:dyDescent="0.15">
      <c r="A43">
        <v>32768</v>
      </c>
      <c r="B43">
        <v>163840</v>
      </c>
    </row>
    <row r="44" spans="1:2" x14ac:dyDescent="0.15">
      <c r="A44">
        <v>34816</v>
      </c>
      <c r="B44">
        <v>163840</v>
      </c>
    </row>
    <row r="45" spans="1:2" x14ac:dyDescent="0.15">
      <c r="A45">
        <v>36864</v>
      </c>
      <c r="B45">
        <v>163840</v>
      </c>
    </row>
    <row r="46" spans="1:2" x14ac:dyDescent="0.15">
      <c r="A46">
        <v>38912</v>
      </c>
      <c r="B46">
        <v>163840</v>
      </c>
    </row>
    <row r="47" spans="1:2" x14ac:dyDescent="0.15">
      <c r="A47">
        <v>40960</v>
      </c>
      <c r="B47">
        <v>163840</v>
      </c>
    </row>
    <row r="48" spans="1:2" x14ac:dyDescent="0.15">
      <c r="A48">
        <v>43008</v>
      </c>
      <c r="B48">
        <v>163840</v>
      </c>
    </row>
    <row r="49" spans="1:2" x14ac:dyDescent="0.15">
      <c r="A49">
        <v>45056</v>
      </c>
      <c r="B49">
        <v>163840</v>
      </c>
    </row>
    <row r="50" spans="1:2" x14ac:dyDescent="0.15">
      <c r="A50">
        <v>47104</v>
      </c>
      <c r="B50">
        <v>163840</v>
      </c>
    </row>
    <row r="51" spans="1:2" x14ac:dyDescent="0.15">
      <c r="A51">
        <v>49152</v>
      </c>
      <c r="B51">
        <v>162291</v>
      </c>
    </row>
    <row r="52" spans="1:2" x14ac:dyDescent="0.15">
      <c r="A52">
        <v>51200</v>
      </c>
      <c r="B52">
        <v>48379</v>
      </c>
    </row>
    <row r="53" spans="1:2" x14ac:dyDescent="0.15">
      <c r="A53">
        <v>53248</v>
      </c>
      <c r="B53">
        <v>153622</v>
      </c>
    </row>
    <row r="54" spans="1:2" x14ac:dyDescent="0.15">
      <c r="A54">
        <v>55296</v>
      </c>
      <c r="B54">
        <v>196608</v>
      </c>
    </row>
    <row r="55" spans="1:2" x14ac:dyDescent="0.15">
      <c r="A55">
        <v>57344</v>
      </c>
      <c r="B55">
        <v>196608</v>
      </c>
    </row>
    <row r="56" spans="1:2" x14ac:dyDescent="0.15">
      <c r="A56">
        <v>59392</v>
      </c>
      <c r="B56">
        <v>256273</v>
      </c>
    </row>
    <row r="57" spans="1:2" x14ac:dyDescent="0.15">
      <c r="A57">
        <v>61440</v>
      </c>
      <c r="B57">
        <v>1204592</v>
      </c>
    </row>
    <row r="58" spans="1:2" x14ac:dyDescent="0.15">
      <c r="A58">
        <v>63488</v>
      </c>
      <c r="B58">
        <v>568342</v>
      </c>
    </row>
    <row r="59" spans="1:2" x14ac:dyDescent="0.15">
      <c r="A59">
        <v>65536</v>
      </c>
      <c r="B59">
        <v>367276</v>
      </c>
    </row>
    <row r="60" spans="1:2" x14ac:dyDescent="0.15">
      <c r="A60">
        <v>67584</v>
      </c>
      <c r="B60">
        <v>1962478</v>
      </c>
    </row>
    <row r="61" spans="1:2" x14ac:dyDescent="0.15">
      <c r="A61">
        <v>69632</v>
      </c>
      <c r="B61">
        <v>2194626</v>
      </c>
    </row>
    <row r="62" spans="1:2" x14ac:dyDescent="0.15">
      <c r="A62">
        <v>71680</v>
      </c>
      <c r="B62">
        <v>487634</v>
      </c>
    </row>
    <row r="63" spans="1:2" x14ac:dyDescent="0.15">
      <c r="A63">
        <v>73728</v>
      </c>
      <c r="B63">
        <v>169177</v>
      </c>
    </row>
    <row r="64" spans="1:2" x14ac:dyDescent="0.15">
      <c r="A64">
        <v>75776</v>
      </c>
      <c r="B64">
        <v>147461</v>
      </c>
    </row>
    <row r="65" spans="1:2" x14ac:dyDescent="0.15">
      <c r="A65">
        <v>77824</v>
      </c>
      <c r="B65">
        <v>57358</v>
      </c>
    </row>
    <row r="66" spans="1:2" x14ac:dyDescent="0.15">
      <c r="A66">
        <v>79872</v>
      </c>
      <c r="B66">
        <v>17559</v>
      </c>
    </row>
    <row r="67" spans="1:2" x14ac:dyDescent="0.15">
      <c r="A67">
        <v>81920</v>
      </c>
      <c r="B67">
        <v>16384</v>
      </c>
    </row>
    <row r="68" spans="1:2" x14ac:dyDescent="0.15">
      <c r="A68">
        <v>83968</v>
      </c>
      <c r="B68">
        <v>16384</v>
      </c>
    </row>
    <row r="69" spans="1:2" x14ac:dyDescent="0.15">
      <c r="A69">
        <v>86016</v>
      </c>
      <c r="B69">
        <v>16384</v>
      </c>
    </row>
    <row r="70" spans="1:2" x14ac:dyDescent="0.15">
      <c r="A70">
        <v>88064</v>
      </c>
      <c r="B70">
        <v>16384</v>
      </c>
    </row>
    <row r="71" spans="1:2" x14ac:dyDescent="0.15">
      <c r="A71">
        <v>90112</v>
      </c>
      <c r="B71">
        <v>16384</v>
      </c>
    </row>
    <row r="72" spans="1:2" x14ac:dyDescent="0.15">
      <c r="A72">
        <v>92160</v>
      </c>
      <c r="B72">
        <v>16384</v>
      </c>
    </row>
    <row r="73" spans="1:2" x14ac:dyDescent="0.15">
      <c r="A73">
        <v>94208</v>
      </c>
      <c r="B73">
        <v>16384</v>
      </c>
    </row>
    <row r="74" spans="1:2" x14ac:dyDescent="0.15">
      <c r="A74">
        <v>96256</v>
      </c>
      <c r="B74">
        <v>16384</v>
      </c>
    </row>
    <row r="75" spans="1:2" x14ac:dyDescent="0.15">
      <c r="A75">
        <v>98304</v>
      </c>
      <c r="B75">
        <v>16384</v>
      </c>
    </row>
    <row r="76" spans="1:2" x14ac:dyDescent="0.15">
      <c r="A76">
        <v>100352</v>
      </c>
      <c r="B76">
        <v>16384</v>
      </c>
    </row>
    <row r="77" spans="1:2" x14ac:dyDescent="0.15">
      <c r="A77">
        <v>102400</v>
      </c>
      <c r="B77">
        <v>16384</v>
      </c>
    </row>
    <row r="78" spans="1:2" x14ac:dyDescent="0.15">
      <c r="A78">
        <v>104448</v>
      </c>
      <c r="B78">
        <v>16384</v>
      </c>
    </row>
    <row r="79" spans="1:2" x14ac:dyDescent="0.15">
      <c r="A79">
        <v>106496</v>
      </c>
      <c r="B79">
        <v>16384</v>
      </c>
    </row>
    <row r="80" spans="1:2" x14ac:dyDescent="0.15">
      <c r="A80">
        <v>108544</v>
      </c>
      <c r="B80">
        <v>16384</v>
      </c>
    </row>
    <row r="81" spans="1:2" x14ac:dyDescent="0.15">
      <c r="A81">
        <v>110592</v>
      </c>
      <c r="B81">
        <v>24446</v>
      </c>
    </row>
    <row r="82" spans="1:2" x14ac:dyDescent="0.15">
      <c r="A82">
        <v>112640</v>
      </c>
      <c r="B82">
        <v>16476</v>
      </c>
    </row>
    <row r="83" spans="1:2" x14ac:dyDescent="0.15">
      <c r="A83">
        <v>114688</v>
      </c>
      <c r="B83">
        <v>17324</v>
      </c>
    </row>
    <row r="84" spans="1:2" x14ac:dyDescent="0.15">
      <c r="A84">
        <v>116736</v>
      </c>
      <c r="B84">
        <v>17999</v>
      </c>
    </row>
    <row r="85" spans="1:2" x14ac:dyDescent="0.15">
      <c r="A85">
        <v>118784</v>
      </c>
      <c r="B85">
        <v>18496</v>
      </c>
    </row>
    <row r="86" spans="1:2" x14ac:dyDescent="0.15">
      <c r="A86">
        <v>120832</v>
      </c>
      <c r="B86">
        <v>16384</v>
      </c>
    </row>
    <row r="87" spans="1:2" x14ac:dyDescent="0.15">
      <c r="A87">
        <v>122880</v>
      </c>
      <c r="B87">
        <v>16384</v>
      </c>
    </row>
    <row r="88" spans="1:2" x14ac:dyDescent="0.15">
      <c r="A88">
        <v>124928</v>
      </c>
      <c r="B88">
        <v>16384</v>
      </c>
    </row>
    <row r="89" spans="1:2" x14ac:dyDescent="0.15">
      <c r="A89">
        <v>126976</v>
      </c>
      <c r="B89">
        <v>16384</v>
      </c>
    </row>
    <row r="90" spans="1:2" x14ac:dyDescent="0.15">
      <c r="A90">
        <v>129024</v>
      </c>
      <c r="B90">
        <v>16384</v>
      </c>
    </row>
    <row r="91" spans="1:2" x14ac:dyDescent="0.15">
      <c r="A91">
        <v>131072</v>
      </c>
      <c r="B91">
        <v>16384</v>
      </c>
    </row>
    <row r="92" spans="1:2" x14ac:dyDescent="0.15">
      <c r="A92">
        <v>133120</v>
      </c>
      <c r="B92">
        <v>16384</v>
      </c>
    </row>
    <row r="93" spans="1:2" x14ac:dyDescent="0.15">
      <c r="A93">
        <v>135168</v>
      </c>
      <c r="B93">
        <v>16384</v>
      </c>
    </row>
    <row r="94" spans="1:2" x14ac:dyDescent="0.15">
      <c r="A94">
        <v>137216</v>
      </c>
      <c r="B94">
        <v>16384</v>
      </c>
    </row>
    <row r="95" spans="1:2" x14ac:dyDescent="0.15">
      <c r="A95">
        <v>139264</v>
      </c>
      <c r="B95">
        <v>16384</v>
      </c>
    </row>
    <row r="96" spans="1:2" x14ac:dyDescent="0.15">
      <c r="A96">
        <v>141312</v>
      </c>
      <c r="B96">
        <v>16384</v>
      </c>
    </row>
    <row r="97" spans="1:2" x14ac:dyDescent="0.15">
      <c r="A97">
        <v>143360</v>
      </c>
      <c r="B97">
        <v>16384</v>
      </c>
    </row>
    <row r="98" spans="1:2" x14ac:dyDescent="0.15">
      <c r="A98">
        <v>145408</v>
      </c>
      <c r="B98">
        <v>18476</v>
      </c>
    </row>
    <row r="99" spans="1:2" x14ac:dyDescent="0.15">
      <c r="A99">
        <v>147456</v>
      </c>
      <c r="B99">
        <v>37468</v>
      </c>
    </row>
    <row r="100" spans="1:2" x14ac:dyDescent="0.15">
      <c r="A100">
        <v>149504</v>
      </c>
      <c r="B100">
        <v>79072</v>
      </c>
    </row>
    <row r="101" spans="1:2" x14ac:dyDescent="0.15">
      <c r="A101">
        <v>151552</v>
      </c>
      <c r="B101">
        <v>67428</v>
      </c>
    </row>
    <row r="102" spans="1:2" x14ac:dyDescent="0.15">
      <c r="A102">
        <v>153600</v>
      </c>
      <c r="B102">
        <v>91741</v>
      </c>
    </row>
    <row r="103" spans="1:2" x14ac:dyDescent="0.15">
      <c r="A103">
        <v>155648</v>
      </c>
      <c r="B103">
        <v>84597</v>
      </c>
    </row>
    <row r="104" spans="1:2" x14ac:dyDescent="0.15">
      <c r="A104">
        <v>157696</v>
      </c>
      <c r="B104">
        <v>97080</v>
      </c>
    </row>
    <row r="105" spans="1:2" x14ac:dyDescent="0.15">
      <c r="A105">
        <v>159744</v>
      </c>
      <c r="B105">
        <v>84781</v>
      </c>
    </row>
    <row r="106" spans="1:2" x14ac:dyDescent="0.15">
      <c r="A106">
        <v>161792</v>
      </c>
      <c r="B106">
        <v>95598</v>
      </c>
    </row>
    <row r="107" spans="1:2" x14ac:dyDescent="0.15">
      <c r="A107">
        <v>163840</v>
      </c>
      <c r="B107">
        <v>84485</v>
      </c>
    </row>
    <row r="108" spans="1:2" x14ac:dyDescent="0.15">
      <c r="A108">
        <v>165888</v>
      </c>
      <c r="B108">
        <v>98304</v>
      </c>
    </row>
    <row r="109" spans="1:2" x14ac:dyDescent="0.15">
      <c r="A109">
        <v>167936</v>
      </c>
      <c r="B109">
        <v>84805</v>
      </c>
    </row>
    <row r="110" spans="1:2" x14ac:dyDescent="0.15">
      <c r="A110">
        <v>169984</v>
      </c>
      <c r="B110">
        <v>97080</v>
      </c>
    </row>
    <row r="111" spans="1:2" x14ac:dyDescent="0.15">
      <c r="A111">
        <v>172032</v>
      </c>
      <c r="B111">
        <v>84485</v>
      </c>
    </row>
    <row r="112" spans="1:2" x14ac:dyDescent="0.15">
      <c r="A112">
        <v>174080</v>
      </c>
      <c r="B112">
        <v>96495</v>
      </c>
    </row>
    <row r="113" spans="1:2" x14ac:dyDescent="0.15">
      <c r="A113">
        <v>176128</v>
      </c>
      <c r="B113">
        <v>82651</v>
      </c>
    </row>
    <row r="114" spans="1:2" x14ac:dyDescent="0.15">
      <c r="A114">
        <v>178176</v>
      </c>
      <c r="B114">
        <v>95544</v>
      </c>
    </row>
    <row r="115" spans="1:2" x14ac:dyDescent="0.15">
      <c r="A115">
        <v>180224</v>
      </c>
      <c r="B115">
        <v>81290</v>
      </c>
    </row>
    <row r="116" spans="1:2" x14ac:dyDescent="0.15">
      <c r="A116">
        <v>182272</v>
      </c>
      <c r="B116">
        <v>95238</v>
      </c>
    </row>
    <row r="117" spans="1:2" x14ac:dyDescent="0.15">
      <c r="A117">
        <v>184320</v>
      </c>
      <c r="B117">
        <v>82524</v>
      </c>
    </row>
    <row r="118" spans="1:2" x14ac:dyDescent="0.15">
      <c r="A118">
        <v>186368</v>
      </c>
      <c r="B118">
        <v>94659</v>
      </c>
    </row>
    <row r="119" spans="1:2" x14ac:dyDescent="0.15">
      <c r="A119">
        <v>188416</v>
      </c>
      <c r="B119">
        <v>83823</v>
      </c>
    </row>
    <row r="120" spans="1:2" x14ac:dyDescent="0.15">
      <c r="A120">
        <v>190464</v>
      </c>
      <c r="B120">
        <v>94959</v>
      </c>
    </row>
    <row r="121" spans="1:2" x14ac:dyDescent="0.15">
      <c r="A121">
        <v>192512</v>
      </c>
      <c r="B121">
        <v>70740</v>
      </c>
    </row>
    <row r="122" spans="1:2" x14ac:dyDescent="0.15">
      <c r="A122">
        <v>194560</v>
      </c>
      <c r="B122">
        <v>20213</v>
      </c>
    </row>
    <row r="123" spans="1:2" x14ac:dyDescent="0.15">
      <c r="A123">
        <v>196608</v>
      </c>
      <c r="B123">
        <v>85992</v>
      </c>
    </row>
    <row r="124" spans="1:2" x14ac:dyDescent="0.15">
      <c r="A124">
        <v>198656</v>
      </c>
      <c r="B124">
        <v>92819</v>
      </c>
    </row>
    <row r="125" spans="1:2" x14ac:dyDescent="0.15">
      <c r="A125">
        <v>200704</v>
      </c>
      <c r="B125">
        <v>99449</v>
      </c>
    </row>
    <row r="126" spans="1:2" x14ac:dyDescent="0.15">
      <c r="A126">
        <v>202752</v>
      </c>
      <c r="B126">
        <v>152841</v>
      </c>
    </row>
    <row r="127" spans="1:2" x14ac:dyDescent="0.15">
      <c r="A127">
        <v>204800</v>
      </c>
      <c r="B127">
        <v>164926</v>
      </c>
    </row>
    <row r="128" spans="1:2" x14ac:dyDescent="0.15">
      <c r="A128">
        <v>206848</v>
      </c>
      <c r="B128">
        <v>174973</v>
      </c>
    </row>
    <row r="129" spans="1:2" x14ac:dyDescent="0.15">
      <c r="A129">
        <v>208896</v>
      </c>
      <c r="B129">
        <v>180401</v>
      </c>
    </row>
    <row r="130" spans="1:2" x14ac:dyDescent="0.15">
      <c r="A130">
        <v>210944</v>
      </c>
      <c r="B130">
        <v>202941</v>
      </c>
    </row>
    <row r="131" spans="1:2" x14ac:dyDescent="0.15">
      <c r="A131">
        <v>212992</v>
      </c>
      <c r="B131">
        <v>285546</v>
      </c>
    </row>
    <row r="132" spans="1:2" x14ac:dyDescent="0.15">
      <c r="A132">
        <v>215040</v>
      </c>
      <c r="B132">
        <v>161900</v>
      </c>
    </row>
    <row r="133" spans="1:2" x14ac:dyDescent="0.15">
      <c r="A133">
        <v>217088</v>
      </c>
      <c r="B133">
        <v>16384</v>
      </c>
    </row>
    <row r="134" spans="1:2" x14ac:dyDescent="0.15">
      <c r="A134">
        <v>219136</v>
      </c>
      <c r="B134">
        <v>16384</v>
      </c>
    </row>
    <row r="135" spans="1:2" x14ac:dyDescent="0.15">
      <c r="A135">
        <v>221184</v>
      </c>
      <c r="B135">
        <v>24574</v>
      </c>
    </row>
    <row r="136" spans="1:2" x14ac:dyDescent="0.15">
      <c r="A136">
        <v>223232</v>
      </c>
      <c r="B136">
        <v>81920</v>
      </c>
    </row>
    <row r="137" spans="1:2" x14ac:dyDescent="0.15">
      <c r="A137">
        <v>225280</v>
      </c>
      <c r="B137">
        <v>81920</v>
      </c>
    </row>
    <row r="138" spans="1:2" x14ac:dyDescent="0.15">
      <c r="A138">
        <v>227328</v>
      </c>
      <c r="B138">
        <v>81920</v>
      </c>
    </row>
    <row r="139" spans="1:2" x14ac:dyDescent="0.15">
      <c r="A139">
        <v>229376</v>
      </c>
      <c r="B139">
        <v>81920</v>
      </c>
    </row>
    <row r="140" spans="1:2" x14ac:dyDescent="0.15">
      <c r="A140">
        <v>231424</v>
      </c>
      <c r="B140">
        <v>81920</v>
      </c>
    </row>
    <row r="141" spans="1:2" x14ac:dyDescent="0.15">
      <c r="A141">
        <v>233472</v>
      </c>
      <c r="B141">
        <v>81920</v>
      </c>
    </row>
    <row r="142" spans="1:2" x14ac:dyDescent="0.15">
      <c r="A142">
        <v>235520</v>
      </c>
      <c r="B142">
        <v>65901517</v>
      </c>
    </row>
    <row r="143" spans="1:2" x14ac:dyDescent="0.15">
      <c r="A143">
        <v>237568</v>
      </c>
      <c r="B143">
        <v>81920</v>
      </c>
    </row>
    <row r="144" spans="1:2" x14ac:dyDescent="0.15">
      <c r="A144">
        <v>239616</v>
      </c>
      <c r="B144">
        <v>80370</v>
      </c>
    </row>
    <row r="145" spans="1:2" x14ac:dyDescent="0.15">
      <c r="A145">
        <v>241664</v>
      </c>
      <c r="B145">
        <v>65536</v>
      </c>
    </row>
    <row r="146" spans="1:2" x14ac:dyDescent="0.15">
      <c r="A146">
        <v>243712</v>
      </c>
      <c r="B146">
        <v>65536</v>
      </c>
    </row>
    <row r="147" spans="1:2" x14ac:dyDescent="0.15">
      <c r="A147">
        <v>245760</v>
      </c>
      <c r="B147">
        <v>65536</v>
      </c>
    </row>
    <row r="148" spans="1:2" x14ac:dyDescent="0.15">
      <c r="A148">
        <v>247808</v>
      </c>
      <c r="B148">
        <v>65536</v>
      </c>
    </row>
    <row r="149" spans="1:2" x14ac:dyDescent="0.15">
      <c r="A149">
        <v>249856</v>
      </c>
      <c r="B149">
        <v>65536</v>
      </c>
    </row>
    <row r="150" spans="1:2" x14ac:dyDescent="0.15">
      <c r="A150">
        <v>251904</v>
      </c>
      <c r="B150">
        <v>63670</v>
      </c>
    </row>
    <row r="151" spans="1:2" x14ac:dyDescent="0.15">
      <c r="A151">
        <v>253952</v>
      </c>
      <c r="B151">
        <v>32768</v>
      </c>
    </row>
    <row r="152" spans="1:2" x14ac:dyDescent="0.15">
      <c r="A152">
        <v>256000</v>
      </c>
      <c r="B152">
        <v>32768</v>
      </c>
    </row>
    <row r="153" spans="1:2" x14ac:dyDescent="0.15">
      <c r="A153">
        <v>258048</v>
      </c>
      <c r="B153">
        <v>32768</v>
      </c>
    </row>
    <row r="154" spans="1:2" x14ac:dyDescent="0.15">
      <c r="A154">
        <v>260096</v>
      </c>
      <c r="B154">
        <v>32768</v>
      </c>
    </row>
    <row r="155" spans="1:2" x14ac:dyDescent="0.15">
      <c r="A155">
        <v>2101248</v>
      </c>
      <c r="B155">
        <v>5117</v>
      </c>
    </row>
    <row r="156" spans="1:2" x14ac:dyDescent="0.15">
      <c r="A156">
        <v>2199552</v>
      </c>
      <c r="B156">
        <v>4311739</v>
      </c>
    </row>
    <row r="157" spans="1:2" x14ac:dyDescent="0.15">
      <c r="A157">
        <v>2201600</v>
      </c>
      <c r="B157">
        <v>12916221</v>
      </c>
    </row>
    <row r="158" spans="1:2" x14ac:dyDescent="0.15">
      <c r="A158">
        <v>2203648</v>
      </c>
      <c r="B158">
        <v>80602</v>
      </c>
    </row>
    <row r="159" spans="1:2" x14ac:dyDescent="0.15">
      <c r="A159">
        <v>2205696</v>
      </c>
      <c r="B159">
        <v>99292</v>
      </c>
    </row>
    <row r="160" spans="1:2" x14ac:dyDescent="0.15">
      <c r="A160">
        <v>2207744</v>
      </c>
      <c r="B160">
        <v>22650</v>
      </c>
    </row>
    <row r="162" spans="1:2" x14ac:dyDescent="0.15">
      <c r="A162" t="s">
        <v>149</v>
      </c>
      <c r="B162">
        <f>VAR(B27:B160)</f>
        <v>33578329498621.398</v>
      </c>
    </row>
    <row r="163" spans="1:2" x14ac:dyDescent="0.15">
      <c r="A163" t="s">
        <v>150</v>
      </c>
      <c r="B163">
        <f>SQRT(B162)</f>
        <v>5794681.1386495978</v>
      </c>
    </row>
    <row r="164" spans="1:2" x14ac:dyDescent="0.15">
      <c r="A164" t="s">
        <v>151</v>
      </c>
      <c r="B164">
        <f>AVERAGE(B27:B160 )</f>
        <v>746268.6641791045</v>
      </c>
    </row>
    <row r="165" spans="1:2" x14ac:dyDescent="0.15">
      <c r="A165" t="s">
        <v>152</v>
      </c>
      <c r="B165">
        <f>B163/B164</f>
        <v>7.7648726481417345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49" workbookViewId="0">
      <selection activeCell="B80" sqref="B80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138</v>
      </c>
    </row>
    <row r="3" spans="1:6" x14ac:dyDescent="0.15">
      <c r="A3" t="s">
        <v>83</v>
      </c>
      <c r="B3" t="s">
        <v>84</v>
      </c>
      <c r="C3">
        <v>2</v>
      </c>
      <c r="D3" s="1">
        <v>0.85217592592592595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5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133</v>
      </c>
      <c r="B11" t="s">
        <v>134</v>
      </c>
    </row>
    <row r="12" spans="1:6" x14ac:dyDescent="0.15">
      <c r="A12" t="s">
        <v>135</v>
      </c>
      <c r="B12" t="s">
        <v>136</v>
      </c>
    </row>
    <row r="13" spans="1:6" x14ac:dyDescent="0.15">
      <c r="A13" t="s">
        <v>133</v>
      </c>
      <c r="B13" t="s">
        <v>112</v>
      </c>
      <c r="C13">
        <v>999997</v>
      </c>
    </row>
    <row r="14" spans="1:6" x14ac:dyDescent="0.15">
      <c r="A14" t="s">
        <v>133</v>
      </c>
      <c r="B14" t="s">
        <v>137</v>
      </c>
      <c r="C14">
        <v>0</v>
      </c>
    </row>
    <row r="15" spans="1:6" x14ac:dyDescent="0.15">
      <c r="A15" t="s">
        <v>104</v>
      </c>
      <c r="B15" t="s">
        <v>105</v>
      </c>
      <c r="C15">
        <v>100000000</v>
      </c>
    </row>
    <row r="16" spans="1:6" x14ac:dyDescent="0.15">
      <c r="A16" t="s">
        <v>106</v>
      </c>
      <c r="B16" t="s">
        <v>107</v>
      </c>
      <c r="C16" t="s">
        <v>108</v>
      </c>
      <c r="D16" t="s">
        <v>109</v>
      </c>
      <c r="E16" t="s">
        <v>110</v>
      </c>
      <c r="F16">
        <v>0</v>
      </c>
    </row>
    <row r="17" spans="1:12" x14ac:dyDescent="0.15">
      <c r="A17" t="s">
        <v>111</v>
      </c>
      <c r="B17" t="s">
        <v>112</v>
      </c>
      <c r="C17">
        <v>100000001</v>
      </c>
    </row>
    <row r="18" spans="1:12" x14ac:dyDescent="0.15">
      <c r="A18" t="s">
        <v>113</v>
      </c>
      <c r="B18" t="s">
        <v>103</v>
      </c>
      <c r="C18" t="s">
        <v>112</v>
      </c>
      <c r="D18">
        <v>100000001</v>
      </c>
    </row>
    <row r="19" spans="1:12" x14ac:dyDescent="0.15">
      <c r="A19" t="s">
        <v>113</v>
      </c>
      <c r="B19" t="s">
        <v>103</v>
      </c>
      <c r="C19" t="s">
        <v>114</v>
      </c>
      <c r="D19" t="s">
        <v>115</v>
      </c>
      <c r="E19">
        <v>0</v>
      </c>
    </row>
    <row r="20" spans="1:12" x14ac:dyDescent="0.15">
      <c r="A20" t="s">
        <v>116</v>
      </c>
      <c r="B20" t="s">
        <v>115</v>
      </c>
      <c r="C20">
        <v>0</v>
      </c>
    </row>
    <row r="21" spans="1:12" x14ac:dyDescent="0.15">
      <c r="A21" t="s">
        <v>117</v>
      </c>
      <c r="B21" t="s">
        <v>112</v>
      </c>
      <c r="C21">
        <v>0</v>
      </c>
    </row>
    <row r="22" spans="1:12" x14ac:dyDescent="0.15">
      <c r="A22" t="s">
        <v>118</v>
      </c>
      <c r="B22" t="s">
        <v>103</v>
      </c>
      <c r="C22" t="s">
        <v>112</v>
      </c>
      <c r="D22">
        <v>0</v>
      </c>
    </row>
    <row r="23" spans="1:12" x14ac:dyDescent="0.15">
      <c r="A23" t="s">
        <v>119</v>
      </c>
      <c r="B23" t="s">
        <v>111</v>
      </c>
      <c r="C23" t="s">
        <v>120</v>
      </c>
      <c r="D23">
        <v>50</v>
      </c>
      <c r="E23" t="s">
        <v>121</v>
      </c>
    </row>
    <row r="24" spans="1:12" x14ac:dyDescent="0.15">
      <c r="A24" t="s">
        <v>122</v>
      </c>
      <c r="B24" t="s">
        <v>123</v>
      </c>
      <c r="C24" t="s">
        <v>124</v>
      </c>
      <c r="D24" t="s">
        <v>125</v>
      </c>
      <c r="E24" t="s">
        <v>123</v>
      </c>
      <c r="F24" t="s">
        <v>126</v>
      </c>
      <c r="G24">
        <v>16777216</v>
      </c>
      <c r="H24" t="s">
        <v>124</v>
      </c>
      <c r="I24">
        <v>0</v>
      </c>
      <c r="J24" t="s">
        <v>125</v>
      </c>
      <c r="K24" t="s">
        <v>123</v>
      </c>
      <c r="L24" t="s">
        <v>127</v>
      </c>
    </row>
    <row r="26" spans="1:12" x14ac:dyDescent="0.15">
      <c r="A26" t="s">
        <v>117</v>
      </c>
      <c r="B26" t="s">
        <v>128</v>
      </c>
      <c r="C26">
        <v>0</v>
      </c>
    </row>
    <row r="27" spans="1:12" x14ac:dyDescent="0.15">
      <c r="A27" t="s">
        <v>86</v>
      </c>
      <c r="B27" t="s">
        <v>106</v>
      </c>
      <c r="C27" t="s">
        <v>126</v>
      </c>
      <c r="D27">
        <v>0</v>
      </c>
      <c r="E27" t="s">
        <v>129</v>
      </c>
      <c r="F27" t="s">
        <v>130</v>
      </c>
      <c r="G27" t="s">
        <v>126</v>
      </c>
      <c r="H27">
        <v>16777216</v>
      </c>
    </row>
    <row r="29" spans="1:12" x14ac:dyDescent="0.15">
      <c r="A29" t="s">
        <v>130</v>
      </c>
      <c r="B29" t="s">
        <v>131</v>
      </c>
      <c r="C29">
        <v>2048</v>
      </c>
    </row>
    <row r="30" spans="1:12" x14ac:dyDescent="0.15">
      <c r="A30" t="s">
        <v>26</v>
      </c>
    </row>
    <row r="31" spans="1:12" x14ac:dyDescent="0.15">
      <c r="A31">
        <v>47104</v>
      </c>
      <c r="B31">
        <v>47820</v>
      </c>
    </row>
    <row r="32" spans="1:12" x14ac:dyDescent="0.15">
      <c r="A32">
        <v>49152</v>
      </c>
      <c r="B32">
        <v>189856</v>
      </c>
    </row>
    <row r="33" spans="1:2" x14ac:dyDescent="0.15">
      <c r="A33">
        <v>51200</v>
      </c>
      <c r="B33">
        <v>189856</v>
      </c>
    </row>
    <row r="34" spans="1:2" x14ac:dyDescent="0.15">
      <c r="A34">
        <v>53248</v>
      </c>
      <c r="B34">
        <v>189856</v>
      </c>
    </row>
    <row r="35" spans="1:2" x14ac:dyDescent="0.15">
      <c r="A35">
        <v>55296</v>
      </c>
      <c r="B35">
        <v>189856</v>
      </c>
    </row>
    <row r="36" spans="1:2" x14ac:dyDescent="0.15">
      <c r="A36">
        <v>57344</v>
      </c>
      <c r="B36">
        <v>189856</v>
      </c>
    </row>
    <row r="37" spans="1:2" x14ac:dyDescent="0.15">
      <c r="A37">
        <v>59392</v>
      </c>
      <c r="B37">
        <v>189856</v>
      </c>
    </row>
    <row r="38" spans="1:2" x14ac:dyDescent="0.15">
      <c r="A38">
        <v>61440</v>
      </c>
      <c r="B38">
        <v>189856</v>
      </c>
    </row>
    <row r="39" spans="1:2" x14ac:dyDescent="0.15">
      <c r="A39">
        <v>63488</v>
      </c>
      <c r="B39">
        <v>189664</v>
      </c>
    </row>
    <row r="40" spans="1:2" x14ac:dyDescent="0.15">
      <c r="A40">
        <v>65536</v>
      </c>
      <c r="B40">
        <v>189856</v>
      </c>
    </row>
    <row r="41" spans="1:2" x14ac:dyDescent="0.15">
      <c r="A41">
        <v>67584</v>
      </c>
      <c r="B41">
        <v>189825</v>
      </c>
    </row>
    <row r="42" spans="1:2" x14ac:dyDescent="0.15">
      <c r="A42">
        <v>69632</v>
      </c>
      <c r="B42">
        <v>189824</v>
      </c>
    </row>
    <row r="43" spans="1:2" x14ac:dyDescent="0.15">
      <c r="A43">
        <v>71680</v>
      </c>
      <c r="B43">
        <v>189824</v>
      </c>
    </row>
    <row r="44" spans="1:2" x14ac:dyDescent="0.15">
      <c r="A44">
        <v>73728</v>
      </c>
      <c r="B44">
        <v>189824</v>
      </c>
    </row>
    <row r="45" spans="1:2" x14ac:dyDescent="0.15">
      <c r="A45">
        <v>75776</v>
      </c>
      <c r="B45">
        <v>189824</v>
      </c>
    </row>
    <row r="46" spans="1:2" x14ac:dyDescent="0.15">
      <c r="A46">
        <v>77824</v>
      </c>
      <c r="B46">
        <v>189824</v>
      </c>
    </row>
    <row r="47" spans="1:2" x14ac:dyDescent="0.15">
      <c r="A47">
        <v>79872</v>
      </c>
      <c r="B47">
        <v>142184</v>
      </c>
    </row>
    <row r="48" spans="1:2" x14ac:dyDescent="0.15">
      <c r="A48">
        <v>88064</v>
      </c>
      <c r="B48">
        <v>984</v>
      </c>
    </row>
    <row r="49" spans="1:2" x14ac:dyDescent="0.15">
      <c r="A49">
        <v>104448</v>
      </c>
      <c r="B49">
        <v>3153</v>
      </c>
    </row>
    <row r="50" spans="1:2" x14ac:dyDescent="0.15">
      <c r="A50">
        <v>108544</v>
      </c>
      <c r="B50">
        <v>3835954</v>
      </c>
    </row>
    <row r="51" spans="1:2" x14ac:dyDescent="0.15">
      <c r="A51">
        <v>110592</v>
      </c>
      <c r="B51">
        <v>1822</v>
      </c>
    </row>
    <row r="52" spans="1:2" x14ac:dyDescent="0.15">
      <c r="A52">
        <v>112640</v>
      </c>
      <c r="B52">
        <v>4287787</v>
      </c>
    </row>
    <row r="53" spans="1:2" x14ac:dyDescent="0.15">
      <c r="A53">
        <v>114688</v>
      </c>
      <c r="B53">
        <v>1000947</v>
      </c>
    </row>
    <row r="54" spans="1:2" x14ac:dyDescent="0.15">
      <c r="A54">
        <v>116736</v>
      </c>
      <c r="B54">
        <v>6232</v>
      </c>
    </row>
    <row r="55" spans="1:2" x14ac:dyDescent="0.15">
      <c r="A55">
        <v>118784</v>
      </c>
      <c r="B55">
        <v>2336</v>
      </c>
    </row>
    <row r="56" spans="1:2" x14ac:dyDescent="0.15">
      <c r="A56">
        <v>120832</v>
      </c>
      <c r="B56">
        <v>2733</v>
      </c>
    </row>
    <row r="57" spans="1:2" x14ac:dyDescent="0.15">
      <c r="A57">
        <v>122880</v>
      </c>
      <c r="B57">
        <v>8392</v>
      </c>
    </row>
    <row r="58" spans="1:2" x14ac:dyDescent="0.15">
      <c r="A58">
        <v>126976</v>
      </c>
      <c r="B58">
        <v>1051</v>
      </c>
    </row>
    <row r="59" spans="1:2" x14ac:dyDescent="0.15">
      <c r="A59">
        <v>131072</v>
      </c>
      <c r="B59">
        <v>6031633</v>
      </c>
    </row>
    <row r="60" spans="1:2" x14ac:dyDescent="0.15">
      <c r="A60">
        <v>133120</v>
      </c>
      <c r="B60">
        <v>4482648</v>
      </c>
    </row>
    <row r="61" spans="1:2" x14ac:dyDescent="0.15">
      <c r="A61">
        <v>135168</v>
      </c>
      <c r="B61">
        <v>6277112</v>
      </c>
    </row>
    <row r="62" spans="1:2" x14ac:dyDescent="0.15">
      <c r="A62">
        <v>137216</v>
      </c>
      <c r="B62">
        <v>2636531</v>
      </c>
    </row>
    <row r="63" spans="1:2" x14ac:dyDescent="0.15">
      <c r="A63">
        <v>139264</v>
      </c>
      <c r="B63">
        <v>3276800</v>
      </c>
    </row>
    <row r="64" spans="1:2" x14ac:dyDescent="0.15">
      <c r="A64">
        <v>141312</v>
      </c>
      <c r="B64">
        <v>6970684</v>
      </c>
    </row>
    <row r="65" spans="1:2" x14ac:dyDescent="0.15">
      <c r="A65">
        <v>143360</v>
      </c>
      <c r="B65">
        <v>7084103</v>
      </c>
    </row>
    <row r="66" spans="1:2" x14ac:dyDescent="0.15">
      <c r="A66">
        <v>145408</v>
      </c>
      <c r="B66">
        <v>13833952</v>
      </c>
    </row>
    <row r="67" spans="1:2" x14ac:dyDescent="0.15">
      <c r="A67">
        <v>149504</v>
      </c>
      <c r="B67">
        <v>2749168</v>
      </c>
    </row>
    <row r="68" spans="1:2" x14ac:dyDescent="0.15">
      <c r="A68">
        <v>151552</v>
      </c>
      <c r="B68">
        <v>6143513</v>
      </c>
    </row>
    <row r="69" spans="1:2" x14ac:dyDescent="0.15">
      <c r="A69">
        <v>153600</v>
      </c>
      <c r="B69">
        <v>2377252</v>
      </c>
    </row>
    <row r="70" spans="1:2" x14ac:dyDescent="0.15">
      <c r="A70">
        <v>155648</v>
      </c>
      <c r="B70">
        <v>6946399</v>
      </c>
    </row>
    <row r="71" spans="1:2" x14ac:dyDescent="0.15">
      <c r="A71">
        <v>159744</v>
      </c>
      <c r="B71">
        <v>9045436</v>
      </c>
    </row>
    <row r="72" spans="1:2" x14ac:dyDescent="0.15">
      <c r="A72">
        <v>161792</v>
      </c>
      <c r="B72">
        <v>7023297</v>
      </c>
    </row>
    <row r="73" spans="1:2" x14ac:dyDescent="0.15">
      <c r="A73">
        <v>2101248</v>
      </c>
      <c r="B73">
        <v>537</v>
      </c>
    </row>
    <row r="74" spans="1:2" x14ac:dyDescent="0.15">
      <c r="A74">
        <v>2441216</v>
      </c>
      <c r="B74">
        <v>2932084</v>
      </c>
    </row>
    <row r="76" spans="1:2" x14ac:dyDescent="0.15">
      <c r="A76" t="s">
        <v>149</v>
      </c>
      <c r="B76">
        <f>VAR(B31:B74)</f>
        <v>10466487174743.609</v>
      </c>
    </row>
    <row r="77" spans="1:2" x14ac:dyDescent="0.15">
      <c r="A77" t="s">
        <v>150</v>
      </c>
      <c r="B77">
        <f>SQRT(B76)</f>
        <v>3235195.0752224522</v>
      </c>
    </row>
    <row r="78" spans="1:2" x14ac:dyDescent="0.15">
      <c r="A78" t="s">
        <v>151</v>
      </c>
      <c r="B78">
        <f>AVERAGE(B31:B74 )</f>
        <v>2272727.2954545454</v>
      </c>
    </row>
    <row r="79" spans="1:2" x14ac:dyDescent="0.15">
      <c r="A79" t="s">
        <v>152</v>
      </c>
      <c r="B79">
        <f>B77/B78</f>
        <v>1.4234858188630208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19" workbookViewId="0">
      <selection activeCell="A57" sqref="A57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138</v>
      </c>
    </row>
    <row r="3" spans="1:6" x14ac:dyDescent="0.15">
      <c r="A3" t="s">
        <v>83</v>
      </c>
      <c r="B3" t="s">
        <v>84</v>
      </c>
      <c r="C3">
        <v>2</v>
      </c>
      <c r="D3" s="1">
        <v>0.85275462962962967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93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104</v>
      </c>
      <c r="B11" t="s">
        <v>105</v>
      </c>
      <c r="C11">
        <v>100000000</v>
      </c>
    </row>
    <row r="12" spans="1:6" x14ac:dyDescent="0.1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0</v>
      </c>
    </row>
    <row r="13" spans="1:6" x14ac:dyDescent="0.15">
      <c r="A13" t="s">
        <v>111</v>
      </c>
      <c r="B13" t="s">
        <v>112</v>
      </c>
      <c r="C13">
        <v>100000001</v>
      </c>
    </row>
    <row r="14" spans="1:6" x14ac:dyDescent="0.15">
      <c r="A14" t="s">
        <v>113</v>
      </c>
      <c r="B14" t="s">
        <v>103</v>
      </c>
      <c r="C14" t="s">
        <v>112</v>
      </c>
      <c r="D14">
        <v>100000001</v>
      </c>
    </row>
    <row r="15" spans="1:6" x14ac:dyDescent="0.15">
      <c r="A15" t="s">
        <v>113</v>
      </c>
      <c r="B15" t="s">
        <v>103</v>
      </c>
      <c r="C15" t="s">
        <v>114</v>
      </c>
      <c r="D15" t="s">
        <v>115</v>
      </c>
      <c r="E15">
        <v>0</v>
      </c>
    </row>
    <row r="16" spans="1:6" x14ac:dyDescent="0.15">
      <c r="A16" t="s">
        <v>116</v>
      </c>
      <c r="B16" t="s">
        <v>115</v>
      </c>
      <c r="C16">
        <v>0</v>
      </c>
    </row>
    <row r="17" spans="1:12" x14ac:dyDescent="0.15">
      <c r="A17" t="s">
        <v>117</v>
      </c>
      <c r="B17" t="s">
        <v>112</v>
      </c>
      <c r="C17">
        <v>0</v>
      </c>
    </row>
    <row r="18" spans="1:12" x14ac:dyDescent="0.15">
      <c r="A18" t="s">
        <v>118</v>
      </c>
      <c r="B18" t="s">
        <v>103</v>
      </c>
      <c r="C18" t="s">
        <v>112</v>
      </c>
      <c r="D18">
        <v>0</v>
      </c>
    </row>
    <row r="19" spans="1:12" x14ac:dyDescent="0.15">
      <c r="A19" t="s">
        <v>119</v>
      </c>
      <c r="B19" t="s">
        <v>111</v>
      </c>
      <c r="C19" t="s">
        <v>120</v>
      </c>
      <c r="D19">
        <v>50</v>
      </c>
      <c r="E19" t="s">
        <v>121</v>
      </c>
    </row>
    <row r="20" spans="1:12" x14ac:dyDescent="0.15">
      <c r="A20" t="s">
        <v>122</v>
      </c>
      <c r="B20" t="s">
        <v>123</v>
      </c>
      <c r="C20" t="s">
        <v>124</v>
      </c>
      <c r="D20" t="s">
        <v>125</v>
      </c>
      <c r="E20" t="s">
        <v>123</v>
      </c>
      <c r="F20" t="s">
        <v>126</v>
      </c>
      <c r="G20">
        <v>16777216</v>
      </c>
      <c r="H20" t="s">
        <v>124</v>
      </c>
      <c r="I20">
        <v>0</v>
      </c>
      <c r="J20" t="s">
        <v>125</v>
      </c>
      <c r="K20" t="s">
        <v>123</v>
      </c>
      <c r="L20" t="s">
        <v>127</v>
      </c>
    </row>
    <row r="22" spans="1:12" x14ac:dyDescent="0.15">
      <c r="A22" t="s">
        <v>117</v>
      </c>
      <c r="B22" t="s">
        <v>128</v>
      </c>
      <c r="C22">
        <v>0</v>
      </c>
    </row>
    <row r="23" spans="1:12" x14ac:dyDescent="0.15">
      <c r="A23" t="s">
        <v>86</v>
      </c>
      <c r="B23" t="s">
        <v>106</v>
      </c>
      <c r="C23" t="s">
        <v>126</v>
      </c>
      <c r="D23">
        <v>0</v>
      </c>
      <c r="E23" t="s">
        <v>129</v>
      </c>
      <c r="F23" t="s">
        <v>130</v>
      </c>
      <c r="G23" t="s">
        <v>126</v>
      </c>
      <c r="H23">
        <v>16777216</v>
      </c>
    </row>
    <row r="25" spans="1:12" x14ac:dyDescent="0.15">
      <c r="A25" t="s">
        <v>130</v>
      </c>
      <c r="B25" t="s">
        <v>131</v>
      </c>
      <c r="C25">
        <v>2048</v>
      </c>
    </row>
    <row r="26" spans="1:12" x14ac:dyDescent="0.15">
      <c r="A26" t="s">
        <v>26</v>
      </c>
    </row>
    <row r="27" spans="1:12" x14ac:dyDescent="0.15">
      <c r="A27">
        <v>47104</v>
      </c>
      <c r="B27">
        <v>47820</v>
      </c>
    </row>
    <row r="28" spans="1:12" x14ac:dyDescent="0.15">
      <c r="A28">
        <v>49152</v>
      </c>
      <c r="B28">
        <v>189856</v>
      </c>
    </row>
    <row r="29" spans="1:12" x14ac:dyDescent="0.15">
      <c r="A29">
        <v>51200</v>
      </c>
      <c r="B29">
        <v>189856</v>
      </c>
    </row>
    <row r="30" spans="1:12" x14ac:dyDescent="0.15">
      <c r="A30">
        <v>53248</v>
      </c>
      <c r="B30">
        <v>189856</v>
      </c>
    </row>
    <row r="31" spans="1:12" x14ac:dyDescent="0.15">
      <c r="A31">
        <v>55296</v>
      </c>
      <c r="B31">
        <v>189856</v>
      </c>
    </row>
    <row r="32" spans="1:12" x14ac:dyDescent="0.15">
      <c r="A32">
        <v>57344</v>
      </c>
      <c r="B32">
        <v>189856</v>
      </c>
    </row>
    <row r="33" spans="1:2" x14ac:dyDescent="0.15">
      <c r="A33">
        <v>59392</v>
      </c>
      <c r="B33">
        <v>189856</v>
      </c>
    </row>
    <row r="34" spans="1:2" x14ac:dyDescent="0.15">
      <c r="A34">
        <v>61440</v>
      </c>
      <c r="B34">
        <v>189856</v>
      </c>
    </row>
    <row r="35" spans="1:2" x14ac:dyDescent="0.15">
      <c r="A35">
        <v>63488</v>
      </c>
      <c r="B35">
        <v>189664</v>
      </c>
    </row>
    <row r="36" spans="1:2" x14ac:dyDescent="0.15">
      <c r="A36">
        <v>65536</v>
      </c>
      <c r="B36">
        <v>189856</v>
      </c>
    </row>
    <row r="37" spans="1:2" x14ac:dyDescent="0.15">
      <c r="A37">
        <v>67584</v>
      </c>
      <c r="B37">
        <v>189825</v>
      </c>
    </row>
    <row r="38" spans="1:2" x14ac:dyDescent="0.15">
      <c r="A38">
        <v>69632</v>
      </c>
      <c r="B38">
        <v>189824</v>
      </c>
    </row>
    <row r="39" spans="1:2" x14ac:dyDescent="0.15">
      <c r="A39">
        <v>71680</v>
      </c>
      <c r="B39">
        <v>189824</v>
      </c>
    </row>
    <row r="40" spans="1:2" x14ac:dyDescent="0.15">
      <c r="A40">
        <v>73728</v>
      </c>
      <c r="B40">
        <v>189824</v>
      </c>
    </row>
    <row r="41" spans="1:2" x14ac:dyDescent="0.15">
      <c r="A41">
        <v>75776</v>
      </c>
      <c r="B41">
        <v>189824</v>
      </c>
    </row>
    <row r="42" spans="1:2" x14ac:dyDescent="0.15">
      <c r="A42">
        <v>77824</v>
      </c>
      <c r="B42">
        <v>189824</v>
      </c>
    </row>
    <row r="43" spans="1:2" x14ac:dyDescent="0.15">
      <c r="A43">
        <v>79872</v>
      </c>
      <c r="B43">
        <v>142184</v>
      </c>
    </row>
    <row r="44" spans="1:2" x14ac:dyDescent="0.15">
      <c r="A44">
        <v>88064</v>
      </c>
      <c r="B44">
        <v>984</v>
      </c>
    </row>
    <row r="45" spans="1:2" x14ac:dyDescent="0.15">
      <c r="A45">
        <v>112640</v>
      </c>
      <c r="B45">
        <v>9123018</v>
      </c>
    </row>
    <row r="46" spans="1:2" x14ac:dyDescent="0.15">
      <c r="A46">
        <v>116736</v>
      </c>
      <c r="B46">
        <v>10787</v>
      </c>
    </row>
    <row r="47" spans="1:2" x14ac:dyDescent="0.15">
      <c r="A47">
        <v>118784</v>
      </c>
      <c r="B47">
        <v>4006</v>
      </c>
    </row>
    <row r="48" spans="1:2" x14ac:dyDescent="0.15">
      <c r="A48">
        <v>122880</v>
      </c>
      <c r="B48">
        <v>12596</v>
      </c>
    </row>
    <row r="49" spans="1:2" x14ac:dyDescent="0.15">
      <c r="A49">
        <v>145408</v>
      </c>
      <c r="B49">
        <v>84878528</v>
      </c>
    </row>
    <row r="50" spans="1:2" x14ac:dyDescent="0.15">
      <c r="A50">
        <v>2101248</v>
      </c>
      <c r="B50">
        <v>537</v>
      </c>
    </row>
    <row r="51" spans="1:2" x14ac:dyDescent="0.15">
      <c r="A51">
        <v>2441216</v>
      </c>
      <c r="B51">
        <v>2932084</v>
      </c>
    </row>
    <row r="53" spans="1:2" x14ac:dyDescent="0.15">
      <c r="A53" t="s">
        <v>149</v>
      </c>
      <c r="B53">
        <f>VAR(B27:B51 )</f>
        <v>287364767122831.44</v>
      </c>
    </row>
    <row r="54" spans="1:2" x14ac:dyDescent="0.15">
      <c r="A54" t="s">
        <v>150</v>
      </c>
      <c r="B54">
        <f>SQRT(B53 )</f>
        <v>16951836.688773032</v>
      </c>
    </row>
    <row r="55" spans="1:2" x14ac:dyDescent="0.15">
      <c r="A55" t="s">
        <v>151</v>
      </c>
      <c r="B55">
        <f>AVERAGE(B27:B51 )</f>
        <v>4000000.04</v>
      </c>
    </row>
    <row r="56" spans="1:2" x14ac:dyDescent="0.15">
      <c r="A56" t="s">
        <v>152</v>
      </c>
      <c r="B56">
        <f>B54 /B55</f>
        <v>4.2379591298136665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28" workbookViewId="0">
      <selection activeCell="A66" sqref="A66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139</v>
      </c>
    </row>
    <row r="3" spans="1:6" x14ac:dyDescent="0.15">
      <c r="A3" t="s">
        <v>83</v>
      </c>
      <c r="B3" t="s">
        <v>84</v>
      </c>
      <c r="C3">
        <v>2</v>
      </c>
      <c r="D3" s="1">
        <v>0.85322916666666659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5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133</v>
      </c>
      <c r="B11" t="s">
        <v>134</v>
      </c>
    </row>
    <row r="12" spans="1:6" x14ac:dyDescent="0.15">
      <c r="A12" t="s">
        <v>135</v>
      </c>
      <c r="B12" t="s">
        <v>136</v>
      </c>
    </row>
    <row r="13" spans="1:6" x14ac:dyDescent="0.15">
      <c r="A13" t="s">
        <v>133</v>
      </c>
      <c r="B13" t="s">
        <v>112</v>
      </c>
      <c r="C13">
        <v>999997</v>
      </c>
    </row>
    <row r="14" spans="1:6" x14ac:dyDescent="0.15">
      <c r="A14" t="s">
        <v>133</v>
      </c>
      <c r="B14" t="s">
        <v>137</v>
      </c>
      <c r="C14">
        <v>0</v>
      </c>
    </row>
    <row r="15" spans="1:6" x14ac:dyDescent="0.15">
      <c r="A15" t="s">
        <v>104</v>
      </c>
      <c r="B15" t="s">
        <v>105</v>
      </c>
      <c r="C15">
        <v>100000000</v>
      </c>
    </row>
    <row r="16" spans="1:6" x14ac:dyDescent="0.15">
      <c r="A16" t="s">
        <v>106</v>
      </c>
      <c r="B16" t="s">
        <v>107</v>
      </c>
      <c r="C16" t="s">
        <v>108</v>
      </c>
      <c r="D16" t="s">
        <v>109</v>
      </c>
      <c r="E16" t="s">
        <v>110</v>
      </c>
      <c r="F16">
        <v>0</v>
      </c>
    </row>
    <row r="17" spans="1:12" x14ac:dyDescent="0.15">
      <c r="A17" t="s">
        <v>111</v>
      </c>
      <c r="B17" t="s">
        <v>112</v>
      </c>
      <c r="C17">
        <v>100000001</v>
      </c>
    </row>
    <row r="18" spans="1:12" x14ac:dyDescent="0.15">
      <c r="A18" t="s">
        <v>113</v>
      </c>
      <c r="B18" t="s">
        <v>103</v>
      </c>
      <c r="C18" t="s">
        <v>112</v>
      </c>
      <c r="D18">
        <v>100000001</v>
      </c>
    </row>
    <row r="19" spans="1:12" x14ac:dyDescent="0.15">
      <c r="A19" t="s">
        <v>113</v>
      </c>
      <c r="B19" t="s">
        <v>103</v>
      </c>
      <c r="C19" t="s">
        <v>114</v>
      </c>
      <c r="D19" t="s">
        <v>115</v>
      </c>
      <c r="E19">
        <v>0</v>
      </c>
    </row>
    <row r="20" spans="1:12" x14ac:dyDescent="0.15">
      <c r="A20" t="s">
        <v>116</v>
      </c>
      <c r="B20" t="s">
        <v>115</v>
      </c>
      <c r="C20">
        <v>0</v>
      </c>
    </row>
    <row r="21" spans="1:12" x14ac:dyDescent="0.15">
      <c r="A21" t="s">
        <v>117</v>
      </c>
      <c r="B21" t="s">
        <v>112</v>
      </c>
      <c r="C21">
        <v>0</v>
      </c>
    </row>
    <row r="22" spans="1:12" x14ac:dyDescent="0.15">
      <c r="A22" t="s">
        <v>118</v>
      </c>
      <c r="B22" t="s">
        <v>103</v>
      </c>
      <c r="C22" t="s">
        <v>112</v>
      </c>
      <c r="D22">
        <v>0</v>
      </c>
    </row>
    <row r="23" spans="1:12" x14ac:dyDescent="0.15">
      <c r="A23" t="s">
        <v>119</v>
      </c>
      <c r="B23" t="s">
        <v>111</v>
      </c>
      <c r="C23" t="s">
        <v>120</v>
      </c>
      <c r="D23">
        <v>50</v>
      </c>
      <c r="E23" t="s">
        <v>121</v>
      </c>
    </row>
    <row r="24" spans="1:12" x14ac:dyDescent="0.15">
      <c r="A24" t="s">
        <v>122</v>
      </c>
      <c r="B24" t="s">
        <v>123</v>
      </c>
      <c r="C24" t="s">
        <v>124</v>
      </c>
      <c r="D24" t="s">
        <v>125</v>
      </c>
      <c r="E24" t="s">
        <v>123</v>
      </c>
      <c r="F24" t="s">
        <v>126</v>
      </c>
      <c r="G24">
        <v>16777216</v>
      </c>
      <c r="H24" t="s">
        <v>124</v>
      </c>
      <c r="I24">
        <v>0</v>
      </c>
      <c r="J24" t="s">
        <v>125</v>
      </c>
      <c r="K24" t="s">
        <v>123</v>
      </c>
      <c r="L24" t="s">
        <v>127</v>
      </c>
    </row>
    <row r="26" spans="1:12" x14ac:dyDescent="0.15">
      <c r="A26" t="s">
        <v>117</v>
      </c>
      <c r="B26" t="s">
        <v>128</v>
      </c>
      <c r="C26">
        <v>0</v>
      </c>
    </row>
    <row r="27" spans="1:12" x14ac:dyDescent="0.15">
      <c r="A27" t="s">
        <v>86</v>
      </c>
      <c r="B27" t="s">
        <v>106</v>
      </c>
      <c r="C27" t="s">
        <v>126</v>
      </c>
      <c r="D27">
        <v>0</v>
      </c>
      <c r="E27" t="s">
        <v>129</v>
      </c>
      <c r="F27" t="s">
        <v>130</v>
      </c>
      <c r="G27" t="s">
        <v>126</v>
      </c>
      <c r="H27">
        <v>16777216</v>
      </c>
    </row>
    <row r="29" spans="1:12" x14ac:dyDescent="0.15">
      <c r="A29" t="s">
        <v>130</v>
      </c>
      <c r="B29" t="s">
        <v>131</v>
      </c>
      <c r="C29">
        <v>2048</v>
      </c>
    </row>
    <row r="30" spans="1:12" x14ac:dyDescent="0.15">
      <c r="A30" t="s">
        <v>26</v>
      </c>
    </row>
    <row r="31" spans="1:12" x14ac:dyDescent="0.15">
      <c r="A31">
        <v>88064</v>
      </c>
      <c r="B31">
        <v>112520</v>
      </c>
    </row>
    <row r="32" spans="1:12" x14ac:dyDescent="0.15">
      <c r="A32">
        <v>98304</v>
      </c>
      <c r="B32">
        <v>133113</v>
      </c>
    </row>
    <row r="33" spans="1:2" x14ac:dyDescent="0.15">
      <c r="A33">
        <v>100352</v>
      </c>
      <c r="B33">
        <v>15726</v>
      </c>
    </row>
    <row r="34" spans="1:2" x14ac:dyDescent="0.15">
      <c r="A34">
        <v>102400</v>
      </c>
      <c r="B34">
        <v>248068</v>
      </c>
    </row>
    <row r="35" spans="1:2" x14ac:dyDescent="0.15">
      <c r="A35">
        <v>104448</v>
      </c>
      <c r="B35">
        <v>2300779</v>
      </c>
    </row>
    <row r="36" spans="1:2" x14ac:dyDescent="0.15">
      <c r="A36">
        <v>110592</v>
      </c>
      <c r="B36">
        <v>273688</v>
      </c>
    </row>
    <row r="37" spans="1:2" x14ac:dyDescent="0.15">
      <c r="A37">
        <v>114688</v>
      </c>
      <c r="B37">
        <v>3168238</v>
      </c>
    </row>
    <row r="38" spans="1:2" x14ac:dyDescent="0.15">
      <c r="A38">
        <v>116736</v>
      </c>
      <c r="B38">
        <v>385612</v>
      </c>
    </row>
    <row r="39" spans="1:2" x14ac:dyDescent="0.15">
      <c r="A39">
        <v>118784</v>
      </c>
      <c r="B39">
        <v>2824125</v>
      </c>
    </row>
    <row r="40" spans="1:2" x14ac:dyDescent="0.15">
      <c r="A40">
        <v>120832</v>
      </c>
      <c r="B40">
        <v>396145</v>
      </c>
    </row>
    <row r="41" spans="1:2" x14ac:dyDescent="0.15">
      <c r="A41">
        <v>124928</v>
      </c>
      <c r="B41">
        <v>458037</v>
      </c>
    </row>
    <row r="42" spans="1:2" x14ac:dyDescent="0.15">
      <c r="A42">
        <v>129024</v>
      </c>
      <c r="B42">
        <v>290591</v>
      </c>
    </row>
    <row r="43" spans="1:2" x14ac:dyDescent="0.15">
      <c r="A43">
        <v>145408</v>
      </c>
      <c r="B43">
        <v>1016539</v>
      </c>
    </row>
    <row r="44" spans="1:2" x14ac:dyDescent="0.15">
      <c r="A44">
        <v>196608</v>
      </c>
      <c r="B44">
        <v>2483306</v>
      </c>
    </row>
    <row r="45" spans="1:2" x14ac:dyDescent="0.15">
      <c r="A45">
        <v>198656</v>
      </c>
      <c r="B45">
        <v>7002826</v>
      </c>
    </row>
    <row r="46" spans="1:2" x14ac:dyDescent="0.15">
      <c r="A46">
        <v>200704</v>
      </c>
      <c r="B46">
        <v>3721904</v>
      </c>
    </row>
    <row r="47" spans="1:2" x14ac:dyDescent="0.15">
      <c r="A47">
        <v>202752</v>
      </c>
      <c r="B47">
        <v>6192670</v>
      </c>
    </row>
    <row r="48" spans="1:2" x14ac:dyDescent="0.15">
      <c r="A48">
        <v>204800</v>
      </c>
      <c r="B48">
        <v>11098271</v>
      </c>
    </row>
    <row r="49" spans="1:2" x14ac:dyDescent="0.15">
      <c r="A49">
        <v>206848</v>
      </c>
      <c r="B49">
        <v>6171893</v>
      </c>
    </row>
    <row r="50" spans="1:2" x14ac:dyDescent="0.15">
      <c r="A50">
        <v>208896</v>
      </c>
      <c r="B50">
        <v>6851456</v>
      </c>
    </row>
    <row r="51" spans="1:2" x14ac:dyDescent="0.15">
      <c r="A51">
        <v>210944</v>
      </c>
      <c r="B51">
        <v>3279924</v>
      </c>
    </row>
    <row r="52" spans="1:2" x14ac:dyDescent="0.15">
      <c r="A52">
        <v>212992</v>
      </c>
      <c r="B52">
        <v>2727105</v>
      </c>
    </row>
    <row r="53" spans="1:2" x14ac:dyDescent="0.15">
      <c r="A53">
        <v>215040</v>
      </c>
      <c r="B53">
        <v>6165580</v>
      </c>
    </row>
    <row r="54" spans="1:2" x14ac:dyDescent="0.15">
      <c r="A54">
        <v>217088</v>
      </c>
      <c r="B54">
        <v>3276803</v>
      </c>
    </row>
    <row r="55" spans="1:2" x14ac:dyDescent="0.15">
      <c r="A55">
        <v>219136</v>
      </c>
      <c r="B55">
        <v>3276184</v>
      </c>
    </row>
    <row r="56" spans="1:2" x14ac:dyDescent="0.15">
      <c r="A56">
        <v>221184</v>
      </c>
      <c r="B56">
        <v>6555348</v>
      </c>
    </row>
    <row r="57" spans="1:2" x14ac:dyDescent="0.15">
      <c r="A57">
        <v>223232</v>
      </c>
      <c r="B57">
        <v>11808675</v>
      </c>
    </row>
    <row r="58" spans="1:2" x14ac:dyDescent="0.15">
      <c r="A58">
        <v>227328</v>
      </c>
      <c r="B58">
        <v>3662744</v>
      </c>
    </row>
    <row r="59" spans="1:2" x14ac:dyDescent="0.15">
      <c r="A59">
        <v>2101248</v>
      </c>
      <c r="B59">
        <v>49471</v>
      </c>
    </row>
    <row r="60" spans="1:2" x14ac:dyDescent="0.15">
      <c r="A60">
        <v>2424832</v>
      </c>
      <c r="B60">
        <v>4052660</v>
      </c>
    </row>
    <row r="62" spans="1:2" x14ac:dyDescent="0.15">
      <c r="A62" t="s">
        <v>149</v>
      </c>
      <c r="B62">
        <f>VAR(B31:B60 )</f>
        <v>10252695781258.242</v>
      </c>
    </row>
    <row r="63" spans="1:2" x14ac:dyDescent="0.15">
      <c r="A63" t="s">
        <v>150</v>
      </c>
      <c r="B63">
        <f>SQRT(B62 )</f>
        <v>3201983.101338644</v>
      </c>
    </row>
    <row r="64" spans="1:2" x14ac:dyDescent="0.15">
      <c r="A64" t="s">
        <v>151</v>
      </c>
      <c r="B64">
        <f>AVERAGE(B31:B60 )</f>
        <v>3333333.3666666667</v>
      </c>
    </row>
    <row r="65" spans="1:2" x14ac:dyDescent="0.15">
      <c r="A65" t="s">
        <v>152</v>
      </c>
      <c r="B65">
        <f>B63/B64</f>
        <v>0.96059492079564401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7" workbookViewId="0">
      <selection activeCell="A42" sqref="A42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139</v>
      </c>
    </row>
    <row r="3" spans="1:6" x14ac:dyDescent="0.15">
      <c r="A3" t="s">
        <v>83</v>
      </c>
      <c r="B3" t="s">
        <v>84</v>
      </c>
      <c r="C3">
        <v>2</v>
      </c>
      <c r="D3" s="1">
        <v>0.85354166666666664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93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104</v>
      </c>
      <c r="B11" t="s">
        <v>105</v>
      </c>
      <c r="C11">
        <v>100000000</v>
      </c>
    </row>
    <row r="12" spans="1:6" x14ac:dyDescent="0.1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0</v>
      </c>
    </row>
    <row r="13" spans="1:6" x14ac:dyDescent="0.15">
      <c r="A13" t="s">
        <v>111</v>
      </c>
      <c r="B13" t="s">
        <v>112</v>
      </c>
      <c r="C13">
        <v>100000001</v>
      </c>
    </row>
    <row r="14" spans="1:6" x14ac:dyDescent="0.15">
      <c r="A14" t="s">
        <v>113</v>
      </c>
      <c r="B14" t="s">
        <v>103</v>
      </c>
      <c r="C14" t="s">
        <v>112</v>
      </c>
      <c r="D14">
        <v>100000001</v>
      </c>
    </row>
    <row r="15" spans="1:6" x14ac:dyDescent="0.15">
      <c r="A15" t="s">
        <v>113</v>
      </c>
      <c r="B15" t="s">
        <v>103</v>
      </c>
      <c r="C15" t="s">
        <v>114</v>
      </c>
      <c r="D15" t="s">
        <v>115</v>
      </c>
      <c r="E15">
        <v>0</v>
      </c>
    </row>
    <row r="16" spans="1:6" x14ac:dyDescent="0.15">
      <c r="A16" t="s">
        <v>116</v>
      </c>
      <c r="B16" t="s">
        <v>115</v>
      </c>
      <c r="C16">
        <v>0</v>
      </c>
    </row>
    <row r="17" spans="1:12" x14ac:dyDescent="0.15">
      <c r="A17" t="s">
        <v>117</v>
      </c>
      <c r="B17" t="s">
        <v>112</v>
      </c>
      <c r="C17">
        <v>0</v>
      </c>
    </row>
    <row r="18" spans="1:12" x14ac:dyDescent="0.15">
      <c r="A18" t="s">
        <v>118</v>
      </c>
      <c r="B18" t="s">
        <v>103</v>
      </c>
      <c r="C18" t="s">
        <v>112</v>
      </c>
      <c r="D18">
        <v>0</v>
      </c>
    </row>
    <row r="19" spans="1:12" x14ac:dyDescent="0.15">
      <c r="A19" t="s">
        <v>119</v>
      </c>
      <c r="B19" t="s">
        <v>111</v>
      </c>
      <c r="C19" t="s">
        <v>120</v>
      </c>
      <c r="D19">
        <v>50</v>
      </c>
      <c r="E19" t="s">
        <v>121</v>
      </c>
    </row>
    <row r="20" spans="1:12" x14ac:dyDescent="0.15">
      <c r="A20" t="s">
        <v>122</v>
      </c>
      <c r="B20" t="s">
        <v>123</v>
      </c>
      <c r="C20" t="s">
        <v>124</v>
      </c>
      <c r="D20" t="s">
        <v>125</v>
      </c>
      <c r="E20" t="s">
        <v>123</v>
      </c>
      <c r="F20" t="s">
        <v>126</v>
      </c>
      <c r="G20">
        <v>16777216</v>
      </c>
      <c r="H20" t="s">
        <v>124</v>
      </c>
      <c r="I20">
        <v>0</v>
      </c>
      <c r="J20" t="s">
        <v>125</v>
      </c>
      <c r="K20" t="s">
        <v>123</v>
      </c>
      <c r="L20" t="s">
        <v>127</v>
      </c>
    </row>
    <row r="22" spans="1:12" x14ac:dyDescent="0.15">
      <c r="A22" t="s">
        <v>117</v>
      </c>
      <c r="B22" t="s">
        <v>128</v>
      </c>
      <c r="C22">
        <v>0</v>
      </c>
    </row>
    <row r="23" spans="1:12" x14ac:dyDescent="0.15">
      <c r="A23" t="s">
        <v>86</v>
      </c>
      <c r="B23" t="s">
        <v>106</v>
      </c>
      <c r="C23" t="s">
        <v>126</v>
      </c>
      <c r="D23">
        <v>0</v>
      </c>
      <c r="E23" t="s">
        <v>129</v>
      </c>
      <c r="F23" t="s">
        <v>130</v>
      </c>
      <c r="G23" t="s">
        <v>126</v>
      </c>
      <c r="H23">
        <v>16777216</v>
      </c>
    </row>
    <row r="25" spans="1:12" x14ac:dyDescent="0.15">
      <c r="A25" t="s">
        <v>130</v>
      </c>
      <c r="B25" t="s">
        <v>131</v>
      </c>
      <c r="C25">
        <v>2048</v>
      </c>
    </row>
    <row r="26" spans="1:12" x14ac:dyDescent="0.15">
      <c r="A26" t="s">
        <v>26</v>
      </c>
    </row>
    <row r="27" spans="1:12" x14ac:dyDescent="0.15">
      <c r="A27">
        <v>88064</v>
      </c>
      <c r="B27">
        <v>112520</v>
      </c>
    </row>
    <row r="28" spans="1:12" x14ac:dyDescent="0.15">
      <c r="A28">
        <v>114688</v>
      </c>
      <c r="B28">
        <v>8263254</v>
      </c>
    </row>
    <row r="29" spans="1:12" x14ac:dyDescent="0.15">
      <c r="A29">
        <v>116736</v>
      </c>
      <c r="B29">
        <v>834787</v>
      </c>
    </row>
    <row r="30" spans="1:12" x14ac:dyDescent="0.15">
      <c r="A30">
        <v>118784</v>
      </c>
      <c r="B30">
        <v>45614</v>
      </c>
    </row>
    <row r="31" spans="1:12" x14ac:dyDescent="0.15">
      <c r="A31">
        <v>120832</v>
      </c>
      <c r="B31">
        <v>328151</v>
      </c>
    </row>
    <row r="32" spans="1:12" x14ac:dyDescent="0.15">
      <c r="A32">
        <v>124928</v>
      </c>
      <c r="B32">
        <v>1022316</v>
      </c>
    </row>
    <row r="33" spans="1:2" x14ac:dyDescent="0.15">
      <c r="A33">
        <v>145408</v>
      </c>
      <c r="B33">
        <v>1016539</v>
      </c>
    </row>
    <row r="34" spans="1:2" x14ac:dyDescent="0.15">
      <c r="A34">
        <v>204800</v>
      </c>
      <c r="B34">
        <v>84274689</v>
      </c>
    </row>
    <row r="35" spans="1:2" x14ac:dyDescent="0.15">
      <c r="A35">
        <v>2101248</v>
      </c>
      <c r="B35">
        <v>49471</v>
      </c>
    </row>
    <row r="36" spans="1:2" x14ac:dyDescent="0.15">
      <c r="A36">
        <v>2424832</v>
      </c>
      <c r="B36">
        <v>4052660</v>
      </c>
    </row>
    <row r="38" spans="1:2" x14ac:dyDescent="0.15">
      <c r="A38" t="s">
        <v>149</v>
      </c>
      <c r="B38">
        <f>VAR(B27:B36 )</f>
        <v>687758758723846.75</v>
      </c>
    </row>
    <row r="39" spans="1:2" x14ac:dyDescent="0.15">
      <c r="A39" t="s">
        <v>150</v>
      </c>
      <c r="B39">
        <f>SQRT(B38 )</f>
        <v>26225155.075305976</v>
      </c>
    </row>
    <row r="40" spans="1:2" x14ac:dyDescent="0.15">
      <c r="A40" t="s">
        <v>151</v>
      </c>
      <c r="B40">
        <f>AVERAGE(B27:B36 )</f>
        <v>10000000.1</v>
      </c>
    </row>
    <row r="41" spans="1:2" x14ac:dyDescent="0.15">
      <c r="A41" t="s">
        <v>152</v>
      </c>
      <c r="B41">
        <f>B39/B40</f>
        <v>2.622515481305443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49" workbookViewId="0">
      <selection activeCell="A80" sqref="A80"/>
    </sheetView>
  </sheetViews>
  <sheetFormatPr defaultRowHeight="13.5" x14ac:dyDescent="0.15"/>
  <cols>
    <col min="2" max="2" width="12.75" bestFit="1" customWidth="1"/>
  </cols>
  <sheetData>
    <row r="1" spans="1:6" x14ac:dyDescent="0.15">
      <c r="A1" t="s">
        <v>0</v>
      </c>
    </row>
    <row r="2" spans="1:6" x14ac:dyDescent="0.15">
      <c r="A2" t="s">
        <v>80</v>
      </c>
      <c r="B2" t="s">
        <v>81</v>
      </c>
      <c r="C2" t="s">
        <v>140</v>
      </c>
    </row>
    <row r="3" spans="1:6" x14ac:dyDescent="0.15">
      <c r="A3" t="s">
        <v>83</v>
      </c>
      <c r="B3" t="s">
        <v>84</v>
      </c>
      <c r="C3">
        <v>2</v>
      </c>
      <c r="D3" s="1">
        <v>0.85403935185185187</v>
      </c>
      <c r="E3">
        <v>2013</v>
      </c>
    </row>
    <row r="5" spans="1:6" x14ac:dyDescent="0.15">
      <c r="A5" t="s">
        <v>85</v>
      </c>
      <c r="B5" t="s">
        <v>86</v>
      </c>
      <c r="C5" t="s">
        <v>87</v>
      </c>
    </row>
    <row r="6" spans="1:6" x14ac:dyDescent="0.15">
      <c r="A6" t="s">
        <v>88</v>
      </c>
      <c r="B6" t="s">
        <v>89</v>
      </c>
      <c r="C6" t="s">
        <v>90</v>
      </c>
      <c r="D6" t="s">
        <v>91</v>
      </c>
      <c r="E6" t="s">
        <v>86</v>
      </c>
      <c r="F6" t="s">
        <v>92</v>
      </c>
    </row>
    <row r="7" spans="1:6" x14ac:dyDescent="0.15">
      <c r="A7" t="s">
        <v>5</v>
      </c>
    </row>
    <row r="8" spans="1:6" x14ac:dyDescent="0.15">
      <c r="A8" t="s">
        <v>94</v>
      </c>
      <c r="B8" t="s">
        <v>95</v>
      </c>
    </row>
    <row r="9" spans="1:6" x14ac:dyDescent="0.15">
      <c r="A9" t="s">
        <v>96</v>
      </c>
      <c r="B9" t="s">
        <v>97</v>
      </c>
      <c r="C9" t="s">
        <v>98</v>
      </c>
      <c r="D9" t="s">
        <v>99</v>
      </c>
    </row>
    <row r="10" spans="1:6" x14ac:dyDescent="0.15">
      <c r="A10" t="s">
        <v>100</v>
      </c>
      <c r="B10" t="s">
        <v>101</v>
      </c>
      <c r="C10" t="s">
        <v>102</v>
      </c>
      <c r="D10" t="s">
        <v>103</v>
      </c>
    </row>
    <row r="11" spans="1:6" x14ac:dyDescent="0.15">
      <c r="A11" t="s">
        <v>133</v>
      </c>
      <c r="B11" t="s">
        <v>134</v>
      </c>
    </row>
    <row r="12" spans="1:6" x14ac:dyDescent="0.15">
      <c r="A12" t="s">
        <v>135</v>
      </c>
      <c r="B12" t="s">
        <v>136</v>
      </c>
    </row>
    <row r="13" spans="1:6" x14ac:dyDescent="0.15">
      <c r="A13" t="s">
        <v>133</v>
      </c>
      <c r="B13" t="s">
        <v>112</v>
      </c>
      <c r="C13">
        <v>999997</v>
      </c>
    </row>
    <row r="14" spans="1:6" x14ac:dyDescent="0.15">
      <c r="A14" t="s">
        <v>133</v>
      </c>
      <c r="B14" t="s">
        <v>137</v>
      </c>
      <c r="C14">
        <v>0</v>
      </c>
    </row>
    <row r="15" spans="1:6" x14ac:dyDescent="0.15">
      <c r="A15" t="s">
        <v>104</v>
      </c>
      <c r="B15" t="s">
        <v>105</v>
      </c>
      <c r="C15">
        <v>100000000</v>
      </c>
    </row>
    <row r="16" spans="1:6" x14ac:dyDescent="0.15">
      <c r="A16" t="s">
        <v>106</v>
      </c>
      <c r="B16" t="s">
        <v>107</v>
      </c>
      <c r="C16" t="s">
        <v>108</v>
      </c>
      <c r="D16" t="s">
        <v>109</v>
      </c>
      <c r="E16" t="s">
        <v>110</v>
      </c>
      <c r="F16">
        <v>0</v>
      </c>
    </row>
    <row r="17" spans="1:12" x14ac:dyDescent="0.15">
      <c r="A17" t="s">
        <v>111</v>
      </c>
      <c r="B17" t="s">
        <v>112</v>
      </c>
      <c r="C17">
        <v>100000001</v>
      </c>
    </row>
    <row r="18" spans="1:12" x14ac:dyDescent="0.15">
      <c r="A18" t="s">
        <v>113</v>
      </c>
      <c r="B18" t="s">
        <v>103</v>
      </c>
      <c r="C18" t="s">
        <v>112</v>
      </c>
      <c r="D18">
        <v>100000001</v>
      </c>
    </row>
    <row r="19" spans="1:12" x14ac:dyDescent="0.15">
      <c r="A19" t="s">
        <v>113</v>
      </c>
      <c r="B19" t="s">
        <v>103</v>
      </c>
      <c r="C19" t="s">
        <v>114</v>
      </c>
      <c r="D19" t="s">
        <v>115</v>
      </c>
      <c r="E19">
        <v>0</v>
      </c>
    </row>
    <row r="20" spans="1:12" x14ac:dyDescent="0.15">
      <c r="A20" t="s">
        <v>116</v>
      </c>
      <c r="B20" t="s">
        <v>115</v>
      </c>
      <c r="C20">
        <v>0</v>
      </c>
    </row>
    <row r="21" spans="1:12" x14ac:dyDescent="0.15">
      <c r="A21" t="s">
        <v>117</v>
      </c>
      <c r="B21" t="s">
        <v>112</v>
      </c>
      <c r="C21">
        <v>0</v>
      </c>
    </row>
    <row r="22" spans="1:12" x14ac:dyDescent="0.15">
      <c r="A22" t="s">
        <v>118</v>
      </c>
      <c r="B22" t="s">
        <v>103</v>
      </c>
      <c r="C22" t="s">
        <v>112</v>
      </c>
      <c r="D22">
        <v>0</v>
      </c>
    </row>
    <row r="23" spans="1:12" x14ac:dyDescent="0.15">
      <c r="A23" t="s">
        <v>119</v>
      </c>
      <c r="B23" t="s">
        <v>111</v>
      </c>
      <c r="C23" t="s">
        <v>120</v>
      </c>
      <c r="D23">
        <v>50</v>
      </c>
      <c r="E23" t="s">
        <v>121</v>
      </c>
    </row>
    <row r="24" spans="1:12" x14ac:dyDescent="0.15">
      <c r="A24" t="s">
        <v>122</v>
      </c>
      <c r="B24" t="s">
        <v>123</v>
      </c>
      <c r="C24" t="s">
        <v>124</v>
      </c>
      <c r="D24" t="s">
        <v>125</v>
      </c>
      <c r="E24" t="s">
        <v>123</v>
      </c>
      <c r="F24" t="s">
        <v>126</v>
      </c>
      <c r="G24">
        <v>16777216</v>
      </c>
      <c r="H24" t="s">
        <v>124</v>
      </c>
      <c r="I24">
        <v>0</v>
      </c>
      <c r="J24" t="s">
        <v>125</v>
      </c>
      <c r="K24" t="s">
        <v>123</v>
      </c>
      <c r="L24" t="s">
        <v>127</v>
      </c>
    </row>
    <row r="26" spans="1:12" x14ac:dyDescent="0.15">
      <c r="A26" t="s">
        <v>117</v>
      </c>
      <c r="B26" t="s">
        <v>128</v>
      </c>
      <c r="C26">
        <v>0</v>
      </c>
    </row>
    <row r="27" spans="1:12" x14ac:dyDescent="0.15">
      <c r="A27" t="s">
        <v>86</v>
      </c>
      <c r="B27" t="s">
        <v>106</v>
      </c>
      <c r="C27" t="s">
        <v>126</v>
      </c>
      <c r="D27">
        <v>0</v>
      </c>
      <c r="E27" t="s">
        <v>129</v>
      </c>
      <c r="F27" t="s">
        <v>130</v>
      </c>
      <c r="G27" t="s">
        <v>126</v>
      </c>
      <c r="H27">
        <v>16777216</v>
      </c>
    </row>
    <row r="29" spans="1:12" x14ac:dyDescent="0.15">
      <c r="A29" t="s">
        <v>130</v>
      </c>
      <c r="B29" t="s">
        <v>131</v>
      </c>
      <c r="C29">
        <v>2048</v>
      </c>
    </row>
    <row r="30" spans="1:12" x14ac:dyDescent="0.15">
      <c r="A30" t="s">
        <v>26</v>
      </c>
    </row>
    <row r="31" spans="1:12" x14ac:dyDescent="0.15">
      <c r="A31">
        <v>55296</v>
      </c>
      <c r="B31">
        <v>83415</v>
      </c>
    </row>
    <row r="32" spans="1:12" x14ac:dyDescent="0.15">
      <c r="A32">
        <v>57344</v>
      </c>
      <c r="B32">
        <v>664999</v>
      </c>
    </row>
    <row r="33" spans="1:2" x14ac:dyDescent="0.15">
      <c r="A33">
        <v>59392</v>
      </c>
      <c r="B33">
        <v>665923</v>
      </c>
    </row>
    <row r="34" spans="1:2" x14ac:dyDescent="0.15">
      <c r="A34">
        <v>61440</v>
      </c>
      <c r="B34">
        <v>656787</v>
      </c>
    </row>
    <row r="35" spans="1:2" x14ac:dyDescent="0.15">
      <c r="A35">
        <v>63488</v>
      </c>
      <c r="B35">
        <v>622986</v>
      </c>
    </row>
    <row r="36" spans="1:2" x14ac:dyDescent="0.15">
      <c r="A36">
        <v>65536</v>
      </c>
      <c r="B36">
        <v>634615</v>
      </c>
    </row>
    <row r="37" spans="1:2" x14ac:dyDescent="0.15">
      <c r="A37">
        <v>67584</v>
      </c>
      <c r="B37">
        <v>637509</v>
      </c>
    </row>
    <row r="38" spans="1:2" x14ac:dyDescent="0.15">
      <c r="A38">
        <v>69632</v>
      </c>
      <c r="B38">
        <v>609420</v>
      </c>
    </row>
    <row r="39" spans="1:2" x14ac:dyDescent="0.15">
      <c r="A39">
        <v>71680</v>
      </c>
      <c r="B39">
        <v>606370</v>
      </c>
    </row>
    <row r="40" spans="1:2" x14ac:dyDescent="0.15">
      <c r="A40">
        <v>73728</v>
      </c>
      <c r="B40">
        <v>622454</v>
      </c>
    </row>
    <row r="41" spans="1:2" x14ac:dyDescent="0.15">
      <c r="A41">
        <v>75776</v>
      </c>
      <c r="B41">
        <v>626921</v>
      </c>
    </row>
    <row r="42" spans="1:2" x14ac:dyDescent="0.15">
      <c r="A42">
        <v>77824</v>
      </c>
      <c r="B42">
        <v>620970</v>
      </c>
    </row>
    <row r="43" spans="1:2" x14ac:dyDescent="0.15">
      <c r="A43">
        <v>79872</v>
      </c>
      <c r="B43">
        <v>541181</v>
      </c>
    </row>
    <row r="44" spans="1:2" x14ac:dyDescent="0.15">
      <c r="A44">
        <v>86016</v>
      </c>
      <c r="B44">
        <v>966</v>
      </c>
    </row>
    <row r="45" spans="1:2" x14ac:dyDescent="0.15">
      <c r="A45">
        <v>104448</v>
      </c>
      <c r="B45">
        <v>4236</v>
      </c>
    </row>
    <row r="46" spans="1:2" x14ac:dyDescent="0.15">
      <c r="A46">
        <v>106496</v>
      </c>
      <c r="B46">
        <v>188</v>
      </c>
    </row>
    <row r="47" spans="1:2" x14ac:dyDescent="0.15">
      <c r="A47">
        <v>108544</v>
      </c>
      <c r="B47">
        <v>1320</v>
      </c>
    </row>
    <row r="48" spans="1:2" x14ac:dyDescent="0.15">
      <c r="A48">
        <v>110592</v>
      </c>
      <c r="B48">
        <v>3263508</v>
      </c>
    </row>
    <row r="49" spans="1:2" x14ac:dyDescent="0.15">
      <c r="A49">
        <v>112640</v>
      </c>
      <c r="B49">
        <v>3448</v>
      </c>
    </row>
    <row r="50" spans="1:2" x14ac:dyDescent="0.15">
      <c r="A50">
        <v>114688</v>
      </c>
      <c r="B50">
        <v>8411343</v>
      </c>
    </row>
    <row r="51" spans="1:2" x14ac:dyDescent="0.15">
      <c r="A51">
        <v>116736</v>
      </c>
      <c r="B51">
        <v>8477</v>
      </c>
    </row>
    <row r="52" spans="1:2" x14ac:dyDescent="0.15">
      <c r="A52">
        <v>118784</v>
      </c>
      <c r="B52">
        <v>468</v>
      </c>
    </row>
    <row r="53" spans="1:2" x14ac:dyDescent="0.15">
      <c r="A53">
        <v>120832</v>
      </c>
      <c r="B53">
        <v>3298</v>
      </c>
    </row>
    <row r="54" spans="1:2" x14ac:dyDescent="0.15">
      <c r="A54">
        <v>124928</v>
      </c>
      <c r="B54">
        <v>10574</v>
      </c>
    </row>
    <row r="55" spans="1:2" x14ac:dyDescent="0.15">
      <c r="A55">
        <v>131072</v>
      </c>
      <c r="B55">
        <v>4323352</v>
      </c>
    </row>
    <row r="56" spans="1:2" x14ac:dyDescent="0.15">
      <c r="A56">
        <v>133120</v>
      </c>
      <c r="B56">
        <v>1047</v>
      </c>
    </row>
    <row r="57" spans="1:2" x14ac:dyDescent="0.15">
      <c r="A57">
        <v>135168</v>
      </c>
      <c r="B57">
        <v>8790902</v>
      </c>
    </row>
    <row r="58" spans="1:2" x14ac:dyDescent="0.15">
      <c r="A58">
        <v>137216</v>
      </c>
      <c r="B58">
        <v>5267231</v>
      </c>
    </row>
    <row r="59" spans="1:2" x14ac:dyDescent="0.15">
      <c r="A59">
        <v>139264</v>
      </c>
      <c r="B59">
        <v>6674095</v>
      </c>
    </row>
    <row r="60" spans="1:2" x14ac:dyDescent="0.15">
      <c r="A60">
        <v>141312</v>
      </c>
      <c r="B60">
        <v>1047</v>
      </c>
    </row>
    <row r="61" spans="1:2" x14ac:dyDescent="0.15">
      <c r="A61">
        <v>143360</v>
      </c>
      <c r="B61">
        <v>6488689</v>
      </c>
    </row>
    <row r="62" spans="1:2" x14ac:dyDescent="0.15">
      <c r="A62">
        <v>145408</v>
      </c>
      <c r="B62">
        <v>7247850</v>
      </c>
    </row>
    <row r="63" spans="1:2" x14ac:dyDescent="0.15">
      <c r="A63">
        <v>147456</v>
      </c>
      <c r="B63">
        <v>9497612</v>
      </c>
    </row>
    <row r="64" spans="1:2" x14ac:dyDescent="0.15">
      <c r="A64">
        <v>149504</v>
      </c>
      <c r="B64">
        <v>1547015</v>
      </c>
    </row>
    <row r="65" spans="1:2" x14ac:dyDescent="0.15">
      <c r="A65">
        <v>151552</v>
      </c>
      <c r="B65">
        <v>4629113</v>
      </c>
    </row>
    <row r="66" spans="1:2" x14ac:dyDescent="0.15">
      <c r="A66">
        <v>153600</v>
      </c>
      <c r="B66">
        <v>4661026</v>
      </c>
    </row>
    <row r="67" spans="1:2" x14ac:dyDescent="0.15">
      <c r="A67">
        <v>155648</v>
      </c>
      <c r="B67">
        <v>2186373</v>
      </c>
    </row>
    <row r="68" spans="1:2" x14ac:dyDescent="0.15">
      <c r="A68">
        <v>157696</v>
      </c>
      <c r="B68">
        <v>4152602</v>
      </c>
    </row>
    <row r="69" spans="1:2" x14ac:dyDescent="0.15">
      <c r="A69">
        <v>159744</v>
      </c>
      <c r="B69">
        <v>7751717</v>
      </c>
    </row>
    <row r="70" spans="1:2" x14ac:dyDescent="0.15">
      <c r="A70">
        <v>161792</v>
      </c>
      <c r="B70">
        <v>6981089</v>
      </c>
    </row>
    <row r="71" spans="1:2" x14ac:dyDescent="0.15">
      <c r="A71">
        <v>2101248</v>
      </c>
      <c r="B71">
        <v>35683</v>
      </c>
    </row>
    <row r="72" spans="1:2" x14ac:dyDescent="0.15">
      <c r="A72">
        <v>2103296</v>
      </c>
      <c r="B72">
        <v>232078</v>
      </c>
    </row>
    <row r="73" spans="1:2" x14ac:dyDescent="0.15">
      <c r="A73">
        <v>2111488</v>
      </c>
      <c r="B73">
        <v>14</v>
      </c>
    </row>
    <row r="74" spans="1:2" x14ac:dyDescent="0.15">
      <c r="A74">
        <v>2549760</v>
      </c>
      <c r="B74">
        <v>230090</v>
      </c>
    </row>
    <row r="76" spans="1:2" x14ac:dyDescent="0.15">
      <c r="A76" t="s">
        <v>149</v>
      </c>
      <c r="B76">
        <f>VAR(B31:B74 )</f>
        <v>9033717587957.377</v>
      </c>
    </row>
    <row r="77" spans="1:2" x14ac:dyDescent="0.15">
      <c r="A77" t="s">
        <v>150</v>
      </c>
      <c r="B77">
        <f>SQRT(B76)</f>
        <v>3005614.3445155062</v>
      </c>
    </row>
    <row r="78" spans="1:2" x14ac:dyDescent="0.15">
      <c r="A78" t="s">
        <v>151</v>
      </c>
      <c r="B78">
        <f>AVERAGE(B31:B74 )</f>
        <v>2272727.2954545454</v>
      </c>
    </row>
    <row r="79" spans="1:2" x14ac:dyDescent="0.15">
      <c r="A79" t="s">
        <v>152</v>
      </c>
      <c r="B79">
        <f>B77/B78</f>
        <v>1.3224702983621197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sr-barnes</vt:lpstr>
      <vt:lpstr>none-barnes</vt:lpstr>
      <vt:lpstr>sr-cholesky</vt:lpstr>
      <vt:lpstr>none-cholesky</vt:lpstr>
      <vt:lpstr>sr-c-lu</vt:lpstr>
      <vt:lpstr>none-c-lu</vt:lpstr>
      <vt:lpstr>sr-fft</vt:lpstr>
      <vt:lpstr>none-fft</vt:lpstr>
      <vt:lpstr>sr-ffm</vt:lpstr>
      <vt:lpstr>none-ffm</vt:lpstr>
      <vt:lpstr>sr-non-c-lu</vt:lpstr>
      <vt:lpstr>none-non-c-lu</vt:lpstr>
      <vt:lpstr>sr-nsquared</vt:lpstr>
      <vt:lpstr>none-nsquared</vt:lpstr>
      <vt:lpstr>sr-ocean</vt:lpstr>
      <vt:lpstr>none-ocean</vt:lpstr>
      <vt:lpstr>sr-water-spatial</vt:lpstr>
      <vt:lpstr>none-water-spatial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2013-07-02T13:28:01Z</dcterms:modified>
</cp:coreProperties>
</file>