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1405"/>
  <workbookPr autoCompressPictures="0"/>
  <bookViews>
    <workbookView xWindow="7440" yWindow="6020" windowWidth="19040" windowHeight="12020" tabRatio="769"/>
  </bookViews>
  <sheets>
    <sheet name="Summary" sheetId="1" r:id="rId1"/>
    <sheet name="Total Research 2008" sheetId="2" r:id="rId2"/>
    <sheet name="Federal Research 2008" sheetId="3" r:id="rId3"/>
    <sheet name="Endowment 2009" sheetId="4" r:id="rId4"/>
    <sheet name="Annual Giving 2009" sheetId="5" r:id="rId5"/>
    <sheet name="National Academy Members 2009" sheetId="6" r:id="rId6"/>
    <sheet name="Faculty Awards 2009" sheetId="7" r:id="rId7"/>
    <sheet name="Doctorates Granted 2009" sheetId="8" r:id="rId8"/>
    <sheet name="Postdoctoral Appointees 2008" sheetId="9" r:id="rId9"/>
  </sheets>
  <definedNames>
    <definedName name="_xlnm._FilterDatabase" localSheetId="4" hidden="1">'Annual Giving 2009'!$D$1:$E$60</definedName>
    <definedName name="_xlnm._FilterDatabase" localSheetId="7" hidden="1">'Doctorates Granted 2009'!$D$1:$E$60</definedName>
    <definedName name="_xlnm._FilterDatabase" localSheetId="3" hidden="1">'Endowment 2009'!$D$1:$E$61</definedName>
    <definedName name="_xlnm._FilterDatabase" localSheetId="6" hidden="1">'Faculty Awards 2009'!$D$1:$E$73</definedName>
    <definedName name="_xlnm._FilterDatabase" localSheetId="2" hidden="1">'Federal Research 2008'!$D$1:$E$60</definedName>
    <definedName name="_xlnm._FilterDatabase" localSheetId="5" hidden="1">'National Academy Members 2009'!$D$1:$E$60</definedName>
    <definedName name="_xlnm._FilterDatabase" localSheetId="8" hidden="1">'Postdoctoral Appointees 2008'!$D$1:$E$60</definedName>
    <definedName name="_xlnm._FilterDatabase" localSheetId="1" hidden="1">'Total Research 2008'!$D$1:$E$71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" i="9" l="1"/>
  <c r="F14" i="9"/>
  <c r="F26" i="9"/>
  <c r="F37" i="9"/>
  <c r="F49" i="9"/>
  <c r="F2" i="7"/>
  <c r="F2" i="8"/>
  <c r="F14" i="8"/>
  <c r="F26" i="8"/>
  <c r="F37" i="8"/>
  <c r="F49" i="8"/>
  <c r="F14" i="7"/>
  <c r="F26" i="7"/>
  <c r="F37" i="7"/>
  <c r="F49" i="7"/>
  <c r="F2" i="6"/>
  <c r="F14" i="6"/>
  <c r="F26" i="6"/>
  <c r="F37" i="6"/>
  <c r="F49" i="6"/>
  <c r="F2" i="5"/>
  <c r="F2" i="4"/>
  <c r="F14" i="5"/>
  <c r="F26" i="5"/>
  <c r="F37" i="5"/>
  <c r="F49" i="5"/>
  <c r="F14" i="4"/>
  <c r="F26" i="4"/>
  <c r="F37" i="4"/>
  <c r="F49" i="4"/>
  <c r="F14" i="3"/>
  <c r="B9" i="3"/>
  <c r="F49" i="3"/>
  <c r="F37" i="3"/>
  <c r="F26" i="3"/>
  <c r="F2" i="3"/>
  <c r="F49" i="2"/>
  <c r="F37" i="2"/>
  <c r="F26" i="2"/>
  <c r="F14" i="2"/>
  <c r="F2" i="2"/>
  <c r="B9" i="2"/>
  <c r="B2" i="2"/>
  <c r="B8" i="2"/>
  <c r="B12" i="9"/>
  <c r="B11" i="9"/>
  <c r="B10" i="9"/>
  <c r="B9" i="9"/>
  <c r="B8" i="9"/>
  <c r="B12" i="8"/>
  <c r="B11" i="8"/>
  <c r="B10" i="8"/>
  <c r="B9" i="8"/>
  <c r="B12" i="6"/>
  <c r="B11" i="6"/>
  <c r="B10" i="6"/>
  <c r="B9" i="6"/>
  <c r="B12" i="4"/>
  <c r="B11" i="4"/>
  <c r="B10" i="4"/>
  <c r="B9" i="4"/>
  <c r="B12" i="7"/>
  <c r="G8" i="1"/>
  <c r="B11" i="7"/>
  <c r="F8" i="1"/>
  <c r="B10" i="7"/>
  <c r="E8" i="1"/>
  <c r="B9" i="7"/>
  <c r="D8" i="1"/>
  <c r="B8" i="7"/>
  <c r="F10" i="1"/>
  <c r="E10" i="1"/>
  <c r="D10" i="1"/>
  <c r="C10" i="1"/>
  <c r="G10" i="1"/>
  <c r="B5" i="9"/>
  <c r="B4" i="9"/>
  <c r="B3" i="9"/>
  <c r="B2" i="9"/>
  <c r="B2" i="8"/>
  <c r="B8" i="8"/>
  <c r="C9" i="1"/>
  <c r="E9" i="1"/>
  <c r="F9" i="1"/>
  <c r="G9" i="1"/>
  <c r="D9" i="1"/>
  <c r="B5" i="8"/>
  <c r="B4" i="8"/>
  <c r="B3" i="8"/>
  <c r="C8" i="1"/>
  <c r="B5" i="7"/>
  <c r="B4" i="7"/>
  <c r="B3" i="7"/>
  <c r="B2" i="7"/>
  <c r="G7" i="1"/>
  <c r="F7" i="1"/>
  <c r="E7" i="1"/>
  <c r="D7" i="1"/>
  <c r="B8" i="6"/>
  <c r="C7" i="1"/>
  <c r="B5" i="6"/>
  <c r="B4" i="6"/>
  <c r="B3" i="6"/>
  <c r="B2" i="6"/>
  <c r="B12" i="5"/>
  <c r="G6" i="1"/>
  <c r="B11" i="5"/>
  <c r="F6" i="1"/>
  <c r="B10" i="5"/>
  <c r="E6" i="1"/>
  <c r="B9" i="5"/>
  <c r="D6" i="1"/>
  <c r="B8" i="5"/>
  <c r="C6" i="1"/>
  <c r="B5" i="5"/>
  <c r="B4" i="5"/>
  <c r="B3" i="5"/>
  <c r="B2" i="5"/>
  <c r="G5" i="1"/>
  <c r="F5" i="1"/>
  <c r="E5" i="1"/>
  <c r="D5" i="1"/>
  <c r="B8" i="4"/>
  <c r="C5" i="1"/>
  <c r="B5" i="4"/>
  <c r="B4" i="4"/>
  <c r="B3" i="4"/>
  <c r="B2" i="4"/>
  <c r="B5" i="2"/>
  <c r="B4" i="2"/>
  <c r="B3" i="2"/>
  <c r="B5" i="3"/>
  <c r="B4" i="3"/>
  <c r="B3" i="3"/>
  <c r="B2" i="3"/>
  <c r="B12" i="3"/>
  <c r="G4" i="1"/>
  <c r="B10" i="3"/>
  <c r="E4" i="1"/>
  <c r="B8" i="3"/>
  <c r="C4" i="1"/>
  <c r="B11" i="3"/>
  <c r="F4" i="1"/>
  <c r="D4" i="1"/>
  <c r="B12" i="2"/>
  <c r="G3" i="1"/>
  <c r="B11" i="2"/>
  <c r="F3" i="1"/>
  <c r="B10" i="2"/>
  <c r="E3" i="1"/>
  <c r="D3" i="1"/>
  <c r="C3" i="1"/>
</calcChain>
</file>

<file path=xl/sharedStrings.xml><?xml version="1.0" encoding="utf-8"?>
<sst xmlns="http://schemas.openxmlformats.org/spreadsheetml/2006/main" count="619" uniqueCount="105">
  <si>
    <t>Texas Tech University</t>
  </si>
  <si>
    <t>0th - 20th percentile</t>
  </si>
  <si>
    <t>21st - 40th percentile</t>
  </si>
  <si>
    <t>41st - 60th percentile</t>
  </si>
  <si>
    <t>61st - 80th percentile</t>
  </si>
  <si>
    <t>20th</t>
  </si>
  <si>
    <t>40th</t>
  </si>
  <si>
    <t>60th</t>
  </si>
  <si>
    <t>80th</t>
  </si>
  <si>
    <t>Institution</t>
  </si>
  <si>
    <t>Brandeis University</t>
  </si>
  <si>
    <t>University of Oregon</t>
  </si>
  <si>
    <t>Rice University</t>
  </si>
  <si>
    <t>Indiana University - Bloomington</t>
  </si>
  <si>
    <t>University of Kansas - Lawrence</t>
  </si>
  <si>
    <t>Tulane University</t>
  </si>
  <si>
    <t>Brown University</t>
  </si>
  <si>
    <t>Princeton University</t>
  </si>
  <si>
    <t>University of California - Santa Barbara</t>
  </si>
  <si>
    <t>Carnegie Mellon University</t>
  </si>
  <si>
    <t>Iowa State University</t>
  </si>
  <si>
    <t>University of Missouri - Columbia</t>
  </si>
  <si>
    <t>University of Virginia</t>
  </si>
  <si>
    <t>University of Colorado - Boulder</t>
  </si>
  <si>
    <t>Stony Brook University</t>
  </si>
  <si>
    <t>Rutgers the State University of NJ - New Brunswick</t>
  </si>
  <si>
    <t>California Institute of Technology</t>
  </si>
  <si>
    <t>New York University</t>
  </si>
  <si>
    <t>University of California - Irvine</t>
  </si>
  <si>
    <t>University of Chicago</t>
  </si>
  <si>
    <t>University of Maryland - College Park</t>
  </si>
  <si>
    <t>Michigan State University</t>
  </si>
  <si>
    <t>University of Iowa</t>
  </si>
  <si>
    <t>Case Western Reserve University</t>
  </si>
  <si>
    <t>University of Rochester</t>
  </si>
  <si>
    <t>Emory University</t>
  </si>
  <si>
    <t>Vanderbilt University</t>
  </si>
  <si>
    <t>Purdue University - West Lafayette</t>
  </si>
  <si>
    <t>Northwestern University</t>
  </si>
  <si>
    <t>University of Texas - Austin</t>
  </si>
  <si>
    <t>Yale University</t>
  </si>
  <si>
    <t>Cornell University</t>
  </si>
  <si>
    <t>Harvard University</t>
  </si>
  <si>
    <t>Georgia Institute of Technology</t>
  </si>
  <si>
    <t>University of Illinois - Urbana-Champaign</t>
  </si>
  <si>
    <t>University of North Carolina - Chapel Hill</t>
  </si>
  <si>
    <t>University of Southern California</t>
  </si>
  <si>
    <t>University of Arizona</t>
  </si>
  <si>
    <t>Texas A&amp;M University</t>
  </si>
  <si>
    <t>Columbia University</t>
  </si>
  <si>
    <t>University of California - Berkeley</t>
  </si>
  <si>
    <t>University of Pittsburgh - Pittsburgh</t>
  </si>
  <si>
    <t>Washington University in St. Louis</t>
  </si>
  <si>
    <t>Pennsylvania State University - University Park</t>
  </si>
  <si>
    <t>University of Florida</t>
  </si>
  <si>
    <t>University of California - Davis</t>
  </si>
  <si>
    <t>Massachusetts Institute of Technology</t>
  </si>
  <si>
    <t>University of Minnesota - Twin Cities</t>
  </si>
  <si>
    <t>University of Pennsylvania</t>
  </si>
  <si>
    <t>Stanford University</t>
  </si>
  <si>
    <t>Ohio State University - Columbus</t>
  </si>
  <si>
    <t>University of Washington - Seattle</t>
  </si>
  <si>
    <t>Duke University</t>
  </si>
  <si>
    <t>University of California - San Diego</t>
  </si>
  <si>
    <t>University of Michigan - Ann Arbor</t>
  </si>
  <si>
    <t>University of California - Los Angeles</t>
  </si>
  <si>
    <t>University of Wisconsin - Madison</t>
  </si>
  <si>
    <t>Johns Hopkins University</t>
  </si>
  <si>
    <t>Total Research x $1000</t>
  </si>
  <si>
    <t>Percentile</t>
  </si>
  <si>
    <t>Average</t>
  </si>
  <si>
    <t>Federal Research x $1,000</t>
  </si>
  <si>
    <t>Institutions</t>
  </si>
  <si>
    <t>FederalResearch</t>
  </si>
  <si>
    <t>Average of AAU Universities*:</t>
  </si>
  <si>
    <t>Endowment Assets</t>
  </si>
  <si>
    <t>Endowment Assets x $1,000</t>
  </si>
  <si>
    <t>Averages</t>
  </si>
  <si>
    <t xml:space="preserve">Institutions </t>
  </si>
  <si>
    <t>Faculty Awards</t>
  </si>
  <si>
    <t>* all measures exclude McGill University and University of Toronto (because CMUP has no data for these two universities)</t>
  </si>
  <si>
    <t>University of Cincinnati - Cincinnati</t>
  </si>
  <si>
    <t>Doctorates Granted</t>
  </si>
  <si>
    <t>National Academy Members</t>
  </si>
  <si>
    <t>Annual Giving x $1,000</t>
  </si>
  <si>
    <t>Annual Giving</t>
  </si>
  <si>
    <t>Note: Percentiles were calculated with Excel.</t>
  </si>
  <si>
    <t>Measure</t>
  </si>
  <si>
    <t>0-20</t>
  </si>
  <si>
    <t>21-40</t>
  </si>
  <si>
    <t>41-60</t>
  </si>
  <si>
    <t>61-80</t>
  </si>
  <si>
    <t>81-100</t>
  </si>
  <si>
    <t>81st - 100th percentile</t>
  </si>
  <si>
    <t>Postdoctoral Appointees</t>
  </si>
  <si>
    <t>University at Buffalo</t>
  </si>
  <si>
    <t>Total Research x $1000            (2008)</t>
  </si>
  <si>
    <t>Federal Research x $1000          (2008)</t>
  </si>
  <si>
    <t>Source: American Research University Data (http://mup.asu.edu/research_data.html, accessed 10/7/2011)</t>
  </si>
  <si>
    <t>Endowment Assets x $1000                         (2009)</t>
  </si>
  <si>
    <t>Annual Giving x $1000              (2009)</t>
  </si>
  <si>
    <t>National Academy Members (2009)</t>
  </si>
  <si>
    <t>Faculty Awards                           (2009)</t>
  </si>
  <si>
    <t>Doctorates Awarded         (2009)</t>
  </si>
  <si>
    <t>Postdoctoral Appointees (2008)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</si>
</sst>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0_);\(0\)"/>
  </numFmts>
  <fonts count="13" x14ac:knownFonts="1">
    <font>
      <sz val="11"/>
      <color theme="1"/>
      <name val="Calibri"/>
      <family val="2"/>
      <scheme val="minor"/>
    </font>
    <font>
      <sz val="10"/>
      <name val="Arial"/>
    </font>
    <font>
      <sz val="10"/>
      <name val="Arial"/>
      <family val="2"/>
    </font>
    <font>
      <sz val="11"/>
      <color theme="1"/>
      <name val="Arial"/>
      <family val="2"/>
    </font>
    <font>
      <sz val="10"/>
      <name val="MS Sans Serif"/>
      <family val="2"/>
    </font>
    <font>
      <b/>
      <sz val="11"/>
      <name val="Arial"/>
      <family val="2"/>
    </font>
    <font>
      <b/>
      <sz val="11"/>
      <color theme="1"/>
      <name val="Arial"/>
      <family val="2"/>
    </font>
    <font>
      <sz val="11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Arial"/>
      <family val="2"/>
    </font>
    <font>
      <sz val="9"/>
      <color theme="1"/>
      <name val="Arial"/>
      <family val="2"/>
    </font>
    <font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0">
    <xf numFmtId="0" fontId="0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2" fillId="0" borderId="0"/>
    <xf numFmtId="43" fontId="2" fillId="0" borderId="0" applyFont="0" applyFill="0" applyBorder="0" applyAlignment="0" applyProtection="0"/>
    <xf numFmtId="0" fontId="4" fillId="0" borderId="0"/>
    <xf numFmtId="0" fontId="2" fillId="0" borderId="0"/>
    <xf numFmtId="43" fontId="8" fillId="0" borderId="0" applyFont="0" applyFill="0" applyBorder="0" applyAlignment="0" applyProtection="0"/>
    <xf numFmtId="0" fontId="12" fillId="0" borderId="0"/>
  </cellStyleXfs>
  <cellXfs count="93">
    <xf numFmtId="0" fontId="0" fillId="0" borderId="0" xfId="0"/>
    <xf numFmtId="0" fontId="0" fillId="0" borderId="0" xfId="0" applyBorder="1"/>
    <xf numFmtId="0" fontId="7" fillId="0" borderId="8" xfId="7" applyNumberFormat="1" applyFont="1" applyFill="1" applyBorder="1" applyAlignment="1" applyProtection="1">
      <alignment horizontal="left" wrapText="1"/>
    </xf>
    <xf numFmtId="164" fontId="7" fillId="0" borderId="8" xfId="5" applyNumberFormat="1" applyFont="1" applyFill="1" applyBorder="1" applyAlignment="1" applyProtection="1">
      <alignment horizontal="left" wrapText="1"/>
    </xf>
    <xf numFmtId="0" fontId="6" fillId="0" borderId="0" xfId="0" applyFont="1" applyFill="1" applyBorder="1"/>
    <xf numFmtId="0" fontId="3" fillId="0" borderId="0" xfId="0" applyFont="1" applyFill="1" applyBorder="1"/>
    <xf numFmtId="164" fontId="7" fillId="0" borderId="0" xfId="5" quotePrefix="1" applyNumberFormat="1" applyFont="1" applyFill="1" applyBorder="1"/>
    <xf numFmtId="0" fontId="6" fillId="0" borderId="8" xfId="0" applyFont="1" applyFill="1" applyBorder="1" applyAlignment="1"/>
    <xf numFmtId="0" fontId="6" fillId="0" borderId="8" xfId="0" applyFont="1" applyFill="1" applyBorder="1"/>
    <xf numFmtId="0" fontId="7" fillId="0" borderId="3" xfId="6" quotePrefix="1" applyNumberFormat="1" applyFont="1" applyFill="1" applyBorder="1"/>
    <xf numFmtId="0" fontId="7" fillId="0" borderId="1" xfId="6" quotePrefix="1" applyNumberFormat="1" applyFont="1" applyFill="1" applyBorder="1"/>
    <xf numFmtId="0" fontId="7" fillId="0" borderId="6" xfId="6" quotePrefix="1" applyNumberFormat="1" applyFont="1" applyFill="1" applyBorder="1"/>
    <xf numFmtId="0" fontId="5" fillId="0" borderId="9" xfId="6" applyNumberFormat="1" applyFont="1" applyFill="1" applyBorder="1" applyAlignment="1">
      <alignment horizontal="center" vertical="center" wrapText="1"/>
    </xf>
    <xf numFmtId="0" fontId="6" fillId="0" borderId="10" xfId="0" applyFont="1" applyFill="1" applyBorder="1"/>
    <xf numFmtId="0" fontId="6" fillId="0" borderId="12" xfId="0" applyFont="1" applyFill="1" applyBorder="1"/>
    <xf numFmtId="164" fontId="7" fillId="0" borderId="4" xfId="5" quotePrefix="1" applyNumberFormat="1" applyFont="1" applyFill="1" applyBorder="1"/>
    <xf numFmtId="164" fontId="7" fillId="0" borderId="7" xfId="5" quotePrefix="1" applyNumberFormat="1" applyFont="1" applyFill="1" applyBorder="1"/>
    <xf numFmtId="0" fontId="9" fillId="0" borderId="0" xfId="0" applyFont="1"/>
    <xf numFmtId="3" fontId="3" fillId="0" borderId="0" xfId="0" applyNumberFormat="1" applyFont="1" applyFill="1" applyBorder="1"/>
    <xf numFmtId="0" fontId="7" fillId="0" borderId="0" xfId="6" quotePrefix="1" applyNumberFormat="1" applyFont="1" applyFill="1" applyBorder="1"/>
    <xf numFmtId="1" fontId="10" fillId="0" borderId="0" xfId="8" applyNumberFormat="1" applyFont="1" applyFill="1" applyBorder="1" applyAlignment="1">
      <alignment horizontal="center" vertical="center" wrapText="1"/>
    </xf>
    <xf numFmtId="0" fontId="7" fillId="0" borderId="3" xfId="0" applyFont="1" applyFill="1" applyBorder="1"/>
    <xf numFmtId="0" fontId="7" fillId="0" borderId="1" xfId="0" applyFont="1" applyFill="1" applyBorder="1"/>
    <xf numFmtId="0" fontId="7" fillId="0" borderId="6" xfId="0" applyFont="1" applyFill="1" applyBorder="1"/>
    <xf numFmtId="1" fontId="10" fillId="0" borderId="7" xfId="8" applyNumberFormat="1" applyFont="1" applyFill="1" applyBorder="1" applyAlignment="1">
      <alignment horizontal="center" vertical="center" wrapText="1"/>
    </xf>
    <xf numFmtId="0" fontId="5" fillId="0" borderId="9" xfId="0" applyFont="1" applyFill="1" applyBorder="1" applyAlignment="1">
      <alignment horizontal="center" vertical="center" wrapText="1"/>
    </xf>
    <xf numFmtId="164" fontId="10" fillId="0" borderId="0" xfId="8" applyNumberFormat="1" applyFont="1" applyFill="1" applyBorder="1" applyAlignment="1">
      <alignment horizontal="right" vertical="center" wrapText="1"/>
    </xf>
    <xf numFmtId="0" fontId="6" fillId="0" borderId="8" xfId="0" applyFont="1" applyFill="1" applyBorder="1" applyAlignment="1">
      <alignment wrapText="1"/>
    </xf>
    <xf numFmtId="164" fontId="10" fillId="0" borderId="7" xfId="8" applyNumberFormat="1" applyFont="1" applyFill="1" applyBorder="1" applyAlignment="1">
      <alignment horizontal="right" vertical="center" wrapText="1"/>
    </xf>
    <xf numFmtId="1" fontId="10" fillId="0" borderId="0" xfId="8" applyNumberFormat="1" applyFont="1" applyFill="1" applyBorder="1" applyAlignment="1">
      <alignment horizontal="right" vertical="center" wrapText="1"/>
    </xf>
    <xf numFmtId="0" fontId="3" fillId="0" borderId="0" xfId="0" applyFont="1"/>
    <xf numFmtId="0" fontId="3" fillId="0" borderId="0" xfId="0" applyFont="1" applyBorder="1"/>
    <xf numFmtId="164" fontId="10" fillId="0" borderId="0" xfId="2" applyNumberFormat="1" applyFont="1" applyFill="1" applyBorder="1" applyAlignment="1">
      <alignment horizontal="right" vertical="center" wrapText="1"/>
    </xf>
    <xf numFmtId="164" fontId="10" fillId="0" borderId="7" xfId="2" applyNumberFormat="1" applyFont="1" applyFill="1" applyBorder="1" applyAlignment="1">
      <alignment horizontal="right" vertical="center" wrapText="1"/>
    </xf>
    <xf numFmtId="164" fontId="7" fillId="0" borderId="8" xfId="7" applyNumberFormat="1" applyFont="1" applyFill="1" applyBorder="1" applyAlignment="1" applyProtection="1">
      <alignment horizontal="left" wrapText="1"/>
    </xf>
    <xf numFmtId="0" fontId="6" fillId="0" borderId="17" xfId="0" applyFont="1" applyFill="1" applyBorder="1" applyAlignment="1">
      <alignment wrapText="1"/>
    </xf>
    <xf numFmtId="0" fontId="5" fillId="0" borderId="16" xfId="3" applyFont="1" applyFill="1" applyBorder="1" applyAlignment="1">
      <alignment horizontal="center" vertical="center" wrapText="1"/>
    </xf>
    <xf numFmtId="164" fontId="7" fillId="0" borderId="17" xfId="7" applyNumberFormat="1" applyFont="1" applyFill="1" applyBorder="1" applyAlignment="1" applyProtection="1">
      <alignment horizontal="left" wrapText="1"/>
    </xf>
    <xf numFmtId="165" fontId="10" fillId="0" borderId="0" xfId="9" applyNumberFormat="1" applyFont="1" applyFill="1" applyBorder="1" applyAlignment="1">
      <alignment horizontal="center" wrapText="1"/>
    </xf>
    <xf numFmtId="0" fontId="5" fillId="0" borderId="3" xfId="6" quotePrefix="1" applyNumberFormat="1" applyFont="1" applyFill="1" applyBorder="1"/>
    <xf numFmtId="164" fontId="5" fillId="0" borderId="4" xfId="5" applyNumberFormat="1" applyFont="1" applyFill="1" applyBorder="1"/>
    <xf numFmtId="1" fontId="6" fillId="0" borderId="5" xfId="0" applyNumberFormat="1" applyFont="1" applyFill="1" applyBorder="1" applyAlignment="1">
      <alignment horizontal="center" vertical="center"/>
    </xf>
    <xf numFmtId="0" fontId="7" fillId="0" borderId="1" xfId="6" applyNumberFormat="1" applyFont="1" applyFill="1" applyBorder="1"/>
    <xf numFmtId="0" fontId="7" fillId="0" borderId="1" xfId="0" applyFont="1" applyFill="1" applyBorder="1" applyAlignment="1">
      <alignment vertical="center"/>
    </xf>
    <xf numFmtId="0" fontId="6" fillId="0" borderId="8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4" xfId="0" applyFont="1" applyFill="1" applyBorder="1"/>
    <xf numFmtId="0" fontId="5" fillId="0" borderId="9" xfId="0" applyFont="1" applyFill="1" applyBorder="1" applyAlignment="1">
      <alignment horizontal="center" wrapText="1"/>
    </xf>
    <xf numFmtId="0" fontId="5" fillId="0" borderId="12" xfId="0" applyNumberFormat="1" applyFont="1" applyFill="1" applyBorder="1" applyAlignment="1">
      <alignment horizontal="center" wrapText="1"/>
    </xf>
    <xf numFmtId="1" fontId="6" fillId="0" borderId="10" xfId="0" applyNumberFormat="1" applyFont="1" applyFill="1" applyBorder="1" applyAlignment="1">
      <alignment horizontal="center"/>
    </xf>
    <xf numFmtId="0" fontId="7" fillId="0" borderId="3" xfId="0" applyFont="1" applyFill="1" applyBorder="1" applyAlignment="1">
      <alignment horizontal="left"/>
    </xf>
    <xf numFmtId="165" fontId="10" fillId="0" borderId="4" xfId="9" applyNumberFormat="1" applyFont="1" applyFill="1" applyBorder="1" applyAlignment="1">
      <alignment horizontal="center" wrapText="1"/>
    </xf>
    <xf numFmtId="0" fontId="7" fillId="0" borderId="1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left"/>
    </xf>
    <xf numFmtId="165" fontId="10" fillId="0" borderId="7" xfId="9" applyNumberFormat="1" applyFont="1" applyFill="1" applyBorder="1" applyAlignment="1">
      <alignment horizontal="center" wrapText="1"/>
    </xf>
    <xf numFmtId="0" fontId="5" fillId="0" borderId="3" xfId="6" applyNumberFormat="1" applyFont="1" applyFill="1" applyBorder="1" applyAlignment="1">
      <alignment horizontal="center" vertical="center" wrapText="1"/>
    </xf>
    <xf numFmtId="0" fontId="6" fillId="0" borderId="5" xfId="0" applyFont="1" applyFill="1" applyBorder="1"/>
    <xf numFmtId="1" fontId="10" fillId="0" borderId="7" xfId="8" applyNumberFormat="1" applyFont="1" applyFill="1" applyBorder="1" applyAlignment="1">
      <alignment horizontal="right" vertical="center" wrapText="1"/>
    </xf>
    <xf numFmtId="0" fontId="5" fillId="0" borderId="4" xfId="0" applyNumberFormat="1" applyFont="1" applyFill="1" applyBorder="1" applyAlignment="1">
      <alignment horizontal="center" vertical="center" wrapText="1"/>
    </xf>
    <xf numFmtId="1" fontId="10" fillId="0" borderId="4" xfId="8" applyNumberFormat="1" applyFont="1" applyFill="1" applyBorder="1" applyAlignment="1">
      <alignment horizontal="right" vertical="center" wrapText="1"/>
    </xf>
    <xf numFmtId="0" fontId="11" fillId="0" borderId="20" xfId="0" applyFont="1" applyFill="1" applyBorder="1" applyAlignment="1">
      <alignment horizontal="left" vertical="center" wrapText="1"/>
    </xf>
    <xf numFmtId="0" fontId="11" fillId="0" borderId="0" xfId="0" applyFont="1" applyFill="1" applyBorder="1" applyAlignment="1">
      <alignment horizontal="left" vertical="center" wrapText="1"/>
    </xf>
    <xf numFmtId="0" fontId="11" fillId="0" borderId="21" xfId="0" applyFont="1" applyFill="1" applyBorder="1" applyAlignment="1">
      <alignment horizontal="left" vertical="center" wrapText="1"/>
    </xf>
    <xf numFmtId="0" fontId="11" fillId="0" borderId="22" xfId="0" applyFont="1" applyFill="1" applyBorder="1" applyAlignment="1">
      <alignment horizontal="left" vertical="center" wrapText="1"/>
    </xf>
    <xf numFmtId="0" fontId="11" fillId="0" borderId="23" xfId="0" applyFont="1" applyFill="1" applyBorder="1" applyAlignment="1">
      <alignment horizontal="left" vertical="center" wrapText="1"/>
    </xf>
    <xf numFmtId="0" fontId="11" fillId="0" borderId="24" xfId="0" applyFont="1" applyFill="1" applyBorder="1" applyAlignment="1">
      <alignment horizontal="left" vertical="center" wrapText="1"/>
    </xf>
    <xf numFmtId="0" fontId="6" fillId="0" borderId="13" xfId="0" applyFont="1" applyFill="1" applyBorder="1" applyAlignment="1">
      <alignment horizontal="center" vertical="center" wrapText="1"/>
    </xf>
    <xf numFmtId="0" fontId="6" fillId="0" borderId="16" xfId="0" applyFont="1" applyFill="1" applyBorder="1" applyAlignment="1">
      <alignment horizontal="center" vertical="center" wrapText="1"/>
    </xf>
    <xf numFmtId="0" fontId="6" fillId="0" borderId="18" xfId="0" applyFont="1" applyFill="1" applyBorder="1" applyAlignment="1">
      <alignment horizontal="center"/>
    </xf>
    <xf numFmtId="0" fontId="6" fillId="0" borderId="12" xfId="0" applyFont="1" applyFill="1" applyBorder="1" applyAlignment="1">
      <alignment horizontal="center"/>
    </xf>
    <xf numFmtId="0" fontId="6" fillId="0" borderId="19" xfId="0" applyFont="1" applyFill="1" applyBorder="1" applyAlignment="1">
      <alignment horizontal="center"/>
    </xf>
    <xf numFmtId="0" fontId="6" fillId="0" borderId="14" xfId="0" applyFont="1" applyFill="1" applyBorder="1" applyAlignment="1">
      <alignment horizontal="center"/>
    </xf>
    <xf numFmtId="0" fontId="6" fillId="0" borderId="15" xfId="0" applyFont="1" applyFill="1" applyBorder="1" applyAlignment="1">
      <alignment horizontal="center"/>
    </xf>
    <xf numFmtId="0" fontId="6" fillId="0" borderId="14" xfId="0" applyFont="1" applyFill="1" applyBorder="1" applyAlignment="1">
      <alignment horizontal="center" vertical="center" wrapText="1"/>
    </xf>
    <xf numFmtId="0" fontId="6" fillId="0" borderId="8" xfId="0" applyFont="1" applyFill="1" applyBorder="1" applyAlignment="1">
      <alignment horizontal="center" vertical="center" wrapText="1"/>
    </xf>
    <xf numFmtId="164" fontId="3" fillId="0" borderId="5" xfId="0" applyNumberFormat="1" applyFont="1" applyBorder="1" applyAlignment="1">
      <alignment horizontal="center" vertical="center"/>
    </xf>
    <xf numFmtId="164" fontId="3" fillId="0" borderId="11" xfId="0" applyNumberFormat="1" applyFont="1" applyBorder="1" applyAlignment="1">
      <alignment horizontal="center" vertical="center"/>
    </xf>
    <xf numFmtId="164" fontId="3" fillId="0" borderId="2" xfId="0" applyNumberFormat="1" applyFon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7" fillId="0" borderId="5" xfId="0" applyNumberFormat="1" applyFont="1" applyFill="1" applyBorder="1" applyAlignment="1">
      <alignment horizontal="center" vertical="center"/>
    </xf>
    <xf numFmtId="164" fontId="7" fillId="0" borderId="11" xfId="0" applyNumberFormat="1" applyFont="1" applyFill="1" applyBorder="1" applyAlignment="1">
      <alignment horizontal="center" vertical="center"/>
    </xf>
    <xf numFmtId="164" fontId="7" fillId="0" borderId="2" xfId="0" applyNumberFormat="1" applyFont="1" applyFill="1" applyBorder="1" applyAlignment="1">
      <alignment horizontal="center" vertical="center"/>
    </xf>
    <xf numFmtId="1" fontId="3" fillId="0" borderId="5" xfId="0" applyNumberFormat="1" applyFont="1" applyFill="1" applyBorder="1" applyAlignment="1">
      <alignment horizontal="center" vertical="center"/>
    </xf>
    <xf numFmtId="1" fontId="3" fillId="0" borderId="11" xfId="0" applyNumberFormat="1" applyFont="1" applyFill="1" applyBorder="1" applyAlignment="1">
      <alignment horizontal="center" vertical="center"/>
    </xf>
    <xf numFmtId="1" fontId="3" fillId="0" borderId="2" xfId="0" applyNumberFormat="1" applyFont="1" applyFill="1" applyBorder="1" applyAlignment="1">
      <alignment horizontal="center" vertical="center"/>
    </xf>
    <xf numFmtId="165" fontId="3" fillId="0" borderId="5" xfId="0" applyNumberFormat="1" applyFont="1" applyFill="1" applyBorder="1" applyAlignment="1">
      <alignment horizontal="center" vertical="center"/>
    </xf>
    <xf numFmtId="165" fontId="3" fillId="0" borderId="11" xfId="0" applyNumberFormat="1" applyFont="1" applyFill="1" applyBorder="1" applyAlignment="1">
      <alignment horizontal="center" vertical="center"/>
    </xf>
    <xf numFmtId="165" fontId="3" fillId="0" borderId="2" xfId="0" applyNumberFormat="1" applyFont="1" applyFill="1" applyBorder="1" applyAlignment="1">
      <alignment horizontal="center" vertical="center"/>
    </xf>
    <xf numFmtId="1" fontId="3" fillId="0" borderId="5" xfId="0" applyNumberFormat="1" applyFont="1" applyBorder="1" applyAlignment="1">
      <alignment horizontal="center" vertical="center"/>
    </xf>
    <xf numFmtId="1" fontId="3" fillId="0" borderId="11" xfId="0" applyNumberFormat="1" applyFont="1" applyBorder="1" applyAlignment="1">
      <alignment horizontal="center" vertical="center"/>
    </xf>
    <xf numFmtId="1" fontId="3" fillId="0" borderId="2" xfId="0" applyNumberFormat="1" applyFont="1" applyBorder="1" applyAlignment="1">
      <alignment horizontal="center" vertical="center"/>
    </xf>
  </cellXfs>
  <cellStyles count="10">
    <cellStyle name="Comma" xfId="8" builtinId="3"/>
    <cellStyle name="Comma 2" xfId="2"/>
    <cellStyle name="Comma 3" xfId="5"/>
    <cellStyle name="Normal" xfId="0" builtinId="0"/>
    <cellStyle name="Normal 2" xfId="1"/>
    <cellStyle name="Normal 3" xfId="4"/>
    <cellStyle name="Normal_Sheet1" xfId="9"/>
    <cellStyle name="Normal_top 100 for web access 2" xfId="6"/>
    <cellStyle name="Normal_Top_100_FedResearch_Pri" xfId="3"/>
    <cellStyle name="Normal_Top_100_FedResearch_Pri 2" xfId="7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tabSelected="1" workbookViewId="0">
      <selection sqref="A1:A2"/>
    </sheetView>
  </sheetViews>
  <sheetFormatPr baseColWidth="10" defaultColWidth="15.6640625" defaultRowHeight="13" x14ac:dyDescent="0"/>
  <cols>
    <col min="1" max="1" width="31.83203125" style="4" bestFit="1" customWidth="1"/>
    <col min="2" max="2" width="14.5" style="5" customWidth="1"/>
    <col min="3" max="6" width="11.33203125" style="5" bestFit="1" customWidth="1"/>
    <col min="7" max="7" width="12.5" style="5" bestFit="1" customWidth="1"/>
    <col min="8" max="16384" width="15.6640625" style="5"/>
  </cols>
  <sheetData>
    <row r="1" spans="1:7">
      <c r="A1" s="66" t="s">
        <v>87</v>
      </c>
      <c r="B1" s="73" t="s">
        <v>0</v>
      </c>
      <c r="C1" s="71" t="s">
        <v>74</v>
      </c>
      <c r="D1" s="71"/>
      <c r="E1" s="71"/>
      <c r="F1" s="71"/>
      <c r="G1" s="72"/>
    </row>
    <row r="2" spans="1:7" s="4" customFormat="1" ht="26">
      <c r="A2" s="67"/>
      <c r="B2" s="74"/>
      <c r="C2" s="27" t="s">
        <v>1</v>
      </c>
      <c r="D2" s="27" t="s">
        <v>2</v>
      </c>
      <c r="E2" s="27" t="s">
        <v>3</v>
      </c>
      <c r="F2" s="27" t="s">
        <v>4</v>
      </c>
      <c r="G2" s="35" t="s">
        <v>93</v>
      </c>
    </row>
    <row r="3" spans="1:7" ht="26">
      <c r="A3" s="36" t="s">
        <v>96</v>
      </c>
      <c r="B3" s="34">
        <v>57878</v>
      </c>
      <c r="C3" s="34">
        <f>'Total Research 2008'!B8</f>
        <v>153561.82508053927</v>
      </c>
      <c r="D3" s="34">
        <f>'Total Research 2008'!B9</f>
        <v>307491.03949253121</v>
      </c>
      <c r="E3" s="34">
        <f>'Total Research 2008'!B10</f>
        <v>452952.40180137311</v>
      </c>
      <c r="F3" s="34">
        <f>'Total Research 2008'!B11</f>
        <v>570245.39010922366</v>
      </c>
      <c r="G3" s="37">
        <f>'Total Research 2008'!B12</f>
        <v>843832.41666666663</v>
      </c>
    </row>
    <row r="4" spans="1:7" ht="26">
      <c r="A4" s="36" t="s">
        <v>97</v>
      </c>
      <c r="B4" s="34">
        <v>22874</v>
      </c>
      <c r="C4" s="34">
        <f>'Federal Research 2008'!B8</f>
        <v>85699.448013289788</v>
      </c>
      <c r="D4" s="34">
        <f>'Federal Research 2008'!B9</f>
        <v>191377.7586834768</v>
      </c>
      <c r="E4" s="34">
        <f>'Federal Research 2008'!B10</f>
        <v>263239</v>
      </c>
      <c r="F4" s="34">
        <f>'Federal Research 2008'!B11</f>
        <v>348733.13654860365</v>
      </c>
      <c r="G4" s="37">
        <f>'Federal Research 2008'!B12</f>
        <v>579493.5</v>
      </c>
    </row>
    <row r="5" spans="1:7" ht="26">
      <c r="A5" s="36" t="s">
        <v>99</v>
      </c>
      <c r="B5" s="34">
        <v>589037.02599999995</v>
      </c>
      <c r="C5" s="34">
        <f>'Endowment 2009'!B8</f>
        <v>348527</v>
      </c>
      <c r="D5" s="34">
        <f>'Endowment 2009'!B9</f>
        <v>852831.09500000009</v>
      </c>
      <c r="E5" s="34">
        <f>'Endowment 2009'!B10</f>
        <v>1641652.4545454546</v>
      </c>
      <c r="F5" s="34">
        <f>'Endowment 2009'!B11</f>
        <v>3099163.2312499997</v>
      </c>
      <c r="G5" s="37">
        <f>'Endowment 2009'!B12</f>
        <v>9431589.916666666</v>
      </c>
    </row>
    <row r="6" spans="1:7" ht="26">
      <c r="A6" s="36" t="s">
        <v>100</v>
      </c>
      <c r="B6" s="34">
        <v>97610.566000000006</v>
      </c>
      <c r="C6" s="34">
        <f>'Annual Giving 2009'!B8</f>
        <v>61176.526424999989</v>
      </c>
      <c r="D6" s="34">
        <f>'Annual Giving 2009'!B9</f>
        <v>104552.68254166667</v>
      </c>
      <c r="E6" s="34">
        <f>'Annual Giving 2009'!B10</f>
        <v>159479.80863636362</v>
      </c>
      <c r="F6" s="34">
        <f>'Annual Giving 2009'!B11</f>
        <v>250348.39418333335</v>
      </c>
      <c r="G6" s="37">
        <f>'Annual Giving 2009'!B12</f>
        <v>410524.12108333333</v>
      </c>
    </row>
    <row r="7" spans="1:7">
      <c r="A7" s="36" t="s">
        <v>101</v>
      </c>
      <c r="B7" s="34">
        <v>1</v>
      </c>
      <c r="C7" s="34">
        <f>'National Academy Members 2009'!B8</f>
        <v>8.9166666666666661</v>
      </c>
      <c r="D7" s="34">
        <f>'National Academy Members 2009'!B9</f>
        <v>23.083333333333332</v>
      </c>
      <c r="E7" s="34">
        <f>'National Academy Members 2009'!B10</f>
        <v>32.363636363636367</v>
      </c>
      <c r="F7" s="34">
        <f>'National Academy Members 2009'!B11</f>
        <v>59.25</v>
      </c>
      <c r="G7" s="37">
        <f>'National Academy Members 2009'!B12</f>
        <v>158.5</v>
      </c>
    </row>
    <row r="8" spans="1:7" ht="26">
      <c r="A8" s="36" t="s">
        <v>102</v>
      </c>
      <c r="B8" s="34">
        <v>6</v>
      </c>
      <c r="C8" s="34">
        <f>'Faculty Awards 2009'!B8</f>
        <v>8.9166666666666661</v>
      </c>
      <c r="D8" s="34">
        <f>'Faculty Awards 2009'!B9</f>
        <v>16.25</v>
      </c>
      <c r="E8" s="34">
        <f>'Faculty Awards 2009'!B10</f>
        <v>22.636363636363637</v>
      </c>
      <c r="F8" s="34">
        <f>'Faculty Awards 2009'!B11</f>
        <v>29</v>
      </c>
      <c r="G8" s="37">
        <f>'Faculty Awards 2009'!B12</f>
        <v>47.916666666666664</v>
      </c>
    </row>
    <row r="9" spans="1:7">
      <c r="A9" s="36" t="s">
        <v>103</v>
      </c>
      <c r="B9" s="34">
        <v>230</v>
      </c>
      <c r="C9" s="34">
        <f>'Doctorates Granted 2009'!B8</f>
        <v>200</v>
      </c>
      <c r="D9" s="34">
        <f>'Doctorates Granted 2009'!B9</f>
        <v>336.66666666666669</v>
      </c>
      <c r="E9" s="34">
        <f>'Doctorates Granted 2009'!B10</f>
        <v>431.90909090909093</v>
      </c>
      <c r="F9" s="34">
        <f>'Doctorates Granted 2009'!B11</f>
        <v>569.91666666666663</v>
      </c>
      <c r="G9" s="37">
        <f>'Doctorates Granted 2009'!B12</f>
        <v>771.75</v>
      </c>
    </row>
    <row r="10" spans="1:7">
      <c r="A10" s="36" t="s">
        <v>104</v>
      </c>
      <c r="B10" s="34">
        <v>104</v>
      </c>
      <c r="C10" s="34">
        <f>'Postdoctoral Appointees 2008'!B8</f>
        <v>143.66666666666666</v>
      </c>
      <c r="D10" s="34">
        <f>'Postdoctoral Appointees 2008'!B9</f>
        <v>277.16666666666669</v>
      </c>
      <c r="E10" s="34">
        <f>'Postdoctoral Appointees 2008'!B10</f>
        <v>429.90909090909093</v>
      </c>
      <c r="F10" s="34">
        <f>'Postdoctoral Appointees 2008'!B11</f>
        <v>644.91666666666663</v>
      </c>
      <c r="G10" s="37">
        <f>'Postdoctoral Appointees 2008'!B12</f>
        <v>1466.4166666666667</v>
      </c>
    </row>
    <row r="11" spans="1:7">
      <c r="A11" s="68"/>
      <c r="B11" s="69"/>
      <c r="C11" s="69"/>
      <c r="D11" s="69"/>
      <c r="E11" s="69"/>
      <c r="F11" s="69"/>
      <c r="G11" s="70"/>
    </row>
    <row r="12" spans="1:7">
      <c r="A12" s="60" t="s">
        <v>86</v>
      </c>
      <c r="B12" s="61"/>
      <c r="C12" s="61"/>
      <c r="D12" s="61"/>
      <c r="E12" s="61"/>
      <c r="F12" s="61"/>
      <c r="G12" s="62"/>
    </row>
    <row r="13" spans="1:7">
      <c r="A13" s="60" t="s">
        <v>98</v>
      </c>
      <c r="B13" s="61"/>
      <c r="C13" s="61"/>
      <c r="D13" s="61"/>
      <c r="E13" s="61"/>
      <c r="F13" s="61"/>
      <c r="G13" s="62"/>
    </row>
    <row r="14" spans="1:7" ht="14" thickBot="1">
      <c r="A14" s="63" t="s">
        <v>80</v>
      </c>
      <c r="B14" s="64"/>
      <c r="C14" s="64"/>
      <c r="D14" s="64"/>
      <c r="E14" s="64"/>
      <c r="F14" s="64"/>
      <c r="G14" s="65"/>
    </row>
    <row r="15" spans="1:7">
      <c r="A15" s="5"/>
    </row>
    <row r="17" spans="1:5">
      <c r="A17" s="5"/>
    </row>
    <row r="18" spans="1:5">
      <c r="A18" s="5"/>
    </row>
    <row r="19" spans="1:5">
      <c r="A19" s="5"/>
    </row>
    <row r="20" spans="1:5">
      <c r="A20" s="5"/>
    </row>
    <row r="21" spans="1:5">
      <c r="A21" s="5"/>
    </row>
    <row r="22" spans="1:5">
      <c r="A22" s="5"/>
    </row>
    <row r="23" spans="1:5">
      <c r="A23" s="5"/>
      <c r="E23" s="18"/>
    </row>
    <row r="25" spans="1:5">
      <c r="A25" s="5"/>
    </row>
    <row r="26" spans="1:5">
      <c r="A26" s="5"/>
    </row>
    <row r="27" spans="1:5">
      <c r="A27" s="5"/>
    </row>
    <row r="28" spans="1:5">
      <c r="A28" s="5"/>
    </row>
    <row r="29" spans="1:5">
      <c r="A29" s="5"/>
    </row>
    <row r="30" spans="1:5">
      <c r="A30" s="5"/>
    </row>
    <row r="31" spans="1:5">
      <c r="A31" s="5"/>
    </row>
    <row r="32" spans="1:5">
      <c r="A32" s="5"/>
    </row>
    <row r="33" spans="1:1">
      <c r="A33" s="5"/>
    </row>
    <row r="34" spans="1:1">
      <c r="A34" s="5"/>
    </row>
    <row r="35" spans="1:1">
      <c r="A35" s="5"/>
    </row>
    <row r="36" spans="1:1">
      <c r="A36" s="5"/>
    </row>
    <row r="37" spans="1:1">
      <c r="A37" s="5"/>
    </row>
    <row r="38" spans="1:1">
      <c r="A38" s="5"/>
    </row>
    <row r="39" spans="1:1">
      <c r="A39" s="5"/>
    </row>
    <row r="40" spans="1:1">
      <c r="A40" s="5"/>
    </row>
    <row r="41" spans="1:1">
      <c r="A41" s="5"/>
    </row>
    <row r="42" spans="1:1">
      <c r="A42" s="5"/>
    </row>
    <row r="43" spans="1:1">
      <c r="A43" s="5"/>
    </row>
    <row r="44" spans="1:1">
      <c r="A44" s="5"/>
    </row>
    <row r="45" spans="1:1">
      <c r="A45" s="5"/>
    </row>
    <row r="46" spans="1:1">
      <c r="A46" s="5"/>
    </row>
    <row r="47" spans="1:1">
      <c r="A47" s="5"/>
    </row>
    <row r="48" spans="1:1">
      <c r="A48" s="5"/>
    </row>
    <row r="49" spans="1:1">
      <c r="A49" s="5"/>
    </row>
    <row r="50" spans="1:1">
      <c r="A50" s="5"/>
    </row>
    <row r="51" spans="1:1">
      <c r="A51" s="5"/>
    </row>
    <row r="52" spans="1:1">
      <c r="A52" s="5"/>
    </row>
    <row r="53" spans="1:1">
      <c r="A53" s="5"/>
    </row>
    <row r="54" spans="1:1">
      <c r="A54" s="5"/>
    </row>
    <row r="55" spans="1:1">
      <c r="A55" s="5"/>
    </row>
    <row r="56" spans="1:1">
      <c r="A56" s="5"/>
    </row>
    <row r="57" spans="1:1">
      <c r="A57" s="5"/>
    </row>
    <row r="58" spans="1:1">
      <c r="A58" s="5"/>
    </row>
    <row r="59" spans="1:1">
      <c r="A59" s="5"/>
    </row>
    <row r="60" spans="1:1">
      <c r="A60" s="5"/>
    </row>
    <row r="61" spans="1:1">
      <c r="A61" s="5"/>
    </row>
    <row r="62" spans="1:1">
      <c r="A62" s="5"/>
    </row>
    <row r="63" spans="1:1">
      <c r="A63" s="5"/>
    </row>
    <row r="64" spans="1:1">
      <c r="A64" s="5"/>
    </row>
    <row r="65" spans="1:1">
      <c r="A65" s="5"/>
    </row>
    <row r="66" spans="1:1">
      <c r="A66" s="5"/>
    </row>
    <row r="67" spans="1:1">
      <c r="A67" s="5"/>
    </row>
    <row r="68" spans="1:1">
      <c r="A68" s="5"/>
    </row>
    <row r="69" spans="1:1">
      <c r="A69" s="5"/>
    </row>
    <row r="70" spans="1:1">
      <c r="A70" s="5"/>
    </row>
    <row r="71" spans="1:1">
      <c r="A71" s="5"/>
    </row>
    <row r="72" spans="1:1">
      <c r="A72" s="5"/>
    </row>
    <row r="73" spans="1:1">
      <c r="A73" s="5"/>
    </row>
    <row r="74" spans="1:1">
      <c r="A74" s="5"/>
    </row>
    <row r="75" spans="1:1">
      <c r="A75" s="5"/>
    </row>
    <row r="76" spans="1:1">
      <c r="A76" s="5"/>
    </row>
    <row r="77" spans="1:1">
      <c r="A77" s="5"/>
    </row>
    <row r="78" spans="1:1">
      <c r="A78" s="5"/>
    </row>
    <row r="79" spans="1:1">
      <c r="A79" s="5"/>
    </row>
    <row r="80" spans="1:1">
      <c r="A80" s="5"/>
    </row>
    <row r="81" spans="1:1">
      <c r="A81" s="5"/>
    </row>
    <row r="82" spans="1:1">
      <c r="A82" s="5"/>
    </row>
    <row r="83" spans="1:1">
      <c r="A83" s="5"/>
    </row>
    <row r="84" spans="1:1">
      <c r="A84" s="5"/>
    </row>
    <row r="85" spans="1:1">
      <c r="A85" s="5"/>
    </row>
    <row r="86" spans="1:1">
      <c r="A86" s="5"/>
    </row>
  </sheetData>
  <mergeCells count="7">
    <mergeCell ref="A13:G13"/>
    <mergeCell ref="A14:G14"/>
    <mergeCell ref="A12:G12"/>
    <mergeCell ref="A1:A2"/>
    <mergeCell ref="A11:G11"/>
    <mergeCell ref="C1:G1"/>
    <mergeCell ref="B1:B2"/>
  </mergeCells>
  <pageMargins left="0.7" right="0.7" top="0.75" bottom="0.75" header="0.3" footer="0.3"/>
  <pageSetup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1"/>
  <sheetViews>
    <sheetView workbookViewId="0"/>
  </sheetViews>
  <sheetFormatPr baseColWidth="10" defaultColWidth="8.83203125" defaultRowHeight="13" x14ac:dyDescent="0"/>
  <cols>
    <col min="1" max="1" width="11.5" style="30" bestFit="1" customWidth="1"/>
    <col min="2" max="2" width="24.83203125" style="30" bestFit="1" customWidth="1"/>
    <col min="3" max="3" width="8.83203125" style="30"/>
    <col min="4" max="4" width="49.6640625" style="31" bestFit="1" customWidth="1"/>
    <col min="5" max="5" width="24.83203125" style="31" bestFit="1" customWidth="1"/>
    <col min="6" max="6" width="9.83203125" style="31" bestFit="1" customWidth="1"/>
    <col min="7" max="16384" width="8.83203125" style="30"/>
  </cols>
  <sheetData>
    <row r="1" spans="1:6">
      <c r="A1" s="7" t="s">
        <v>69</v>
      </c>
      <c r="B1" s="8" t="s">
        <v>68</v>
      </c>
      <c r="D1" s="55" t="s">
        <v>9</v>
      </c>
      <c r="E1" s="46" t="s">
        <v>68</v>
      </c>
      <c r="F1" s="56" t="s">
        <v>70</v>
      </c>
    </row>
    <row r="2" spans="1:6">
      <c r="A2" s="2" t="s">
        <v>5</v>
      </c>
      <c r="B2" s="3">
        <f>PERCENTILE(E2:E60,0.2)</f>
        <v>249502.6</v>
      </c>
      <c r="D2" s="9" t="s">
        <v>10</v>
      </c>
      <c r="E2" s="15">
        <v>49797</v>
      </c>
      <c r="F2" s="75">
        <f>AVERAGE(E2:E13)</f>
        <v>153561.82508053927</v>
      </c>
    </row>
    <row r="3" spans="1:6">
      <c r="A3" s="2" t="s">
        <v>6</v>
      </c>
      <c r="B3" s="3">
        <f>PERCENTILE(E2:E60,0.4)</f>
        <v>379181.80000000005</v>
      </c>
      <c r="D3" s="10" t="s">
        <v>11</v>
      </c>
      <c r="E3" s="6">
        <v>67378</v>
      </c>
      <c r="F3" s="76"/>
    </row>
    <row r="4" spans="1:6">
      <c r="A4" s="2" t="s">
        <v>7</v>
      </c>
      <c r="B4" s="3">
        <f>PERCENTILE(E2:E60,0.6)</f>
        <v>515890.19999999995</v>
      </c>
      <c r="D4" s="10" t="s">
        <v>12</v>
      </c>
      <c r="E4" s="6">
        <v>74254</v>
      </c>
      <c r="F4" s="76"/>
    </row>
    <row r="5" spans="1:6">
      <c r="A5" s="2" t="s">
        <v>8</v>
      </c>
      <c r="B5" s="3">
        <f>PERCENTILE(E2:E60,0.8)</f>
        <v>649361.80000000005</v>
      </c>
      <c r="D5" s="10" t="s">
        <v>14</v>
      </c>
      <c r="E5" s="6">
        <v>111510.43619622526</v>
      </c>
      <c r="F5" s="76"/>
    </row>
    <row r="6" spans="1:6">
      <c r="A6" s="4"/>
      <c r="B6" s="5"/>
      <c r="D6" s="10" t="s">
        <v>13</v>
      </c>
      <c r="E6" s="6">
        <v>150788.46477024612</v>
      </c>
      <c r="F6" s="76"/>
    </row>
    <row r="7" spans="1:6">
      <c r="A7" s="7" t="s">
        <v>77</v>
      </c>
      <c r="B7" s="8" t="s">
        <v>68</v>
      </c>
      <c r="D7" s="10" t="s">
        <v>15</v>
      </c>
      <c r="E7" s="6">
        <v>153242</v>
      </c>
      <c r="F7" s="76"/>
    </row>
    <row r="8" spans="1:6">
      <c r="A8" s="2" t="s">
        <v>88</v>
      </c>
      <c r="B8" s="3">
        <f>F2</f>
        <v>153561.82508053927</v>
      </c>
      <c r="D8" s="10" t="s">
        <v>16</v>
      </c>
      <c r="E8" s="6">
        <v>157670</v>
      </c>
      <c r="F8" s="76"/>
    </row>
    <row r="9" spans="1:6">
      <c r="A9" s="2" t="s">
        <v>89</v>
      </c>
      <c r="B9" s="3">
        <f>F14</f>
        <v>307491.03949253121</v>
      </c>
      <c r="D9" s="10" t="s">
        <v>17</v>
      </c>
      <c r="E9" s="6">
        <v>194757</v>
      </c>
      <c r="F9" s="76"/>
    </row>
    <row r="10" spans="1:6">
      <c r="A10" s="2" t="s">
        <v>90</v>
      </c>
      <c r="B10" s="3">
        <f>F26</f>
        <v>452952.40180137311</v>
      </c>
      <c r="D10" s="10" t="s">
        <v>18</v>
      </c>
      <c r="E10" s="6">
        <v>203719</v>
      </c>
      <c r="F10" s="76"/>
    </row>
    <row r="11" spans="1:6">
      <c r="A11" s="2" t="s">
        <v>91</v>
      </c>
      <c r="B11" s="3">
        <f>F37</f>
        <v>570245.39010922366</v>
      </c>
      <c r="D11" s="10" t="s">
        <v>19</v>
      </c>
      <c r="E11" s="6">
        <v>210619</v>
      </c>
      <c r="F11" s="76"/>
    </row>
    <row r="12" spans="1:6">
      <c r="A12" s="2" t="s">
        <v>92</v>
      </c>
      <c r="B12" s="3">
        <f>F49</f>
        <v>843832.41666666663</v>
      </c>
      <c r="D12" s="10" t="s">
        <v>20</v>
      </c>
      <c r="E12" s="6">
        <v>224368</v>
      </c>
      <c r="F12" s="76"/>
    </row>
    <row r="13" spans="1:6">
      <c r="D13" s="11" t="s">
        <v>21</v>
      </c>
      <c r="E13" s="16">
        <v>244639</v>
      </c>
      <c r="F13" s="77"/>
    </row>
    <row r="14" spans="1:6">
      <c r="D14" s="9" t="s">
        <v>24</v>
      </c>
      <c r="E14" s="15">
        <v>252745</v>
      </c>
      <c r="F14" s="75">
        <f>AVERAGE(E14:E25)</f>
        <v>307491.03949253121</v>
      </c>
    </row>
    <row r="15" spans="1:6">
      <c r="D15" s="10" t="s">
        <v>22</v>
      </c>
      <c r="E15" s="6">
        <v>257651</v>
      </c>
      <c r="F15" s="76"/>
    </row>
    <row r="16" spans="1:6">
      <c r="D16" s="10" t="s">
        <v>23</v>
      </c>
      <c r="E16" s="6">
        <v>261123</v>
      </c>
      <c r="F16" s="76"/>
    </row>
    <row r="17" spans="4:6">
      <c r="D17" s="10" t="s">
        <v>26</v>
      </c>
      <c r="E17" s="6">
        <v>272881</v>
      </c>
      <c r="F17" s="76"/>
    </row>
    <row r="18" spans="4:6">
      <c r="D18" s="10" t="s">
        <v>32</v>
      </c>
      <c r="E18" s="6">
        <v>293564</v>
      </c>
      <c r="F18" s="76"/>
    </row>
    <row r="19" spans="4:6">
      <c r="D19" s="10" t="s">
        <v>25</v>
      </c>
      <c r="E19" s="6">
        <v>297694.47391037445</v>
      </c>
      <c r="F19" s="76"/>
    </row>
    <row r="20" spans="4:6">
      <c r="D20" s="10" t="s">
        <v>27</v>
      </c>
      <c r="E20" s="6">
        <v>310699</v>
      </c>
      <c r="F20" s="76"/>
    </row>
    <row r="21" spans="4:6">
      <c r="D21" s="10" t="s">
        <v>28</v>
      </c>
      <c r="E21" s="6">
        <v>324552</v>
      </c>
      <c r="F21" s="76"/>
    </row>
    <row r="22" spans="4:6">
      <c r="D22" s="42" t="s">
        <v>95</v>
      </c>
      <c r="E22" s="6">
        <v>329720</v>
      </c>
      <c r="F22" s="76"/>
    </row>
    <row r="23" spans="4:6">
      <c r="D23" s="10" t="s">
        <v>31</v>
      </c>
      <c r="E23" s="6">
        <v>356767</v>
      </c>
      <c r="F23" s="76"/>
    </row>
    <row r="24" spans="4:6">
      <c r="D24" s="10" t="s">
        <v>29</v>
      </c>
      <c r="E24" s="6">
        <v>357278</v>
      </c>
      <c r="F24" s="76"/>
    </row>
    <row r="25" spans="4:6">
      <c r="D25" s="11" t="s">
        <v>34</v>
      </c>
      <c r="E25" s="16">
        <v>375218</v>
      </c>
      <c r="F25" s="77"/>
    </row>
    <row r="26" spans="4:6">
      <c r="D26" s="9" t="s">
        <v>30</v>
      </c>
      <c r="E26" s="15">
        <v>395037</v>
      </c>
      <c r="F26" s="75">
        <f>AVERAGE(E26:E36)</f>
        <v>452952.40180137311</v>
      </c>
    </row>
    <row r="27" spans="4:6">
      <c r="D27" s="10" t="s">
        <v>33</v>
      </c>
      <c r="E27" s="6">
        <v>416077</v>
      </c>
      <c r="F27" s="76"/>
    </row>
    <row r="28" spans="4:6">
      <c r="D28" s="10" t="s">
        <v>36</v>
      </c>
      <c r="E28" s="6">
        <v>422622</v>
      </c>
      <c r="F28" s="76"/>
    </row>
    <row r="29" spans="4:6">
      <c r="D29" s="10" t="s">
        <v>37</v>
      </c>
      <c r="E29" s="6">
        <v>429988</v>
      </c>
      <c r="F29" s="76"/>
    </row>
    <row r="30" spans="4:6">
      <c r="D30" s="10" t="s">
        <v>35</v>
      </c>
      <c r="E30" s="6">
        <v>441222</v>
      </c>
      <c r="F30" s="76"/>
    </row>
    <row r="31" spans="4:6">
      <c r="D31" s="10" t="s">
        <v>42</v>
      </c>
      <c r="E31" s="6">
        <v>453028</v>
      </c>
      <c r="F31" s="76"/>
    </row>
    <row r="32" spans="4:6">
      <c r="D32" s="10" t="s">
        <v>41</v>
      </c>
      <c r="E32" s="6">
        <v>458763.41981510463</v>
      </c>
      <c r="F32" s="76"/>
    </row>
    <row r="33" spans="4:6">
      <c r="D33" s="10" t="s">
        <v>38</v>
      </c>
      <c r="E33" s="6">
        <v>483881</v>
      </c>
      <c r="F33" s="76"/>
    </row>
    <row r="34" spans="4:6">
      <c r="D34" s="10" t="s">
        <v>40</v>
      </c>
      <c r="E34" s="6">
        <v>487285</v>
      </c>
      <c r="F34" s="76"/>
    </row>
    <row r="35" spans="4:6">
      <c r="D35" s="10" t="s">
        <v>39</v>
      </c>
      <c r="E35" s="6">
        <v>493294</v>
      </c>
      <c r="F35" s="76"/>
    </row>
    <row r="36" spans="4:6">
      <c r="D36" s="11" t="s">
        <v>44</v>
      </c>
      <c r="E36" s="16">
        <v>501279</v>
      </c>
      <c r="F36" s="77"/>
    </row>
    <row r="37" spans="4:6">
      <c r="D37" s="9" t="s">
        <v>46</v>
      </c>
      <c r="E37" s="15">
        <v>519543</v>
      </c>
      <c r="F37" s="75">
        <f>AVERAGE(E37:E48)</f>
        <v>570245.39010922366</v>
      </c>
    </row>
    <row r="38" spans="4:6">
      <c r="D38" s="10" t="s">
        <v>43</v>
      </c>
      <c r="E38" s="6">
        <v>522136</v>
      </c>
      <c r="F38" s="76"/>
    </row>
    <row r="39" spans="4:6">
      <c r="D39" s="10" t="s">
        <v>45</v>
      </c>
      <c r="E39" s="6">
        <v>525843</v>
      </c>
      <c r="F39" s="76"/>
    </row>
    <row r="40" spans="4:6">
      <c r="D40" s="10" t="s">
        <v>47</v>
      </c>
      <c r="E40" s="6">
        <v>545869</v>
      </c>
      <c r="F40" s="76"/>
    </row>
    <row r="41" spans="4:6">
      <c r="D41" s="10" t="s">
        <v>49</v>
      </c>
      <c r="E41" s="6">
        <v>548704</v>
      </c>
      <c r="F41" s="76"/>
    </row>
    <row r="42" spans="4:6">
      <c r="D42" s="10" t="s">
        <v>52</v>
      </c>
      <c r="E42" s="6">
        <v>563967</v>
      </c>
      <c r="F42" s="76"/>
    </row>
    <row r="43" spans="4:6">
      <c r="D43" s="10" t="s">
        <v>48</v>
      </c>
      <c r="E43" s="6">
        <v>582365</v>
      </c>
      <c r="F43" s="76"/>
    </row>
    <row r="44" spans="4:6">
      <c r="D44" s="10" t="s">
        <v>54</v>
      </c>
      <c r="E44" s="6">
        <v>584170</v>
      </c>
      <c r="F44" s="76"/>
    </row>
    <row r="45" spans="4:6">
      <c r="D45" s="10" t="s">
        <v>50</v>
      </c>
      <c r="E45" s="6">
        <v>591770</v>
      </c>
      <c r="F45" s="76"/>
    </row>
    <row r="46" spans="4:6">
      <c r="D46" s="10" t="s">
        <v>51</v>
      </c>
      <c r="E46" s="6">
        <v>595627</v>
      </c>
      <c r="F46" s="76"/>
    </row>
    <row r="47" spans="4:6">
      <c r="D47" s="10" t="s">
        <v>53</v>
      </c>
      <c r="E47" s="6">
        <v>620431.68131068361</v>
      </c>
      <c r="F47" s="76"/>
    </row>
    <row r="48" spans="4:6">
      <c r="D48" s="11" t="s">
        <v>55</v>
      </c>
      <c r="E48" s="16">
        <v>642519</v>
      </c>
      <c r="F48" s="77"/>
    </row>
    <row r="49" spans="4:6">
      <c r="D49" s="9" t="s">
        <v>56</v>
      </c>
      <c r="E49" s="15">
        <v>659626</v>
      </c>
      <c r="F49" s="75">
        <f>AVERAGE(E49:E60)</f>
        <v>843832.41666666663</v>
      </c>
    </row>
    <row r="50" spans="4:6">
      <c r="D50" s="10" t="s">
        <v>57</v>
      </c>
      <c r="E50" s="6">
        <v>682662</v>
      </c>
      <c r="F50" s="76"/>
    </row>
    <row r="51" spans="4:6">
      <c r="D51" s="10" t="s">
        <v>59</v>
      </c>
      <c r="E51" s="6">
        <v>688225</v>
      </c>
      <c r="F51" s="76"/>
    </row>
    <row r="52" spans="4:6">
      <c r="D52" s="10" t="s">
        <v>60</v>
      </c>
      <c r="E52" s="6">
        <v>702592</v>
      </c>
      <c r="F52" s="76"/>
    </row>
    <row r="53" spans="4:6">
      <c r="D53" s="10" t="s">
        <v>58</v>
      </c>
      <c r="E53" s="6">
        <v>708244</v>
      </c>
      <c r="F53" s="76"/>
    </row>
    <row r="54" spans="4:6">
      <c r="D54" s="10" t="s">
        <v>61</v>
      </c>
      <c r="E54" s="6">
        <v>765135</v>
      </c>
      <c r="F54" s="76"/>
    </row>
    <row r="55" spans="4:6">
      <c r="D55" s="10" t="s">
        <v>62</v>
      </c>
      <c r="E55" s="6">
        <v>766906</v>
      </c>
      <c r="F55" s="76"/>
    </row>
    <row r="56" spans="4:6">
      <c r="D56" s="10" t="s">
        <v>63</v>
      </c>
      <c r="E56" s="6">
        <v>842027</v>
      </c>
      <c r="F56" s="76"/>
    </row>
    <row r="57" spans="4:6">
      <c r="D57" s="10" t="s">
        <v>65</v>
      </c>
      <c r="E57" s="6">
        <v>871478</v>
      </c>
      <c r="F57" s="76"/>
    </row>
    <row r="58" spans="4:6">
      <c r="D58" s="10" t="s">
        <v>64</v>
      </c>
      <c r="E58" s="6">
        <v>876390</v>
      </c>
      <c r="F58" s="76"/>
    </row>
    <row r="59" spans="4:6">
      <c r="D59" s="10" t="s">
        <v>66</v>
      </c>
      <c r="E59" s="6">
        <v>881777</v>
      </c>
      <c r="F59" s="76"/>
    </row>
    <row r="60" spans="4:6">
      <c r="D60" s="11" t="s">
        <v>67</v>
      </c>
      <c r="E60" s="16">
        <v>1680927</v>
      </c>
      <c r="F60" s="77"/>
    </row>
    <row r="67" spans="1:2">
      <c r="A67" s="4"/>
      <c r="B67" s="5"/>
    </row>
    <row r="68" spans="1:2">
      <c r="A68" s="4"/>
      <c r="B68" s="5"/>
    </row>
    <row r="69" spans="1:2">
      <c r="A69" s="4"/>
      <c r="B69" s="5"/>
    </row>
    <row r="70" spans="1:2">
      <c r="A70" s="4"/>
      <c r="B70" s="5"/>
    </row>
    <row r="71" spans="1:2">
      <c r="A71" s="4"/>
      <c r="B71" s="5"/>
    </row>
  </sheetData>
  <sortState ref="D2:E73">
    <sortCondition ref="E2:E73"/>
  </sortState>
  <mergeCells count="5">
    <mergeCell ref="F2:F13"/>
    <mergeCell ref="F37:F48"/>
    <mergeCell ref="F49:F60"/>
    <mergeCell ref="F14:F25"/>
    <mergeCell ref="F26:F3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"/>
  <sheetViews>
    <sheetView workbookViewId="0"/>
  </sheetViews>
  <sheetFormatPr baseColWidth="10" defaultColWidth="8.83203125" defaultRowHeight="14" x14ac:dyDescent="0"/>
  <cols>
    <col min="1" max="1" width="11.5" bestFit="1" customWidth="1"/>
    <col min="2" max="2" width="28.1640625" bestFit="1" customWidth="1"/>
    <col min="4" max="4" width="49.6640625" style="1" bestFit="1" customWidth="1"/>
    <col min="5" max="5" width="24.83203125" style="1" bestFit="1" customWidth="1"/>
    <col min="6" max="6" width="9.5" style="1" bestFit="1" customWidth="1"/>
  </cols>
  <sheetData>
    <row r="1" spans="1:6" s="17" customFormat="1">
      <c r="A1" s="7" t="s">
        <v>69</v>
      </c>
      <c r="B1" s="8" t="s">
        <v>71</v>
      </c>
      <c r="D1" s="55" t="s">
        <v>72</v>
      </c>
      <c r="E1" s="46" t="s">
        <v>73</v>
      </c>
      <c r="F1" s="56" t="s">
        <v>70</v>
      </c>
    </row>
    <row r="2" spans="1:6">
      <c r="A2" s="2" t="s">
        <v>5</v>
      </c>
      <c r="B2" s="3">
        <f>PERCENTILE(E2:E60,0.2)</f>
        <v>128600.24045584047</v>
      </c>
      <c r="D2" s="9" t="s">
        <v>10</v>
      </c>
      <c r="E2" s="15">
        <v>38204</v>
      </c>
      <c r="F2" s="78">
        <f>AVERAGE(E2:E13)</f>
        <v>85699.448013289788</v>
      </c>
    </row>
    <row r="3" spans="1:6">
      <c r="A3" s="2" t="s">
        <v>6</v>
      </c>
      <c r="B3" s="3">
        <f>PERCENTILE(E2:E60,0.4)</f>
        <v>233071.16275358989</v>
      </c>
      <c r="D3" s="10" t="s">
        <v>14</v>
      </c>
      <c r="E3" s="6">
        <v>53374.633258908572</v>
      </c>
      <c r="F3" s="79"/>
    </row>
    <row r="4" spans="1:6">
      <c r="A4" s="2" t="s">
        <v>7</v>
      </c>
      <c r="B4" s="3">
        <f>PERCENTILE(E2:E60,0.6)</f>
        <v>289824</v>
      </c>
      <c r="D4" s="10" t="s">
        <v>12</v>
      </c>
      <c r="E4" s="6">
        <v>54959</v>
      </c>
      <c r="F4" s="79"/>
    </row>
    <row r="5" spans="1:6">
      <c r="A5" s="2" t="s">
        <v>8</v>
      </c>
      <c r="B5" s="3">
        <f>PERCENTILE(E2:E60,0.8)</f>
        <v>416877.60000000033</v>
      </c>
      <c r="D5" s="10" t="s">
        <v>11</v>
      </c>
      <c r="E5" s="6">
        <v>55190</v>
      </c>
      <c r="F5" s="79"/>
    </row>
    <row r="6" spans="1:6">
      <c r="D6" s="10" t="s">
        <v>13</v>
      </c>
      <c r="E6" s="6">
        <v>68344.742900568832</v>
      </c>
      <c r="F6" s="79"/>
    </row>
    <row r="7" spans="1:6">
      <c r="A7" s="7" t="s">
        <v>77</v>
      </c>
      <c r="B7" s="8" t="s">
        <v>71</v>
      </c>
      <c r="D7" s="10" t="s">
        <v>16</v>
      </c>
      <c r="E7" s="6">
        <v>95145</v>
      </c>
      <c r="F7" s="79"/>
    </row>
    <row r="8" spans="1:6">
      <c r="A8" s="2" t="s">
        <v>88</v>
      </c>
      <c r="B8" s="3">
        <f>F2</f>
        <v>85699.448013289788</v>
      </c>
      <c r="D8" s="10" t="s">
        <v>20</v>
      </c>
      <c r="E8" s="6">
        <v>102771</v>
      </c>
      <c r="F8" s="79"/>
    </row>
    <row r="9" spans="1:6">
      <c r="A9" s="2" t="s">
        <v>89</v>
      </c>
      <c r="B9" s="3">
        <f>F14</f>
        <v>191377.7586834768</v>
      </c>
      <c r="D9" s="10" t="s">
        <v>24</v>
      </c>
      <c r="E9" s="6">
        <v>106419</v>
      </c>
      <c r="F9" s="79"/>
    </row>
    <row r="10" spans="1:6">
      <c r="A10" s="2" t="s">
        <v>90</v>
      </c>
      <c r="B10" s="3">
        <f>F26</f>
        <v>263239</v>
      </c>
      <c r="D10" s="10" t="s">
        <v>21</v>
      </c>
      <c r="E10" s="6">
        <v>108131</v>
      </c>
      <c r="F10" s="79"/>
    </row>
    <row r="11" spans="1:6">
      <c r="A11" s="2" t="s">
        <v>91</v>
      </c>
      <c r="B11" s="3">
        <f>F37</f>
        <v>348733.13654860365</v>
      </c>
      <c r="D11" s="10" t="s">
        <v>15</v>
      </c>
      <c r="E11" s="6">
        <v>109152</v>
      </c>
      <c r="F11" s="79"/>
    </row>
    <row r="12" spans="1:6">
      <c r="A12" s="2" t="s">
        <v>92</v>
      </c>
      <c r="B12" s="3">
        <f>F49</f>
        <v>579493.5</v>
      </c>
      <c r="D12" s="10" t="s">
        <v>18</v>
      </c>
      <c r="E12" s="6">
        <v>111601</v>
      </c>
      <c r="F12" s="79"/>
    </row>
    <row r="13" spans="1:6">
      <c r="D13" s="11" t="s">
        <v>17</v>
      </c>
      <c r="E13" s="16">
        <v>125102</v>
      </c>
      <c r="F13" s="80"/>
    </row>
    <row r="14" spans="1:6">
      <c r="D14" s="9" t="s">
        <v>25</v>
      </c>
      <c r="E14" s="15">
        <v>130932.4007597341</v>
      </c>
      <c r="F14" s="78">
        <f>AVERAGE(E14:E25)</f>
        <v>191377.7586834768</v>
      </c>
    </row>
    <row r="15" spans="1:6">
      <c r="D15" s="10" t="s">
        <v>31</v>
      </c>
      <c r="E15" s="6">
        <v>152907</v>
      </c>
      <c r="F15" s="79"/>
    </row>
    <row r="16" spans="1:6">
      <c r="D16" s="42" t="s">
        <v>95</v>
      </c>
      <c r="E16" s="6">
        <v>155340</v>
      </c>
      <c r="F16" s="79"/>
    </row>
    <row r="17" spans="4:6">
      <c r="D17" s="10" t="s">
        <v>19</v>
      </c>
      <c r="E17" s="6">
        <v>170978</v>
      </c>
      <c r="F17" s="79"/>
    </row>
    <row r="18" spans="4:6">
      <c r="D18" s="10" t="s">
        <v>37</v>
      </c>
      <c r="E18" s="6">
        <v>176592</v>
      </c>
      <c r="F18" s="79"/>
    </row>
    <row r="19" spans="4:6">
      <c r="D19" s="10" t="s">
        <v>28</v>
      </c>
      <c r="E19" s="6">
        <v>178299</v>
      </c>
      <c r="F19" s="79"/>
    </row>
    <row r="20" spans="4:6">
      <c r="D20" s="10" t="s">
        <v>27</v>
      </c>
      <c r="E20" s="6">
        <v>199363</v>
      </c>
      <c r="F20" s="79"/>
    </row>
    <row r="21" spans="4:6">
      <c r="D21" s="10" t="s">
        <v>22</v>
      </c>
      <c r="E21" s="6">
        <v>219429</v>
      </c>
      <c r="F21" s="79"/>
    </row>
    <row r="22" spans="4:6">
      <c r="D22" s="10" t="s">
        <v>23</v>
      </c>
      <c r="E22" s="6">
        <v>219556</v>
      </c>
      <c r="F22" s="79"/>
    </row>
    <row r="23" spans="4:6">
      <c r="D23" s="10" t="s">
        <v>32</v>
      </c>
      <c r="E23" s="6">
        <v>229903</v>
      </c>
      <c r="F23" s="79"/>
    </row>
    <row r="24" spans="4:6">
      <c r="D24" s="10" t="s">
        <v>54</v>
      </c>
      <c r="E24" s="6">
        <v>230999</v>
      </c>
      <c r="F24" s="79"/>
    </row>
    <row r="25" spans="4:6">
      <c r="D25" s="11" t="s">
        <v>41</v>
      </c>
      <c r="E25" s="16">
        <v>232234.70344198734</v>
      </c>
      <c r="F25" s="80"/>
    </row>
    <row r="26" spans="4:6">
      <c r="D26" s="9" t="s">
        <v>30</v>
      </c>
      <c r="E26" s="15">
        <v>236417</v>
      </c>
      <c r="F26" s="78">
        <f>AVERAGE(E26:E36)</f>
        <v>263239</v>
      </c>
    </row>
    <row r="27" spans="4:6">
      <c r="D27" s="10" t="s">
        <v>26</v>
      </c>
      <c r="E27" s="6">
        <v>243624</v>
      </c>
      <c r="F27" s="79"/>
    </row>
    <row r="28" spans="4:6">
      <c r="D28" s="10" t="s">
        <v>48</v>
      </c>
      <c r="E28" s="6">
        <v>245607</v>
      </c>
      <c r="F28" s="79"/>
    </row>
    <row r="29" spans="4:6">
      <c r="D29" s="10" t="s">
        <v>50</v>
      </c>
      <c r="E29" s="6">
        <v>249163</v>
      </c>
      <c r="F29" s="79"/>
    </row>
    <row r="30" spans="4:6">
      <c r="D30" s="10" t="s">
        <v>38</v>
      </c>
      <c r="E30" s="6">
        <v>264984</v>
      </c>
      <c r="F30" s="79"/>
    </row>
    <row r="31" spans="4:6">
      <c r="D31" s="10" t="s">
        <v>44</v>
      </c>
      <c r="E31" s="6">
        <v>266912</v>
      </c>
      <c r="F31" s="79"/>
    </row>
    <row r="32" spans="4:6">
      <c r="D32" s="10" t="s">
        <v>55</v>
      </c>
      <c r="E32" s="6">
        <v>268957</v>
      </c>
      <c r="F32" s="79"/>
    </row>
    <row r="33" spans="4:6">
      <c r="D33" s="10" t="s">
        <v>34</v>
      </c>
      <c r="E33" s="6">
        <v>276268</v>
      </c>
      <c r="F33" s="79"/>
    </row>
    <row r="34" spans="4:6">
      <c r="D34" s="10" t="s">
        <v>47</v>
      </c>
      <c r="E34" s="6">
        <v>277897</v>
      </c>
      <c r="F34" s="79"/>
    </row>
    <row r="35" spans="4:6">
      <c r="D35" s="10" t="s">
        <v>43</v>
      </c>
      <c r="E35" s="6">
        <v>281184</v>
      </c>
      <c r="F35" s="79"/>
    </row>
    <row r="36" spans="4:6">
      <c r="D36" s="11" t="s">
        <v>29</v>
      </c>
      <c r="E36" s="16">
        <v>284616</v>
      </c>
      <c r="F36" s="80"/>
    </row>
    <row r="37" spans="4:6">
      <c r="D37" s="9" t="s">
        <v>35</v>
      </c>
      <c r="E37" s="15">
        <v>291126</v>
      </c>
      <c r="F37" s="78">
        <f>AVERAGE(E37:E48)</f>
        <v>348733.13654860365</v>
      </c>
    </row>
    <row r="38" spans="4:6">
      <c r="D38" s="10" t="s">
        <v>33</v>
      </c>
      <c r="E38" s="6">
        <v>305483</v>
      </c>
      <c r="F38" s="79"/>
    </row>
    <row r="39" spans="4:6">
      <c r="D39" s="10" t="s">
        <v>39</v>
      </c>
      <c r="E39" s="6">
        <v>324287</v>
      </c>
      <c r="F39" s="79"/>
    </row>
    <row r="40" spans="4:6">
      <c r="D40" s="10" t="s">
        <v>36</v>
      </c>
      <c r="E40" s="6">
        <v>331296</v>
      </c>
      <c r="F40" s="79"/>
    </row>
    <row r="41" spans="4:6">
      <c r="D41" s="10" t="s">
        <v>60</v>
      </c>
      <c r="E41" s="6">
        <v>335121</v>
      </c>
      <c r="F41" s="79"/>
    </row>
    <row r="42" spans="4:6">
      <c r="D42" s="10" t="s">
        <v>46</v>
      </c>
      <c r="E42" s="6">
        <v>348713</v>
      </c>
      <c r="F42" s="79"/>
    </row>
    <row r="43" spans="4:6">
      <c r="D43" s="10" t="s">
        <v>53</v>
      </c>
      <c r="E43" s="6">
        <v>359737.63858324359</v>
      </c>
      <c r="F43" s="79"/>
    </row>
    <row r="44" spans="4:6">
      <c r="D44" s="10" t="s">
        <v>57</v>
      </c>
      <c r="E44" s="6">
        <v>364137</v>
      </c>
      <c r="F44" s="79"/>
    </row>
    <row r="45" spans="4:6">
      <c r="D45" s="10" t="s">
        <v>45</v>
      </c>
      <c r="E45" s="6">
        <v>373098</v>
      </c>
      <c r="F45" s="79"/>
    </row>
    <row r="46" spans="4:6">
      <c r="D46" s="10" t="s">
        <v>40</v>
      </c>
      <c r="E46" s="6">
        <v>374551</v>
      </c>
      <c r="F46" s="79"/>
    </row>
    <row r="47" spans="4:6">
      <c r="D47" s="10" t="s">
        <v>42</v>
      </c>
      <c r="E47" s="6">
        <v>383330</v>
      </c>
      <c r="F47" s="79"/>
    </row>
    <row r="48" spans="4:6">
      <c r="D48" s="11" t="s">
        <v>52</v>
      </c>
      <c r="E48" s="16">
        <v>393918</v>
      </c>
      <c r="F48" s="80"/>
    </row>
    <row r="49" spans="4:6">
      <c r="D49" s="9" t="s">
        <v>62</v>
      </c>
      <c r="E49" s="15">
        <v>451317</v>
      </c>
      <c r="F49" s="78">
        <f>AVERAGE(E49:E60)</f>
        <v>579493.5</v>
      </c>
    </row>
    <row r="50" spans="4:6">
      <c r="D50" s="10" t="s">
        <v>51</v>
      </c>
      <c r="E50" s="6">
        <v>456172</v>
      </c>
      <c r="F50" s="79"/>
    </row>
    <row r="51" spans="4:6">
      <c r="D51" s="10" t="s">
        <v>49</v>
      </c>
      <c r="E51" s="6">
        <v>461029</v>
      </c>
      <c r="F51" s="79"/>
    </row>
    <row r="52" spans="4:6">
      <c r="D52" s="10" t="s">
        <v>65</v>
      </c>
      <c r="E52" s="6">
        <v>471932</v>
      </c>
      <c r="F52" s="79"/>
    </row>
    <row r="53" spans="4:6">
      <c r="D53" s="10" t="s">
        <v>66</v>
      </c>
      <c r="E53" s="6">
        <v>474440</v>
      </c>
      <c r="F53" s="79"/>
    </row>
    <row r="54" spans="4:6">
      <c r="D54" s="10" t="s">
        <v>58</v>
      </c>
      <c r="E54" s="6">
        <v>482321</v>
      </c>
      <c r="F54" s="79"/>
    </row>
    <row r="55" spans="4:6">
      <c r="D55" s="10" t="s">
        <v>63</v>
      </c>
      <c r="E55" s="6">
        <v>490963</v>
      </c>
      <c r="F55" s="79"/>
    </row>
    <row r="56" spans="4:6">
      <c r="D56" s="10" t="s">
        <v>56</v>
      </c>
      <c r="E56" s="6">
        <v>495008</v>
      </c>
      <c r="F56" s="79"/>
    </row>
    <row r="57" spans="4:6">
      <c r="D57" s="10" t="s">
        <v>59</v>
      </c>
      <c r="E57" s="6">
        <v>509477</v>
      </c>
      <c r="F57" s="79"/>
    </row>
    <row r="58" spans="4:6">
      <c r="D58" s="10" t="s">
        <v>64</v>
      </c>
      <c r="E58" s="6">
        <v>592768</v>
      </c>
      <c r="F58" s="79"/>
    </row>
    <row r="59" spans="4:6">
      <c r="D59" s="10" t="s">
        <v>61</v>
      </c>
      <c r="E59" s="6">
        <v>614069</v>
      </c>
      <c r="F59" s="79"/>
    </row>
    <row r="60" spans="4:6">
      <c r="D60" s="11" t="s">
        <v>67</v>
      </c>
      <c r="E60" s="16">
        <v>1454426</v>
      </c>
      <c r="F60" s="80"/>
    </row>
  </sheetData>
  <sortState ref="D2:E62">
    <sortCondition ref="E2:E62"/>
  </sortState>
  <mergeCells count="5">
    <mergeCell ref="F2:F13"/>
    <mergeCell ref="F37:F48"/>
    <mergeCell ref="F49:F60"/>
    <mergeCell ref="F26:F36"/>
    <mergeCell ref="F14:F25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1"/>
  <sheetViews>
    <sheetView workbookViewId="0"/>
  </sheetViews>
  <sheetFormatPr baseColWidth="10" defaultColWidth="8.83203125" defaultRowHeight="14" x14ac:dyDescent="0"/>
  <cols>
    <col min="1" max="1" width="11.5" bestFit="1" customWidth="1"/>
    <col min="2" max="2" width="29.33203125" bestFit="1" customWidth="1"/>
    <col min="4" max="4" width="49.6640625" style="1" bestFit="1" customWidth="1"/>
    <col min="5" max="5" width="24.83203125" style="1" bestFit="1" customWidth="1"/>
    <col min="6" max="6" width="11.5" style="1" bestFit="1" customWidth="1"/>
  </cols>
  <sheetData>
    <row r="1" spans="1:6">
      <c r="A1" s="7" t="s">
        <v>69</v>
      </c>
      <c r="B1" s="8" t="s">
        <v>76</v>
      </c>
      <c r="D1" s="12" t="s">
        <v>9</v>
      </c>
      <c r="E1" s="14" t="s">
        <v>75</v>
      </c>
      <c r="F1" s="13" t="s">
        <v>70</v>
      </c>
    </row>
    <row r="2" spans="1:6">
      <c r="A2" s="2" t="s">
        <v>5</v>
      </c>
      <c r="B2" s="3">
        <f>PERCENTILE(E2:E60,0.2)</f>
        <v>523823.4</v>
      </c>
      <c r="D2" s="9" t="s">
        <v>24</v>
      </c>
      <c r="E2" s="15">
        <v>95689</v>
      </c>
      <c r="F2" s="78">
        <f>AVERAGE(E2:E13)</f>
        <v>348527</v>
      </c>
    </row>
    <row r="3" spans="1:6">
      <c r="A3" s="2" t="s">
        <v>6</v>
      </c>
      <c r="B3" s="3">
        <f>PERCENTILE(E2:E60,0.4)</f>
        <v>1318272</v>
      </c>
      <c r="D3" s="10" t="s">
        <v>18</v>
      </c>
      <c r="E3" s="6">
        <v>154438</v>
      </c>
      <c r="F3" s="79"/>
    </row>
    <row r="4" spans="1:6">
      <c r="A4" s="2" t="s">
        <v>7</v>
      </c>
      <c r="B4" s="3">
        <f>PERCENTILE(E2:E60,0.6)</f>
        <v>2008984.5999999999</v>
      </c>
      <c r="D4" s="10" t="s">
        <v>28</v>
      </c>
      <c r="E4" s="6">
        <v>213457</v>
      </c>
      <c r="F4" s="79"/>
    </row>
    <row r="5" spans="1:6">
      <c r="A5" s="2" t="s">
        <v>8</v>
      </c>
      <c r="B5" s="3">
        <f>PERCENTILE(E2:E60,0.8)</f>
        <v>4493549.8000000007</v>
      </c>
      <c r="D5" s="10" t="s">
        <v>30</v>
      </c>
      <c r="E5" s="6">
        <v>325439</v>
      </c>
      <c r="F5" s="79"/>
    </row>
    <row r="6" spans="1:6">
      <c r="D6" s="10" t="s">
        <v>23</v>
      </c>
      <c r="E6" s="6">
        <v>335217</v>
      </c>
      <c r="F6" s="79"/>
    </row>
    <row r="7" spans="1:6">
      <c r="A7" s="7" t="s">
        <v>77</v>
      </c>
      <c r="B7" s="8" t="s">
        <v>76</v>
      </c>
      <c r="D7" s="10" t="s">
        <v>11</v>
      </c>
      <c r="E7" s="6">
        <v>386509</v>
      </c>
      <c r="F7" s="79"/>
    </row>
    <row r="8" spans="1:6">
      <c r="A8" s="2" t="s">
        <v>88</v>
      </c>
      <c r="B8" s="3">
        <f>F2</f>
        <v>348527</v>
      </c>
      <c r="D8" s="42" t="s">
        <v>95</v>
      </c>
      <c r="E8" s="6">
        <v>408730</v>
      </c>
      <c r="F8" s="79"/>
    </row>
    <row r="9" spans="1:6">
      <c r="A9" s="2" t="s">
        <v>89</v>
      </c>
      <c r="B9" s="3">
        <f>F14</f>
        <v>852831.09500000009</v>
      </c>
      <c r="D9" s="10" t="s">
        <v>63</v>
      </c>
      <c r="E9" s="6">
        <v>431717</v>
      </c>
      <c r="F9" s="79"/>
    </row>
    <row r="10" spans="1:6">
      <c r="A10" s="2" t="s">
        <v>90</v>
      </c>
      <c r="B10" s="3">
        <f>F26</f>
        <v>1641652.4545454546</v>
      </c>
      <c r="D10" s="10" t="s">
        <v>47</v>
      </c>
      <c r="E10" s="6">
        <v>436603</v>
      </c>
      <c r="F10" s="79"/>
    </row>
    <row r="11" spans="1:6">
      <c r="A11" s="2" t="s">
        <v>91</v>
      </c>
      <c r="B11" s="3">
        <f>F37</f>
        <v>3099163.2312499997</v>
      </c>
      <c r="D11" s="10" t="s">
        <v>21</v>
      </c>
      <c r="E11" s="6">
        <v>440923</v>
      </c>
      <c r="F11" s="79"/>
    </row>
    <row r="12" spans="1:6">
      <c r="A12" s="2" t="s">
        <v>92</v>
      </c>
      <c r="B12" s="3">
        <f>F49</f>
        <v>9431589.916666666</v>
      </c>
      <c r="D12" s="10" t="s">
        <v>20</v>
      </c>
      <c r="E12" s="6">
        <v>452209</v>
      </c>
      <c r="F12" s="79"/>
    </row>
    <row r="13" spans="1:6">
      <c r="D13" s="10" t="s">
        <v>25</v>
      </c>
      <c r="E13" s="6">
        <v>501393</v>
      </c>
      <c r="F13" s="80"/>
    </row>
    <row r="14" spans="1:6">
      <c r="D14" s="9" t="s">
        <v>55</v>
      </c>
      <c r="E14" s="15">
        <v>538777</v>
      </c>
      <c r="F14" s="78">
        <f>AVERAGE(E14:E25)</f>
        <v>852831.09500000009</v>
      </c>
    </row>
    <row r="15" spans="1:6">
      <c r="D15" s="10" t="s">
        <v>10</v>
      </c>
      <c r="E15" s="6">
        <v>558516</v>
      </c>
      <c r="F15" s="79"/>
    </row>
    <row r="16" spans="1:6">
      <c r="D16" s="10" t="s">
        <v>13</v>
      </c>
      <c r="E16" s="6">
        <v>728544</v>
      </c>
      <c r="F16" s="79"/>
    </row>
    <row r="17" spans="4:6">
      <c r="D17" s="10" t="s">
        <v>14</v>
      </c>
      <c r="E17" s="6">
        <v>750926</v>
      </c>
      <c r="F17" s="79"/>
    </row>
    <row r="18" spans="4:6">
      <c r="D18" s="10" t="s">
        <v>19</v>
      </c>
      <c r="E18" s="6">
        <v>754131</v>
      </c>
      <c r="F18" s="79"/>
    </row>
    <row r="19" spans="4:6">
      <c r="D19" s="10" t="s">
        <v>32</v>
      </c>
      <c r="E19" s="6">
        <v>766262</v>
      </c>
      <c r="F19" s="79"/>
    </row>
    <row r="20" spans="4:6">
      <c r="D20" s="10" t="s">
        <v>15</v>
      </c>
      <c r="E20" s="6">
        <v>807859</v>
      </c>
      <c r="F20" s="79"/>
    </row>
    <row r="21" spans="4:6">
      <c r="D21" s="10" t="s">
        <v>44</v>
      </c>
      <c r="E21" s="6">
        <v>858789</v>
      </c>
      <c r="F21" s="79"/>
    </row>
    <row r="22" spans="4:6">
      <c r="D22" s="10" t="s">
        <v>53</v>
      </c>
      <c r="E22" s="6">
        <v>907248.14</v>
      </c>
      <c r="F22" s="79"/>
    </row>
    <row r="23" spans="4:6">
      <c r="D23" s="10" t="s">
        <v>54</v>
      </c>
      <c r="E23" s="6">
        <v>1010590</v>
      </c>
      <c r="F23" s="79"/>
    </row>
    <row r="24" spans="4:6">
      <c r="D24" s="10" t="s">
        <v>43</v>
      </c>
      <c r="E24" s="6">
        <v>1237728</v>
      </c>
      <c r="F24" s="79"/>
    </row>
    <row r="25" spans="4:6">
      <c r="D25" s="11" t="s">
        <v>34</v>
      </c>
      <c r="E25" s="16">
        <v>1314603</v>
      </c>
      <c r="F25" s="80"/>
    </row>
    <row r="26" spans="4:6">
      <c r="D26" s="10" t="s">
        <v>31</v>
      </c>
      <c r="E26" s="6">
        <v>1332948</v>
      </c>
      <c r="F26" s="78">
        <f>AVERAGE(E26:E36)</f>
        <v>1641652.4545454546</v>
      </c>
    </row>
    <row r="27" spans="4:6">
      <c r="D27" s="10" t="s">
        <v>26</v>
      </c>
      <c r="E27" s="6">
        <v>1398039</v>
      </c>
      <c r="F27" s="79"/>
    </row>
    <row r="28" spans="4:6">
      <c r="D28" s="10" t="s">
        <v>33</v>
      </c>
      <c r="E28" s="6">
        <v>1401799</v>
      </c>
      <c r="F28" s="79"/>
    </row>
    <row r="29" spans="4:6">
      <c r="D29" s="10" t="s">
        <v>37</v>
      </c>
      <c r="E29" s="6">
        <v>1457543</v>
      </c>
      <c r="F29" s="79"/>
    </row>
    <row r="30" spans="4:6">
      <c r="D30" s="10" t="s">
        <v>66</v>
      </c>
      <c r="E30" s="6">
        <v>1566882</v>
      </c>
      <c r="F30" s="79"/>
    </row>
    <row r="31" spans="4:6">
      <c r="D31" s="10" t="s">
        <v>61</v>
      </c>
      <c r="E31" s="6">
        <v>1649159</v>
      </c>
      <c r="F31" s="79"/>
    </row>
    <row r="32" spans="4:6">
      <c r="D32" s="10" t="s">
        <v>60</v>
      </c>
      <c r="E32" s="6">
        <v>1651561</v>
      </c>
      <c r="F32" s="79"/>
    </row>
    <row r="33" spans="4:6">
      <c r="D33" s="10" t="s">
        <v>51</v>
      </c>
      <c r="E33" s="6">
        <v>1837216</v>
      </c>
      <c r="F33" s="79"/>
    </row>
    <row r="34" spans="4:6">
      <c r="D34" s="10" t="s">
        <v>65</v>
      </c>
      <c r="E34" s="6">
        <v>1881050</v>
      </c>
      <c r="F34" s="79"/>
    </row>
    <row r="35" spans="4:6">
      <c r="D35" s="10" t="s">
        <v>45</v>
      </c>
      <c r="E35" s="6">
        <v>1905081</v>
      </c>
      <c r="F35" s="79"/>
    </row>
    <row r="36" spans="4:6">
      <c r="D36" s="11" t="s">
        <v>67</v>
      </c>
      <c r="E36" s="16">
        <v>1976899</v>
      </c>
      <c r="F36" s="80"/>
    </row>
    <row r="37" spans="4:6">
      <c r="D37" s="10" t="s">
        <v>16</v>
      </c>
      <c r="E37" s="6">
        <v>2017006</v>
      </c>
      <c r="F37" s="78">
        <f>AVERAGE(E37:E48)</f>
        <v>3099163.2312499997</v>
      </c>
    </row>
    <row r="38" spans="4:6">
      <c r="D38" s="10" t="s">
        <v>57</v>
      </c>
      <c r="E38" s="6">
        <v>2073205</v>
      </c>
      <c r="F38" s="79"/>
    </row>
    <row r="39" spans="4:6">
      <c r="D39" s="10" t="s">
        <v>27</v>
      </c>
      <c r="E39" s="6">
        <v>2094300</v>
      </c>
      <c r="F39" s="79"/>
    </row>
    <row r="40" spans="4:6">
      <c r="D40" s="10" t="s">
        <v>50</v>
      </c>
      <c r="E40" s="6">
        <v>2386841</v>
      </c>
      <c r="F40" s="79"/>
    </row>
    <row r="41" spans="4:6">
      <c r="D41" s="10" t="s">
        <v>46</v>
      </c>
      <c r="E41" s="6">
        <v>2671426</v>
      </c>
      <c r="F41" s="79"/>
    </row>
    <row r="42" spans="4:6">
      <c r="D42" s="10" t="s">
        <v>36</v>
      </c>
      <c r="E42" s="6">
        <v>2833614</v>
      </c>
      <c r="F42" s="79"/>
    </row>
    <row r="43" spans="4:6">
      <c r="D43" s="10" t="s">
        <v>41</v>
      </c>
      <c r="E43" s="6">
        <v>3073681.7749999999</v>
      </c>
      <c r="F43" s="79"/>
    </row>
    <row r="44" spans="4:6">
      <c r="D44" s="10" t="s">
        <v>22</v>
      </c>
      <c r="E44" s="6">
        <v>3577266</v>
      </c>
      <c r="F44" s="79"/>
    </row>
    <row r="45" spans="4:6">
      <c r="D45" s="10" t="s">
        <v>12</v>
      </c>
      <c r="E45" s="6">
        <v>3612884</v>
      </c>
      <c r="F45" s="79"/>
    </row>
    <row r="46" spans="4:6">
      <c r="D46" s="10" t="s">
        <v>52</v>
      </c>
      <c r="E46" s="6">
        <v>4080554</v>
      </c>
      <c r="F46" s="79"/>
    </row>
    <row r="47" spans="4:6">
      <c r="D47" s="10" t="s">
        <v>35</v>
      </c>
      <c r="E47" s="6">
        <v>4328436</v>
      </c>
      <c r="F47" s="79"/>
    </row>
    <row r="48" spans="4:6">
      <c r="D48" s="11" t="s">
        <v>62</v>
      </c>
      <c r="E48" s="16">
        <v>4440745</v>
      </c>
      <c r="F48" s="80"/>
    </row>
    <row r="49" spans="4:6">
      <c r="D49" s="9" t="s">
        <v>48</v>
      </c>
      <c r="E49" s="6">
        <v>4572757</v>
      </c>
      <c r="F49" s="78">
        <f>AVERAGE(E49:E60)</f>
        <v>9431589.916666666</v>
      </c>
    </row>
    <row r="50" spans="4:6">
      <c r="D50" s="10" t="s">
        <v>29</v>
      </c>
      <c r="E50" s="6">
        <v>5094087</v>
      </c>
      <c r="F50" s="79"/>
    </row>
    <row r="51" spans="4:6">
      <c r="D51" s="10" t="s">
        <v>58</v>
      </c>
      <c r="E51" s="6">
        <v>5170538</v>
      </c>
      <c r="F51" s="79"/>
    </row>
    <row r="52" spans="4:6">
      <c r="D52" s="10" t="s">
        <v>38</v>
      </c>
      <c r="E52" s="6">
        <v>5445260</v>
      </c>
      <c r="F52" s="79"/>
    </row>
    <row r="53" spans="4:6">
      <c r="D53" s="10" t="s">
        <v>39</v>
      </c>
      <c r="E53" s="6">
        <v>5798329</v>
      </c>
      <c r="F53" s="79"/>
    </row>
    <row r="54" spans="4:6">
      <c r="D54" s="10" t="s">
        <v>49</v>
      </c>
      <c r="E54" s="6">
        <v>5892798</v>
      </c>
      <c r="F54" s="79"/>
    </row>
    <row r="55" spans="4:6">
      <c r="D55" s="10" t="s">
        <v>64</v>
      </c>
      <c r="E55" s="6">
        <v>6000827</v>
      </c>
      <c r="F55" s="79"/>
    </row>
    <row r="56" spans="4:6">
      <c r="D56" s="10" t="s">
        <v>56</v>
      </c>
      <c r="E56" s="6">
        <v>7982021</v>
      </c>
      <c r="F56" s="79"/>
    </row>
    <row r="57" spans="4:6">
      <c r="D57" s="10" t="s">
        <v>17</v>
      </c>
      <c r="E57" s="6">
        <v>12614313</v>
      </c>
      <c r="F57" s="79"/>
    </row>
    <row r="58" spans="4:6">
      <c r="D58" s="10" t="s">
        <v>59</v>
      </c>
      <c r="E58" s="6">
        <v>12619094</v>
      </c>
      <c r="F58" s="79"/>
    </row>
    <row r="59" spans="4:6">
      <c r="D59" s="10" t="s">
        <v>40</v>
      </c>
      <c r="E59" s="6">
        <v>16327000</v>
      </c>
      <c r="F59" s="79"/>
    </row>
    <row r="60" spans="4:6">
      <c r="D60" s="11" t="s">
        <v>42</v>
      </c>
      <c r="E60" s="16">
        <v>25662055</v>
      </c>
      <c r="F60" s="80"/>
    </row>
    <row r="61" spans="4:6">
      <c r="D61" s="19"/>
      <c r="E61" s="6"/>
    </row>
  </sheetData>
  <sortState ref="D2:E63">
    <sortCondition ref="E2:E63"/>
  </sortState>
  <mergeCells count="5">
    <mergeCell ref="F37:F48"/>
    <mergeCell ref="F49:F60"/>
    <mergeCell ref="F2:F13"/>
    <mergeCell ref="F14:F25"/>
    <mergeCell ref="F26:F36"/>
  </mergeCells>
  <pageMargins left="0.7" right="0.7" top="0.75" bottom="0.75" header="0.3" footer="0.3"/>
  <pageSetup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"/>
  <sheetViews>
    <sheetView workbookViewId="0"/>
  </sheetViews>
  <sheetFormatPr baseColWidth="10" defaultColWidth="8.83203125" defaultRowHeight="13" x14ac:dyDescent="0"/>
  <cols>
    <col min="1" max="1" width="11.5" style="30" bestFit="1" customWidth="1"/>
    <col min="2" max="2" width="28.1640625" style="30" bestFit="1" customWidth="1"/>
    <col min="3" max="3" width="8.83203125" style="30"/>
    <col min="4" max="4" width="49.6640625" style="31" bestFit="1" customWidth="1"/>
    <col min="5" max="5" width="24.83203125" style="31" bestFit="1" customWidth="1"/>
    <col min="6" max="6" width="11.5" style="31" bestFit="1" customWidth="1"/>
    <col min="7" max="16384" width="8.83203125" style="30"/>
  </cols>
  <sheetData>
    <row r="1" spans="1:6">
      <c r="A1" s="7" t="s">
        <v>69</v>
      </c>
      <c r="B1" s="8" t="s">
        <v>84</v>
      </c>
      <c r="D1" s="12" t="s">
        <v>9</v>
      </c>
      <c r="E1" s="14" t="s">
        <v>85</v>
      </c>
      <c r="F1" s="13" t="s">
        <v>70</v>
      </c>
    </row>
    <row r="2" spans="1:6">
      <c r="A2" s="2" t="s">
        <v>5</v>
      </c>
      <c r="B2" s="3">
        <f>PERCENTILE(E2:E60,0.2)</f>
        <v>88883.56756000001</v>
      </c>
      <c r="D2" s="21" t="s">
        <v>95</v>
      </c>
      <c r="E2" s="32">
        <v>24081.698</v>
      </c>
      <c r="F2" s="81">
        <f>AVERAGE(E2:E13)</f>
        <v>61176.526424999989</v>
      </c>
    </row>
    <row r="3" spans="1:6">
      <c r="A3" s="2" t="s">
        <v>6</v>
      </c>
      <c r="B3" s="3">
        <f>PERCENTILE(E2:E60,0.4)</f>
        <v>124579.92320000002</v>
      </c>
      <c r="D3" s="22" t="s">
        <v>18</v>
      </c>
      <c r="E3" s="32">
        <v>40711.788999999997</v>
      </c>
      <c r="F3" s="82"/>
    </row>
    <row r="4" spans="1:6">
      <c r="A4" s="2" t="s">
        <v>7</v>
      </c>
      <c r="B4" s="3">
        <f>PERCENTILE(E2:E60,0.6)</f>
        <v>200626.53259999998</v>
      </c>
      <c r="D4" s="22" t="s">
        <v>24</v>
      </c>
      <c r="E4" s="32">
        <v>41033.468000000001</v>
      </c>
      <c r="F4" s="82"/>
    </row>
    <row r="5" spans="1:6">
      <c r="A5" s="2" t="s">
        <v>8</v>
      </c>
      <c r="B5" s="3">
        <f>PERCENTILE(E2:E60,0.8)</f>
        <v>308618.1528000001</v>
      </c>
      <c r="D5" s="22" t="s">
        <v>15</v>
      </c>
      <c r="E5" s="32">
        <v>57860.027000000002</v>
      </c>
      <c r="F5" s="82"/>
    </row>
    <row r="6" spans="1:6">
      <c r="D6" s="22" t="s">
        <v>19</v>
      </c>
      <c r="E6" s="32">
        <v>58464.241000000002</v>
      </c>
      <c r="F6" s="82"/>
    </row>
    <row r="7" spans="1:6">
      <c r="A7" s="7" t="s">
        <v>77</v>
      </c>
      <c r="B7" s="8" t="s">
        <v>84</v>
      </c>
      <c r="D7" s="22" t="s">
        <v>20</v>
      </c>
      <c r="E7" s="32">
        <v>63170.61</v>
      </c>
      <c r="F7" s="82"/>
    </row>
    <row r="8" spans="1:6">
      <c r="A8" s="2" t="s">
        <v>88</v>
      </c>
      <c r="B8" s="3">
        <f>F2</f>
        <v>61176.526424999989</v>
      </c>
      <c r="D8" s="22" t="s">
        <v>34</v>
      </c>
      <c r="E8" s="32">
        <v>64195.887999999999</v>
      </c>
      <c r="F8" s="82"/>
    </row>
    <row r="9" spans="1:6">
      <c r="A9" s="2" t="s">
        <v>89</v>
      </c>
      <c r="B9" s="3">
        <f>F14</f>
        <v>104552.68254166667</v>
      </c>
      <c r="D9" s="22" t="s">
        <v>23</v>
      </c>
      <c r="E9" s="32">
        <v>67765.416700000002</v>
      </c>
      <c r="F9" s="82"/>
    </row>
    <row r="10" spans="1:6">
      <c r="A10" s="2" t="s">
        <v>90</v>
      </c>
      <c r="B10" s="3">
        <f>F26</f>
        <v>159479.80863636362</v>
      </c>
      <c r="D10" s="22" t="s">
        <v>28</v>
      </c>
      <c r="E10" s="32">
        <v>75561.629000000001</v>
      </c>
      <c r="F10" s="82"/>
    </row>
    <row r="11" spans="1:6">
      <c r="A11" s="2" t="s">
        <v>91</v>
      </c>
      <c r="B11" s="3">
        <f>F37</f>
        <v>250348.39418333335</v>
      </c>
      <c r="D11" s="22" t="s">
        <v>10</v>
      </c>
      <c r="E11" s="32">
        <v>78172.494999999995</v>
      </c>
      <c r="F11" s="82"/>
    </row>
    <row r="12" spans="1:6">
      <c r="A12" s="2" t="s">
        <v>92</v>
      </c>
      <c r="B12" s="3">
        <f>F49</f>
        <v>410524.12108333333</v>
      </c>
      <c r="D12" s="22" t="s">
        <v>33</v>
      </c>
      <c r="E12" s="32">
        <v>79652.832999999999</v>
      </c>
      <c r="F12" s="82"/>
    </row>
    <row r="13" spans="1:6">
      <c r="D13" s="23" t="s">
        <v>14</v>
      </c>
      <c r="E13" s="33">
        <v>83448.222399999999</v>
      </c>
      <c r="F13" s="83"/>
    </row>
    <row r="14" spans="1:6">
      <c r="D14" s="22" t="s">
        <v>55</v>
      </c>
      <c r="E14" s="32">
        <v>92507.130999999994</v>
      </c>
      <c r="F14" s="81">
        <f>AVERAGE(E14:E25)</f>
        <v>104552.68254166667</v>
      </c>
    </row>
    <row r="15" spans="1:6">
      <c r="D15" s="22" t="s">
        <v>30</v>
      </c>
      <c r="E15" s="32">
        <v>92684.953999999998</v>
      </c>
      <c r="F15" s="82"/>
    </row>
    <row r="16" spans="1:6">
      <c r="D16" s="22" t="s">
        <v>12</v>
      </c>
      <c r="E16" s="32">
        <v>95588.040999999997</v>
      </c>
      <c r="F16" s="82"/>
    </row>
    <row r="17" spans="4:6">
      <c r="D17" s="22" t="s">
        <v>25</v>
      </c>
      <c r="E17" s="32">
        <v>96391</v>
      </c>
      <c r="F17" s="82"/>
    </row>
    <row r="18" spans="4:6">
      <c r="D18" s="22" t="s">
        <v>11</v>
      </c>
      <c r="E18" s="32">
        <v>99538.520999999993</v>
      </c>
      <c r="F18" s="82"/>
    </row>
    <row r="19" spans="4:6">
      <c r="D19" s="22" t="s">
        <v>51</v>
      </c>
      <c r="E19" s="32">
        <v>100584.738</v>
      </c>
      <c r="F19" s="82"/>
    </row>
    <row r="20" spans="4:6">
      <c r="D20" s="22" t="s">
        <v>63</v>
      </c>
      <c r="E20" s="32">
        <v>100906.44899999999</v>
      </c>
      <c r="F20" s="82"/>
    </row>
    <row r="21" spans="4:6">
      <c r="D21" s="22" t="s">
        <v>21</v>
      </c>
      <c r="E21" s="32">
        <v>101912.31299999999</v>
      </c>
      <c r="F21" s="82"/>
    </row>
    <row r="22" spans="4:6">
      <c r="D22" s="22" t="s">
        <v>43</v>
      </c>
      <c r="E22" s="32">
        <v>113042.924</v>
      </c>
      <c r="F22" s="82"/>
    </row>
    <row r="23" spans="4:6">
      <c r="D23" s="22" t="s">
        <v>32</v>
      </c>
      <c r="E23" s="32">
        <v>116924.023</v>
      </c>
      <c r="F23" s="82"/>
    </row>
    <row r="24" spans="4:6">
      <c r="D24" s="22" t="s">
        <v>13</v>
      </c>
      <c r="E24" s="32">
        <v>121827.1925</v>
      </c>
      <c r="F24" s="82"/>
    </row>
    <row r="25" spans="4:6">
      <c r="D25" s="23" t="s">
        <v>31</v>
      </c>
      <c r="E25" s="33">
        <v>122724.90399999999</v>
      </c>
      <c r="F25" s="83"/>
    </row>
    <row r="26" spans="4:6">
      <c r="D26" s="22" t="s">
        <v>26</v>
      </c>
      <c r="E26" s="32">
        <v>132000</v>
      </c>
      <c r="F26" s="81">
        <f>AVERAGE(E26:E36)</f>
        <v>159479.80863636362</v>
      </c>
    </row>
    <row r="27" spans="4:6">
      <c r="D27" s="22" t="s">
        <v>35</v>
      </c>
      <c r="E27" s="32">
        <v>141126.78099999999</v>
      </c>
      <c r="F27" s="82"/>
    </row>
    <row r="28" spans="4:6">
      <c r="D28" s="22" t="s">
        <v>47</v>
      </c>
      <c r="E28" s="32">
        <v>141386.15599999999</v>
      </c>
      <c r="F28" s="82"/>
    </row>
    <row r="29" spans="4:6">
      <c r="D29" s="22" t="s">
        <v>44</v>
      </c>
      <c r="E29" s="32">
        <v>145278.84299999999</v>
      </c>
      <c r="F29" s="82"/>
    </row>
    <row r="30" spans="4:6">
      <c r="D30" s="22" t="s">
        <v>53</v>
      </c>
      <c r="E30" s="32">
        <v>146115</v>
      </c>
      <c r="F30" s="82"/>
    </row>
    <row r="31" spans="4:6">
      <c r="D31" s="22" t="s">
        <v>52</v>
      </c>
      <c r="E31" s="32">
        <v>152947.42000000001</v>
      </c>
      <c r="F31" s="82"/>
    </row>
    <row r="32" spans="4:6">
      <c r="D32" s="22" t="s">
        <v>36</v>
      </c>
      <c r="E32" s="32">
        <v>160414.17499999999</v>
      </c>
      <c r="F32" s="82"/>
    </row>
    <row r="33" spans="4:6">
      <c r="D33" s="22" t="s">
        <v>37</v>
      </c>
      <c r="E33" s="32">
        <v>173835</v>
      </c>
      <c r="F33" s="82"/>
    </row>
    <row r="34" spans="4:6">
      <c r="D34" s="22" t="s">
        <v>38</v>
      </c>
      <c r="E34" s="32">
        <v>181741.06200000001</v>
      </c>
      <c r="F34" s="82"/>
    </row>
    <row r="35" spans="4:6">
      <c r="D35" s="22" t="s">
        <v>48</v>
      </c>
      <c r="E35" s="32">
        <v>186597.64300000001</v>
      </c>
      <c r="F35" s="82"/>
    </row>
    <row r="36" spans="4:6">
      <c r="D36" s="23" t="s">
        <v>16</v>
      </c>
      <c r="E36" s="33">
        <v>192835.815</v>
      </c>
      <c r="F36" s="83"/>
    </row>
    <row r="37" spans="4:6">
      <c r="D37" s="21" t="s">
        <v>54</v>
      </c>
      <c r="E37" s="32">
        <v>202574.212</v>
      </c>
      <c r="F37" s="81">
        <f>AVERAGE(E37:E48)</f>
        <v>250348.39418333335</v>
      </c>
    </row>
    <row r="38" spans="4:6">
      <c r="D38" s="22" t="s">
        <v>17</v>
      </c>
      <c r="E38" s="32">
        <v>214152.929</v>
      </c>
      <c r="F38" s="82"/>
    </row>
    <row r="39" spans="4:6">
      <c r="D39" s="22" t="s">
        <v>22</v>
      </c>
      <c r="E39" s="32">
        <v>233473.04800000001</v>
      </c>
      <c r="F39" s="82"/>
    </row>
    <row r="40" spans="4:6">
      <c r="D40" s="22" t="s">
        <v>60</v>
      </c>
      <c r="E40" s="32">
        <v>237052</v>
      </c>
      <c r="F40" s="82"/>
    </row>
    <row r="41" spans="4:6">
      <c r="D41" s="22" t="s">
        <v>39</v>
      </c>
      <c r="E41" s="32">
        <v>238004.11499999999</v>
      </c>
      <c r="F41" s="82"/>
    </row>
    <row r="42" spans="4:6">
      <c r="D42" s="22" t="s">
        <v>29</v>
      </c>
      <c r="E42" s="32">
        <v>248804.299</v>
      </c>
      <c r="F42" s="82"/>
    </row>
    <row r="43" spans="4:6">
      <c r="D43" s="22" t="s">
        <v>50</v>
      </c>
      <c r="E43" s="32">
        <v>255095.12400000001</v>
      </c>
      <c r="F43" s="82"/>
    </row>
    <row r="44" spans="4:6">
      <c r="D44" s="22" t="s">
        <v>57</v>
      </c>
      <c r="E44" s="32">
        <v>259824.87169999999</v>
      </c>
      <c r="F44" s="82"/>
    </row>
    <row r="45" spans="4:6">
      <c r="D45" s="22" t="s">
        <v>64</v>
      </c>
      <c r="E45" s="32">
        <v>263329.92099999997</v>
      </c>
      <c r="F45" s="82"/>
    </row>
    <row r="46" spans="4:6">
      <c r="D46" s="22" t="s">
        <v>45</v>
      </c>
      <c r="E46" s="32">
        <v>270111.15899999999</v>
      </c>
      <c r="F46" s="82"/>
    </row>
    <row r="47" spans="4:6">
      <c r="D47" s="22" t="s">
        <v>41</v>
      </c>
      <c r="E47" s="32">
        <v>280111.96350000001</v>
      </c>
      <c r="F47" s="82"/>
    </row>
    <row r="48" spans="4:6">
      <c r="D48" s="23" t="s">
        <v>62</v>
      </c>
      <c r="E48" s="33">
        <v>301647.08799999999</v>
      </c>
      <c r="F48" s="83"/>
    </row>
    <row r="49" spans="4:6">
      <c r="D49" s="21" t="s">
        <v>56</v>
      </c>
      <c r="E49" s="32">
        <v>319074.75</v>
      </c>
      <c r="F49" s="81">
        <f>AVERAGE(E49:E60)</f>
        <v>410524.12108333333</v>
      </c>
    </row>
    <row r="50" spans="4:6">
      <c r="D50" s="22" t="s">
        <v>61</v>
      </c>
      <c r="E50" s="32">
        <v>323545.19699999999</v>
      </c>
      <c r="F50" s="82"/>
    </row>
    <row r="51" spans="4:6">
      <c r="D51" s="22" t="s">
        <v>27</v>
      </c>
      <c r="E51" s="32">
        <v>334787.429</v>
      </c>
      <c r="F51" s="82"/>
    </row>
    <row r="52" spans="4:6">
      <c r="D52" s="22" t="s">
        <v>66</v>
      </c>
      <c r="E52" s="32">
        <v>341805.03499999997</v>
      </c>
      <c r="F52" s="82"/>
    </row>
    <row r="53" spans="4:6">
      <c r="D53" s="22" t="s">
        <v>65</v>
      </c>
      <c r="E53" s="32">
        <v>351688.98499999999</v>
      </c>
      <c r="F53" s="82"/>
    </row>
    <row r="54" spans="4:6">
      <c r="D54" s="22" t="s">
        <v>40</v>
      </c>
      <c r="E54" s="32">
        <v>358147.94799999997</v>
      </c>
      <c r="F54" s="82"/>
    </row>
    <row r="55" spans="4:6">
      <c r="D55" s="22" t="s">
        <v>46</v>
      </c>
      <c r="E55" s="32">
        <v>368981.37699999998</v>
      </c>
      <c r="F55" s="82"/>
    </row>
    <row r="56" spans="4:6">
      <c r="D56" s="22" t="s">
        <v>49</v>
      </c>
      <c r="E56" s="32">
        <v>413358.859</v>
      </c>
      <c r="F56" s="82"/>
    </row>
    <row r="57" spans="4:6">
      <c r="D57" s="22" t="s">
        <v>67</v>
      </c>
      <c r="E57" s="32">
        <v>433387.64</v>
      </c>
      <c r="F57" s="82"/>
    </row>
    <row r="58" spans="4:6">
      <c r="D58" s="22" t="s">
        <v>58</v>
      </c>
      <c r="E58" s="32">
        <v>439768.92200000002</v>
      </c>
      <c r="F58" s="82"/>
    </row>
    <row r="59" spans="4:6">
      <c r="D59" s="22" t="s">
        <v>42</v>
      </c>
      <c r="E59" s="32">
        <v>601636</v>
      </c>
      <c r="F59" s="82"/>
    </row>
    <row r="60" spans="4:6">
      <c r="D60" s="23" t="s">
        <v>59</v>
      </c>
      <c r="E60" s="33">
        <v>640107.31099999999</v>
      </c>
      <c r="F60" s="83"/>
    </row>
  </sheetData>
  <sortState ref="D2:E62">
    <sortCondition ref="E2:E62"/>
  </sortState>
  <mergeCells count="5">
    <mergeCell ref="F2:F13"/>
    <mergeCell ref="F14:F25"/>
    <mergeCell ref="F26:F36"/>
    <mergeCell ref="F37:F48"/>
    <mergeCell ref="F49:F60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2"/>
  <sheetViews>
    <sheetView workbookViewId="0"/>
  </sheetViews>
  <sheetFormatPr baseColWidth="10" defaultColWidth="8.83203125" defaultRowHeight="13" x14ac:dyDescent="0"/>
  <cols>
    <col min="1" max="1" width="11.5" style="30" bestFit="1" customWidth="1"/>
    <col min="2" max="2" width="29.33203125" style="30" bestFit="1" customWidth="1"/>
    <col min="3" max="3" width="8.83203125" style="30"/>
    <col min="4" max="4" width="49.6640625" style="30" bestFit="1" customWidth="1"/>
    <col min="5" max="5" width="29.33203125" style="30" bestFit="1" customWidth="1"/>
    <col min="6" max="6" width="9.5" style="30" bestFit="1" customWidth="1"/>
    <col min="7" max="16384" width="8.83203125" style="30"/>
  </cols>
  <sheetData>
    <row r="1" spans="1:6">
      <c r="A1" s="7" t="s">
        <v>69</v>
      </c>
      <c r="B1" s="27" t="s">
        <v>83</v>
      </c>
      <c r="D1" s="47" t="s">
        <v>78</v>
      </c>
      <c r="E1" s="48" t="s">
        <v>83</v>
      </c>
      <c r="F1" s="49" t="s">
        <v>70</v>
      </c>
    </row>
    <row r="2" spans="1:6">
      <c r="A2" s="2" t="s">
        <v>5</v>
      </c>
      <c r="B2" s="3">
        <f>PERCENTILE(E2:E60,0.2)</f>
        <v>17</v>
      </c>
      <c r="D2" s="21" t="s">
        <v>15</v>
      </c>
      <c r="E2" s="26">
        <v>1</v>
      </c>
      <c r="F2" s="84">
        <f>AVERAGE(E2:E13)</f>
        <v>8.9166666666666661</v>
      </c>
    </row>
    <row r="3" spans="1:6" ht="14.25" customHeight="1">
      <c r="A3" s="2" t="s">
        <v>6</v>
      </c>
      <c r="B3" s="3">
        <f>PERCENTILE(E2:E60,0.4)</f>
        <v>27.200000000000003</v>
      </c>
      <c r="D3" s="22" t="s">
        <v>14</v>
      </c>
      <c r="E3" s="26">
        <v>6</v>
      </c>
      <c r="F3" s="85"/>
    </row>
    <row r="4" spans="1:6" ht="14.25" customHeight="1">
      <c r="A4" s="2" t="s">
        <v>7</v>
      </c>
      <c r="B4" s="3">
        <f>PERCENTILE(E2:E60,0.6)</f>
        <v>41.399999999999991</v>
      </c>
      <c r="D4" s="22" t="s">
        <v>21</v>
      </c>
      <c r="E4" s="26">
        <v>6</v>
      </c>
      <c r="F4" s="85"/>
    </row>
    <row r="5" spans="1:6" ht="14.25" customHeight="1">
      <c r="A5" s="2" t="s">
        <v>8</v>
      </c>
      <c r="B5" s="3">
        <f>PERCENTILE(E2:E60,0.8)</f>
        <v>85</v>
      </c>
      <c r="D5" s="43" t="s">
        <v>95</v>
      </c>
      <c r="E5" s="26">
        <v>7</v>
      </c>
      <c r="F5" s="85"/>
    </row>
    <row r="6" spans="1:6" ht="14.25" customHeight="1">
      <c r="D6" s="22" t="s">
        <v>11</v>
      </c>
      <c r="E6" s="26">
        <v>7</v>
      </c>
      <c r="F6" s="85"/>
    </row>
    <row r="7" spans="1:6">
      <c r="A7" s="7" t="s">
        <v>77</v>
      </c>
      <c r="B7" s="27" t="s">
        <v>83</v>
      </c>
      <c r="D7" s="22" t="s">
        <v>31</v>
      </c>
      <c r="E7" s="26">
        <v>7</v>
      </c>
      <c r="F7" s="85"/>
    </row>
    <row r="8" spans="1:6" ht="14.25" customHeight="1">
      <c r="A8" s="2" t="s">
        <v>88</v>
      </c>
      <c r="B8" s="3">
        <f>F2</f>
        <v>8.9166666666666661</v>
      </c>
      <c r="D8" s="22" t="s">
        <v>20</v>
      </c>
      <c r="E8" s="26">
        <v>8</v>
      </c>
      <c r="F8" s="85"/>
    </row>
    <row r="9" spans="1:6" ht="14.25" customHeight="1">
      <c r="A9" s="2" t="s">
        <v>89</v>
      </c>
      <c r="B9" s="3">
        <f>F14</f>
        <v>23.083333333333332</v>
      </c>
      <c r="D9" s="22" t="s">
        <v>10</v>
      </c>
      <c r="E9" s="26">
        <v>10</v>
      </c>
      <c r="F9" s="85"/>
    </row>
    <row r="10" spans="1:6" ht="14.25" customHeight="1">
      <c r="A10" s="2" t="s">
        <v>90</v>
      </c>
      <c r="B10" s="3">
        <f>F26</f>
        <v>32.363636363636367</v>
      </c>
      <c r="D10" s="22" t="s">
        <v>13</v>
      </c>
      <c r="E10" s="26">
        <v>11</v>
      </c>
      <c r="F10" s="85"/>
    </row>
    <row r="11" spans="1:6" ht="14.25" customHeight="1">
      <c r="A11" s="2" t="s">
        <v>91</v>
      </c>
      <c r="B11" s="3">
        <f>F37</f>
        <v>59.25</v>
      </c>
      <c r="D11" s="22" t="s">
        <v>24</v>
      </c>
      <c r="E11" s="26">
        <v>11</v>
      </c>
      <c r="F11" s="85"/>
    </row>
    <row r="12" spans="1:6" ht="14.25" customHeight="1">
      <c r="A12" s="2" t="s">
        <v>92</v>
      </c>
      <c r="B12" s="3">
        <f>F49</f>
        <v>158.5</v>
      </c>
      <c r="D12" s="22" t="s">
        <v>12</v>
      </c>
      <c r="E12" s="26">
        <v>16</v>
      </c>
      <c r="F12" s="85"/>
    </row>
    <row r="13" spans="1:6" ht="14.25" customHeight="1">
      <c r="D13" s="23" t="s">
        <v>16</v>
      </c>
      <c r="E13" s="28">
        <v>17</v>
      </c>
      <c r="F13" s="86"/>
    </row>
    <row r="14" spans="1:6" ht="14.25" customHeight="1">
      <c r="D14" s="22" t="s">
        <v>33</v>
      </c>
      <c r="E14" s="26">
        <v>17</v>
      </c>
      <c r="F14" s="84">
        <f>AVERAGE(E14:E25)</f>
        <v>23.083333333333332</v>
      </c>
    </row>
    <row r="15" spans="1:6">
      <c r="D15" s="22" t="s">
        <v>32</v>
      </c>
      <c r="E15" s="26">
        <v>21</v>
      </c>
      <c r="F15" s="85"/>
    </row>
    <row r="16" spans="1:6" ht="14.25" customHeight="1">
      <c r="D16" s="22" t="s">
        <v>36</v>
      </c>
      <c r="E16" s="26">
        <v>21</v>
      </c>
      <c r="F16" s="85"/>
    </row>
    <row r="17" spans="4:6" ht="14.25" customHeight="1">
      <c r="D17" s="22" t="s">
        <v>37</v>
      </c>
      <c r="E17" s="26">
        <v>21</v>
      </c>
      <c r="F17" s="85"/>
    </row>
    <row r="18" spans="4:6" ht="14.25" customHeight="1">
      <c r="D18" s="22" t="s">
        <v>48</v>
      </c>
      <c r="E18" s="26">
        <v>22</v>
      </c>
      <c r="F18" s="85"/>
    </row>
    <row r="19" spans="4:6" ht="14.25" customHeight="1">
      <c r="D19" s="22" t="s">
        <v>54</v>
      </c>
      <c r="E19" s="26">
        <v>23</v>
      </c>
      <c r="F19" s="85"/>
    </row>
    <row r="20" spans="4:6" ht="14.25" customHeight="1">
      <c r="D20" s="22" t="s">
        <v>35</v>
      </c>
      <c r="E20" s="26">
        <v>23</v>
      </c>
      <c r="F20" s="85"/>
    </row>
    <row r="21" spans="4:6" ht="14.25" customHeight="1">
      <c r="D21" s="22" t="s">
        <v>53</v>
      </c>
      <c r="E21" s="26">
        <v>24</v>
      </c>
      <c r="F21" s="85"/>
    </row>
    <row r="22" spans="4:6" ht="14.25" customHeight="1">
      <c r="D22" s="22" t="s">
        <v>60</v>
      </c>
      <c r="E22" s="26">
        <v>26</v>
      </c>
      <c r="F22" s="85"/>
    </row>
    <row r="23" spans="4:6" ht="14.25" customHeight="1">
      <c r="D23" s="22" t="s">
        <v>51</v>
      </c>
      <c r="E23" s="26">
        <v>26</v>
      </c>
      <c r="F23" s="85"/>
    </row>
    <row r="24" spans="4:6" ht="14.25" customHeight="1">
      <c r="D24" s="22" t="s">
        <v>47</v>
      </c>
      <c r="E24" s="26">
        <v>26</v>
      </c>
      <c r="F24" s="85"/>
    </row>
    <row r="25" spans="4:6" ht="14.25" customHeight="1">
      <c r="D25" s="23" t="s">
        <v>30</v>
      </c>
      <c r="E25" s="28">
        <v>27</v>
      </c>
      <c r="F25" s="86"/>
    </row>
    <row r="26" spans="4:6" ht="14.25" customHeight="1">
      <c r="D26" s="22" t="s">
        <v>43</v>
      </c>
      <c r="E26" s="26">
        <v>28</v>
      </c>
      <c r="F26" s="84">
        <f>AVERAGE(E26:E36)</f>
        <v>32.363636363636367</v>
      </c>
    </row>
    <row r="27" spans="4:6" ht="14.25" customHeight="1">
      <c r="D27" s="22" t="s">
        <v>23</v>
      </c>
      <c r="E27" s="26">
        <v>28</v>
      </c>
      <c r="F27" s="85"/>
    </row>
    <row r="28" spans="4:6">
      <c r="D28" s="22" t="s">
        <v>34</v>
      </c>
      <c r="E28" s="26">
        <v>28</v>
      </c>
      <c r="F28" s="85"/>
    </row>
    <row r="29" spans="4:6" ht="14.25" customHeight="1">
      <c r="D29" s="22" t="s">
        <v>22</v>
      </c>
      <c r="E29" s="26">
        <v>29</v>
      </c>
      <c r="F29" s="85"/>
    </row>
    <row r="30" spans="4:6" ht="14.25" customHeight="1">
      <c r="D30" s="22" t="s">
        <v>19</v>
      </c>
      <c r="E30" s="26">
        <v>32</v>
      </c>
      <c r="F30" s="85"/>
    </row>
    <row r="31" spans="4:6" ht="14.25" customHeight="1">
      <c r="D31" s="22" t="s">
        <v>55</v>
      </c>
      <c r="E31" s="26">
        <v>32</v>
      </c>
      <c r="F31" s="85"/>
    </row>
    <row r="32" spans="4:6" ht="14.25" customHeight="1">
      <c r="D32" s="22" t="s">
        <v>45</v>
      </c>
      <c r="E32" s="26">
        <v>32</v>
      </c>
      <c r="F32" s="85"/>
    </row>
    <row r="33" spans="4:6" ht="14.25" customHeight="1">
      <c r="D33" s="22" t="s">
        <v>28</v>
      </c>
      <c r="E33" s="26">
        <v>34</v>
      </c>
      <c r="F33" s="85"/>
    </row>
    <row r="34" spans="4:6" ht="14.25" customHeight="1">
      <c r="D34" s="22" t="s">
        <v>25</v>
      </c>
      <c r="E34" s="26">
        <v>36</v>
      </c>
      <c r="F34" s="85"/>
    </row>
    <row r="35" spans="4:6" ht="14.25" customHeight="1">
      <c r="D35" s="22" t="s">
        <v>38</v>
      </c>
      <c r="E35" s="26">
        <v>38</v>
      </c>
      <c r="F35" s="85"/>
    </row>
    <row r="36" spans="4:6" ht="14.25" customHeight="1">
      <c r="D36" s="23" t="s">
        <v>57</v>
      </c>
      <c r="E36" s="28">
        <v>39</v>
      </c>
      <c r="F36" s="86"/>
    </row>
    <row r="37" spans="4:6" ht="14.25" customHeight="1">
      <c r="D37" s="22" t="s">
        <v>27</v>
      </c>
      <c r="E37" s="26">
        <v>42</v>
      </c>
      <c r="F37" s="84">
        <f>AVERAGE(E37:E48)</f>
        <v>59.25</v>
      </c>
    </row>
    <row r="38" spans="4:6" ht="14.25" customHeight="1">
      <c r="D38" s="22" t="s">
        <v>52</v>
      </c>
      <c r="E38" s="26">
        <v>42</v>
      </c>
      <c r="F38" s="85"/>
    </row>
    <row r="39" spans="4:6" ht="15" customHeight="1">
      <c r="D39" s="22" t="s">
        <v>46</v>
      </c>
      <c r="E39" s="26">
        <v>48</v>
      </c>
      <c r="F39" s="85"/>
    </row>
    <row r="40" spans="4:6" ht="14.25" customHeight="1">
      <c r="D40" s="22" t="s">
        <v>29</v>
      </c>
      <c r="E40" s="26">
        <v>52</v>
      </c>
      <c r="F40" s="85"/>
    </row>
    <row r="41" spans="4:6" ht="14.25" customHeight="1">
      <c r="D41" s="22" t="s">
        <v>18</v>
      </c>
      <c r="E41" s="26">
        <v>53</v>
      </c>
      <c r="F41" s="85"/>
    </row>
    <row r="42" spans="4:6" ht="14.25" customHeight="1">
      <c r="D42" s="22" t="s">
        <v>62</v>
      </c>
      <c r="E42" s="26">
        <v>54</v>
      </c>
      <c r="F42" s="85"/>
    </row>
    <row r="43" spans="4:6" ht="14.25" customHeight="1">
      <c r="D43" s="22" t="s">
        <v>44</v>
      </c>
      <c r="E43" s="26">
        <v>55</v>
      </c>
      <c r="F43" s="85"/>
    </row>
    <row r="44" spans="4:6" ht="14.25" customHeight="1">
      <c r="D44" s="22" t="s">
        <v>41</v>
      </c>
      <c r="E44" s="26">
        <v>61</v>
      </c>
      <c r="F44" s="85"/>
    </row>
    <row r="45" spans="4:6" ht="14.25" customHeight="1">
      <c r="D45" s="22" t="s">
        <v>39</v>
      </c>
      <c r="E45" s="26">
        <v>65</v>
      </c>
      <c r="F45" s="85"/>
    </row>
    <row r="46" spans="4:6" ht="14.25" customHeight="1">
      <c r="D46" s="22" t="s">
        <v>66</v>
      </c>
      <c r="E46" s="26">
        <v>71</v>
      </c>
      <c r="F46" s="85"/>
    </row>
    <row r="47" spans="4:6" ht="14.25" customHeight="1">
      <c r="D47" s="22" t="s">
        <v>64</v>
      </c>
      <c r="E47" s="26">
        <v>83</v>
      </c>
      <c r="F47" s="85"/>
    </row>
    <row r="48" spans="4:6" ht="14.25" customHeight="1">
      <c r="D48" s="23" t="s">
        <v>65</v>
      </c>
      <c r="E48" s="28">
        <v>85</v>
      </c>
      <c r="F48" s="86"/>
    </row>
    <row r="49" spans="4:6" ht="14.25" customHeight="1">
      <c r="D49" s="22" t="s">
        <v>67</v>
      </c>
      <c r="E49" s="26">
        <v>85</v>
      </c>
      <c r="F49" s="84">
        <f>AVERAGE(E49:E60)</f>
        <v>158.5</v>
      </c>
    </row>
    <row r="50" spans="4:6" ht="14.25" customHeight="1">
      <c r="D50" s="22" t="s">
        <v>58</v>
      </c>
      <c r="E50" s="26">
        <v>95</v>
      </c>
      <c r="F50" s="85"/>
    </row>
    <row r="51" spans="4:6" ht="15" customHeight="1">
      <c r="D51" s="22" t="s">
        <v>61</v>
      </c>
      <c r="E51" s="26">
        <v>101</v>
      </c>
      <c r="F51" s="85"/>
    </row>
    <row r="52" spans="4:6" ht="14.25" customHeight="1">
      <c r="D52" s="22" t="s">
        <v>17</v>
      </c>
      <c r="E52" s="26">
        <v>104</v>
      </c>
      <c r="F52" s="85"/>
    </row>
    <row r="53" spans="4:6" ht="14.25" customHeight="1">
      <c r="D53" s="22" t="s">
        <v>26</v>
      </c>
      <c r="E53" s="26">
        <v>106</v>
      </c>
      <c r="F53" s="85"/>
    </row>
    <row r="54" spans="4:6" ht="14.25" customHeight="1">
      <c r="D54" s="22" t="s">
        <v>40</v>
      </c>
      <c r="E54" s="26">
        <v>106</v>
      </c>
      <c r="F54" s="85"/>
    </row>
    <row r="55" spans="4:6" ht="14.25" customHeight="1">
      <c r="D55" s="22" t="s">
        <v>63</v>
      </c>
      <c r="E55" s="26">
        <v>111</v>
      </c>
      <c r="F55" s="85"/>
    </row>
    <row r="56" spans="4:6" ht="14.25" customHeight="1">
      <c r="D56" s="22" t="s">
        <v>49</v>
      </c>
      <c r="E56" s="26">
        <v>113</v>
      </c>
      <c r="F56" s="85"/>
    </row>
    <row r="57" spans="4:6" ht="14.25" customHeight="1">
      <c r="D57" s="22" t="s">
        <v>50</v>
      </c>
      <c r="E57" s="26">
        <v>219</v>
      </c>
      <c r="F57" s="85"/>
    </row>
    <row r="58" spans="4:6" ht="14.25" customHeight="1">
      <c r="D58" s="22" t="s">
        <v>56</v>
      </c>
      <c r="E58" s="26">
        <v>257</v>
      </c>
      <c r="F58" s="85"/>
    </row>
    <row r="59" spans="4:6" ht="14.25" customHeight="1">
      <c r="D59" s="22" t="s">
        <v>59</v>
      </c>
      <c r="E59" s="26">
        <v>278</v>
      </c>
      <c r="F59" s="85"/>
    </row>
    <row r="60" spans="4:6" ht="14.25" customHeight="1">
      <c r="D60" s="23" t="s">
        <v>42</v>
      </c>
      <c r="E60" s="28">
        <v>327</v>
      </c>
      <c r="F60" s="86"/>
    </row>
    <row r="61" spans="4:6" ht="14.25" customHeight="1"/>
    <row r="62" spans="4:6" ht="14.25" customHeight="1"/>
  </sheetData>
  <sortState ref="D2:E62">
    <sortCondition ref="E2:E62"/>
  </sortState>
  <mergeCells count="5">
    <mergeCell ref="F2:F13"/>
    <mergeCell ref="F14:F25"/>
    <mergeCell ref="F26:F36"/>
    <mergeCell ref="F37:F48"/>
    <mergeCell ref="F49:F60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3"/>
  <sheetViews>
    <sheetView workbookViewId="0"/>
  </sheetViews>
  <sheetFormatPr baseColWidth="10" defaultColWidth="35.1640625" defaultRowHeight="13" x14ac:dyDescent="0"/>
  <cols>
    <col min="1" max="1" width="11.5" style="31" bestFit="1" customWidth="1"/>
    <col min="2" max="2" width="16.1640625" style="31" bestFit="1" customWidth="1"/>
    <col min="3" max="3" width="16" style="31" customWidth="1"/>
    <col min="4" max="4" width="49.6640625" style="31" bestFit="1" customWidth="1"/>
    <col min="5" max="5" width="17.6640625" style="31" bestFit="1" customWidth="1"/>
    <col min="6" max="6" width="10.5" style="31" bestFit="1" customWidth="1"/>
    <col min="7" max="16384" width="35.1640625" style="31"/>
  </cols>
  <sheetData>
    <row r="1" spans="1:9">
      <c r="A1" s="7" t="s">
        <v>69</v>
      </c>
      <c r="B1" s="8" t="s">
        <v>79</v>
      </c>
      <c r="D1" s="39" t="s">
        <v>78</v>
      </c>
      <c r="E1" s="40" t="s">
        <v>79</v>
      </c>
      <c r="F1" s="41" t="s">
        <v>77</v>
      </c>
    </row>
    <row r="2" spans="1:9">
      <c r="A2" s="2" t="s">
        <v>5</v>
      </c>
      <c r="B2" s="3">
        <f>PERCENTILE(E2:E60,0.2)</f>
        <v>12.600000000000001</v>
      </c>
      <c r="D2" s="50" t="s">
        <v>19</v>
      </c>
      <c r="E2" s="51">
        <v>4</v>
      </c>
      <c r="F2" s="87">
        <f>AVERAGE(E2:E13)</f>
        <v>8.9166666666666661</v>
      </c>
      <c r="G2" s="5"/>
      <c r="H2" s="5"/>
      <c r="I2" s="5"/>
    </row>
    <row r="3" spans="1:9" ht="14.25" customHeight="1">
      <c r="A3" s="2" t="s">
        <v>6</v>
      </c>
      <c r="B3" s="3">
        <f>PERCENTILE(E2:E60,0.4)</f>
        <v>19.400000000000006</v>
      </c>
      <c r="D3" s="52" t="s">
        <v>14</v>
      </c>
      <c r="E3" s="38">
        <v>4</v>
      </c>
      <c r="F3" s="88"/>
      <c r="G3" s="5"/>
      <c r="H3" s="5"/>
      <c r="I3" s="5"/>
    </row>
    <row r="4" spans="1:9" ht="14.25" customHeight="1">
      <c r="A4" s="2" t="s">
        <v>7</v>
      </c>
      <c r="B4" s="3">
        <f>PERCENTILE(E2:E60,0.6)</f>
        <v>25.799999999999997</v>
      </c>
      <c r="D4" s="52" t="s">
        <v>10</v>
      </c>
      <c r="E4" s="38">
        <v>6</v>
      </c>
      <c r="F4" s="88"/>
      <c r="G4" s="5"/>
      <c r="H4" s="5"/>
      <c r="I4" s="5"/>
    </row>
    <row r="5" spans="1:9" ht="14.25" customHeight="1">
      <c r="A5" s="2" t="s">
        <v>8</v>
      </c>
      <c r="B5" s="3">
        <f>PERCENTILE(E2:E60,0.8)</f>
        <v>33</v>
      </c>
      <c r="D5" s="52" t="s">
        <v>20</v>
      </c>
      <c r="E5" s="38">
        <v>8</v>
      </c>
      <c r="F5" s="88"/>
      <c r="G5" s="5"/>
    </row>
    <row r="6" spans="1:9">
      <c r="A6" s="4"/>
      <c r="B6" s="5"/>
      <c r="D6" s="52" t="s">
        <v>18</v>
      </c>
      <c r="E6" s="38">
        <v>8</v>
      </c>
      <c r="F6" s="88"/>
      <c r="G6" s="5"/>
    </row>
    <row r="7" spans="1:9">
      <c r="A7" s="7" t="s">
        <v>77</v>
      </c>
      <c r="B7" s="8" t="s">
        <v>79</v>
      </c>
      <c r="D7" s="52" t="s">
        <v>15</v>
      </c>
      <c r="E7" s="38">
        <v>9</v>
      </c>
      <c r="F7" s="88"/>
      <c r="G7" s="5"/>
    </row>
    <row r="8" spans="1:9" ht="14.25" customHeight="1">
      <c r="A8" s="2" t="s">
        <v>88</v>
      </c>
      <c r="B8" s="3">
        <f>F2</f>
        <v>8.9166666666666661</v>
      </c>
      <c r="D8" s="52" t="s">
        <v>21</v>
      </c>
      <c r="E8" s="38">
        <v>10</v>
      </c>
      <c r="F8" s="88"/>
      <c r="G8" s="5"/>
    </row>
    <row r="9" spans="1:9" ht="14.25" customHeight="1">
      <c r="A9" s="2" t="s">
        <v>89</v>
      </c>
      <c r="B9" s="3">
        <f>F14</f>
        <v>16.25</v>
      </c>
      <c r="D9" s="52" t="s">
        <v>95</v>
      </c>
      <c r="E9" s="38">
        <v>10</v>
      </c>
      <c r="F9" s="88"/>
      <c r="G9" s="5"/>
    </row>
    <row r="10" spans="1:9" ht="14.25" customHeight="1">
      <c r="A10" s="2" t="s">
        <v>90</v>
      </c>
      <c r="B10" s="3">
        <f>F26</f>
        <v>22.636363636363637</v>
      </c>
      <c r="D10" s="52" t="s">
        <v>12</v>
      </c>
      <c r="E10" s="38">
        <v>12</v>
      </c>
      <c r="F10" s="88"/>
      <c r="G10" s="5"/>
    </row>
    <row r="11" spans="1:9" ht="14.25" customHeight="1">
      <c r="A11" s="2" t="s">
        <v>91</v>
      </c>
      <c r="B11" s="3">
        <f>F37</f>
        <v>29</v>
      </c>
      <c r="D11" s="52" t="s">
        <v>11</v>
      </c>
      <c r="E11" s="38">
        <v>12</v>
      </c>
      <c r="F11" s="88"/>
      <c r="G11" s="5"/>
      <c r="H11" s="5"/>
      <c r="I11" s="5"/>
    </row>
    <row r="12" spans="1:9" ht="14.25" customHeight="1">
      <c r="A12" s="2" t="s">
        <v>92</v>
      </c>
      <c r="B12" s="3">
        <f>F49</f>
        <v>47.916666666666664</v>
      </c>
      <c r="D12" s="52" t="s">
        <v>34</v>
      </c>
      <c r="E12" s="38">
        <v>12</v>
      </c>
      <c r="F12" s="88"/>
      <c r="G12" s="5"/>
      <c r="H12" s="5"/>
      <c r="I12" s="5"/>
    </row>
    <row r="13" spans="1:9" ht="14.25" customHeight="1">
      <c r="D13" s="53" t="s">
        <v>26</v>
      </c>
      <c r="E13" s="54">
        <v>12</v>
      </c>
      <c r="F13" s="89"/>
      <c r="G13" s="5"/>
      <c r="H13" s="5"/>
      <c r="I13" s="5"/>
    </row>
    <row r="14" spans="1:9" ht="14.25" customHeight="1">
      <c r="D14" s="52" t="s">
        <v>32</v>
      </c>
      <c r="E14" s="38">
        <v>13</v>
      </c>
      <c r="F14" s="87">
        <f>AVERAGE(E14:E25)</f>
        <v>16.25</v>
      </c>
      <c r="G14" s="5"/>
      <c r="H14" s="5"/>
      <c r="I14" s="5"/>
    </row>
    <row r="15" spans="1:9" ht="15" customHeight="1">
      <c r="D15" s="52" t="s">
        <v>16</v>
      </c>
      <c r="E15" s="38">
        <v>13</v>
      </c>
      <c r="F15" s="88"/>
      <c r="G15" s="5"/>
      <c r="H15" s="5"/>
      <c r="I15" s="5"/>
    </row>
    <row r="16" spans="1:9" ht="14.25" customHeight="1">
      <c r="D16" s="52" t="s">
        <v>60</v>
      </c>
      <c r="E16" s="38">
        <v>14</v>
      </c>
      <c r="F16" s="88"/>
      <c r="G16" s="5"/>
      <c r="H16" s="5"/>
      <c r="I16" s="5"/>
    </row>
    <row r="17" spans="4:9" ht="14.25" customHeight="1">
      <c r="D17" s="52" t="s">
        <v>24</v>
      </c>
      <c r="E17" s="38">
        <v>15</v>
      </c>
      <c r="F17" s="88"/>
      <c r="G17" s="5"/>
      <c r="H17" s="5"/>
      <c r="I17" s="5"/>
    </row>
    <row r="18" spans="4:9" ht="14.25" customHeight="1">
      <c r="D18" s="52" t="s">
        <v>13</v>
      </c>
      <c r="E18" s="38">
        <v>15</v>
      </c>
      <c r="F18" s="88"/>
      <c r="G18" s="5"/>
      <c r="H18" s="5"/>
      <c r="I18" s="5"/>
    </row>
    <row r="19" spans="4:9" ht="14.25" customHeight="1">
      <c r="D19" s="52" t="s">
        <v>33</v>
      </c>
      <c r="E19" s="38">
        <v>16</v>
      </c>
      <c r="F19" s="88"/>
      <c r="G19" s="5"/>
      <c r="H19" s="5"/>
      <c r="I19" s="5"/>
    </row>
    <row r="20" spans="4:9" ht="14.25" customHeight="1">
      <c r="D20" s="52" t="s">
        <v>31</v>
      </c>
      <c r="E20" s="38">
        <v>17</v>
      </c>
      <c r="F20" s="88"/>
      <c r="G20" s="5"/>
      <c r="H20" s="5"/>
      <c r="I20" s="5"/>
    </row>
    <row r="21" spans="4:9" ht="14.25" customHeight="1">
      <c r="D21" s="52" t="s">
        <v>47</v>
      </c>
      <c r="E21" s="38">
        <v>17</v>
      </c>
      <c r="F21" s="88"/>
      <c r="G21" s="5"/>
      <c r="H21" s="5"/>
      <c r="I21" s="5"/>
    </row>
    <row r="22" spans="4:9" ht="14.25" customHeight="1">
      <c r="D22" s="52" t="s">
        <v>48</v>
      </c>
      <c r="E22" s="38">
        <v>18</v>
      </c>
      <c r="F22" s="88"/>
      <c r="G22" s="5"/>
      <c r="H22" s="5"/>
      <c r="I22" s="5"/>
    </row>
    <row r="23" spans="4:9" ht="14.25" customHeight="1">
      <c r="D23" s="52" t="s">
        <v>43</v>
      </c>
      <c r="E23" s="38">
        <v>19</v>
      </c>
      <c r="F23" s="88"/>
      <c r="G23" s="5"/>
      <c r="H23" s="5"/>
      <c r="I23" s="5"/>
    </row>
    <row r="24" spans="4:9" ht="14.25" customHeight="1">
      <c r="D24" s="52" t="s">
        <v>35</v>
      </c>
      <c r="E24" s="38">
        <v>19</v>
      </c>
      <c r="F24" s="88"/>
      <c r="G24" s="5"/>
      <c r="H24" s="5"/>
      <c r="I24" s="5"/>
    </row>
    <row r="25" spans="4:9" ht="14.25" customHeight="1">
      <c r="D25" s="53" t="s">
        <v>62</v>
      </c>
      <c r="E25" s="54">
        <v>19</v>
      </c>
      <c r="F25" s="89"/>
      <c r="G25" s="5"/>
      <c r="H25" s="5"/>
      <c r="I25" s="5"/>
    </row>
    <row r="26" spans="4:9" ht="14.25" customHeight="1">
      <c r="D26" s="52" t="s">
        <v>22</v>
      </c>
      <c r="E26" s="38">
        <v>21</v>
      </c>
      <c r="F26" s="87">
        <f>AVERAGE(E26:E36)</f>
        <v>22.636363636363637</v>
      </c>
      <c r="G26" s="5"/>
      <c r="H26" s="5"/>
      <c r="I26" s="5"/>
    </row>
    <row r="27" spans="4:9" ht="15" customHeight="1">
      <c r="D27" s="52" t="s">
        <v>53</v>
      </c>
      <c r="E27" s="38">
        <v>21</v>
      </c>
      <c r="F27" s="88"/>
      <c r="G27" s="5"/>
      <c r="H27" s="5"/>
      <c r="I27" s="5"/>
    </row>
    <row r="28" spans="4:9" ht="14.25" customHeight="1">
      <c r="D28" s="52" t="s">
        <v>52</v>
      </c>
      <c r="E28" s="38">
        <v>21</v>
      </c>
      <c r="F28" s="88"/>
      <c r="G28" s="5"/>
      <c r="H28" s="5"/>
      <c r="I28" s="5"/>
    </row>
    <row r="29" spans="4:9" ht="14.25" customHeight="1">
      <c r="D29" s="52" t="s">
        <v>37</v>
      </c>
      <c r="E29" s="38">
        <v>22</v>
      </c>
      <c r="F29" s="88"/>
      <c r="G29" s="5"/>
      <c r="H29" s="5"/>
      <c r="I29" s="5"/>
    </row>
    <row r="30" spans="4:9" ht="14.25" customHeight="1">
      <c r="D30" s="52" t="s">
        <v>30</v>
      </c>
      <c r="E30" s="38">
        <v>22</v>
      </c>
      <c r="F30" s="88"/>
      <c r="G30" s="5"/>
      <c r="H30" s="5"/>
      <c r="I30" s="5"/>
    </row>
    <row r="31" spans="4:9" ht="14.25" customHeight="1">
      <c r="D31" s="52" t="s">
        <v>54</v>
      </c>
      <c r="E31" s="38">
        <v>22</v>
      </c>
      <c r="F31" s="88"/>
      <c r="G31" s="5"/>
      <c r="H31" s="5"/>
      <c r="I31" s="5"/>
    </row>
    <row r="32" spans="4:9" ht="14.25" customHeight="1">
      <c r="D32" s="52" t="s">
        <v>57</v>
      </c>
      <c r="E32" s="38">
        <v>23</v>
      </c>
      <c r="F32" s="88"/>
      <c r="G32" s="5"/>
      <c r="H32" s="5"/>
      <c r="I32" s="5"/>
    </row>
    <row r="33" spans="4:9" ht="14.25" customHeight="1">
      <c r="D33" s="52" t="s">
        <v>29</v>
      </c>
      <c r="E33" s="38">
        <v>23</v>
      </c>
      <c r="F33" s="88"/>
      <c r="G33" s="5"/>
      <c r="H33" s="5"/>
      <c r="I33" s="5"/>
    </row>
    <row r="34" spans="4:9" ht="14.25" customHeight="1">
      <c r="D34" s="52" t="s">
        <v>46</v>
      </c>
      <c r="E34" s="38">
        <v>24</v>
      </c>
      <c r="F34" s="88"/>
      <c r="G34" s="5"/>
      <c r="H34" s="5"/>
      <c r="I34" s="5"/>
    </row>
    <row r="35" spans="4:9" ht="14.25" customHeight="1">
      <c r="D35" s="52" t="s">
        <v>41</v>
      </c>
      <c r="E35" s="38">
        <v>25</v>
      </c>
      <c r="F35" s="88"/>
      <c r="G35" s="5"/>
      <c r="H35" s="5"/>
      <c r="I35" s="5"/>
    </row>
    <row r="36" spans="4:9" ht="14.25" customHeight="1">
      <c r="D36" s="53" t="s">
        <v>36</v>
      </c>
      <c r="E36" s="54">
        <v>25</v>
      </c>
      <c r="F36" s="89"/>
      <c r="G36" s="5"/>
      <c r="H36" s="5"/>
      <c r="I36" s="5"/>
    </row>
    <row r="37" spans="4:9" ht="14.25" customHeight="1">
      <c r="D37" s="52" t="s">
        <v>23</v>
      </c>
      <c r="E37" s="38">
        <v>26</v>
      </c>
      <c r="F37" s="87">
        <f>AVERAGE(E37:E48)</f>
        <v>29</v>
      </c>
      <c r="G37" s="5"/>
      <c r="H37" s="5"/>
      <c r="I37" s="5"/>
    </row>
    <row r="38" spans="4:9" ht="14.25" customHeight="1">
      <c r="D38" s="52" t="s">
        <v>55</v>
      </c>
      <c r="E38" s="38">
        <v>26</v>
      </c>
      <c r="F38" s="88"/>
      <c r="G38" s="5"/>
      <c r="H38" s="5"/>
      <c r="I38" s="5"/>
    </row>
    <row r="39" spans="4:9" ht="15" customHeight="1">
      <c r="D39" s="52" t="s">
        <v>25</v>
      </c>
      <c r="E39" s="38">
        <v>26</v>
      </c>
      <c r="F39" s="88"/>
      <c r="G39" s="5"/>
      <c r="H39" s="5"/>
      <c r="I39" s="5"/>
    </row>
    <row r="40" spans="4:9" ht="14.25" customHeight="1">
      <c r="D40" s="52" t="s">
        <v>28</v>
      </c>
      <c r="E40" s="38">
        <v>26</v>
      </c>
      <c r="F40" s="88"/>
      <c r="G40" s="5"/>
      <c r="H40" s="5"/>
      <c r="I40" s="5"/>
    </row>
    <row r="41" spans="4:9" ht="14.25" customHeight="1">
      <c r="D41" s="52" t="s">
        <v>58</v>
      </c>
      <c r="E41" s="38">
        <v>28</v>
      </c>
      <c r="F41" s="88"/>
      <c r="G41" s="5"/>
      <c r="H41" s="5"/>
      <c r="I41" s="5"/>
    </row>
    <row r="42" spans="4:9" ht="14.25" customHeight="1">
      <c r="D42" s="52" t="s">
        <v>39</v>
      </c>
      <c r="E42" s="38">
        <v>28</v>
      </c>
      <c r="F42" s="88"/>
      <c r="G42" s="5"/>
      <c r="H42" s="5"/>
      <c r="I42" s="5"/>
    </row>
    <row r="43" spans="4:9" ht="14.25" customHeight="1">
      <c r="D43" s="52" t="s">
        <v>27</v>
      </c>
      <c r="E43" s="38">
        <v>29</v>
      </c>
      <c r="F43" s="88"/>
      <c r="G43" s="5"/>
      <c r="H43" s="5"/>
      <c r="I43" s="5"/>
    </row>
    <row r="44" spans="4:9" ht="14.25" customHeight="1">
      <c r="D44" s="52" t="s">
        <v>44</v>
      </c>
      <c r="E44" s="38">
        <v>30</v>
      </c>
      <c r="F44" s="88"/>
      <c r="G44" s="5"/>
      <c r="H44" s="5"/>
      <c r="I44" s="5"/>
    </row>
    <row r="45" spans="4:9" ht="14.25" customHeight="1">
      <c r="D45" s="52" t="s">
        <v>66</v>
      </c>
      <c r="E45" s="38">
        <v>31</v>
      </c>
      <c r="F45" s="88"/>
      <c r="G45" s="5"/>
      <c r="H45" s="5"/>
      <c r="I45" s="5"/>
    </row>
    <row r="46" spans="4:9" ht="14.25" customHeight="1">
      <c r="D46" s="52" t="s">
        <v>38</v>
      </c>
      <c r="E46" s="38">
        <v>32</v>
      </c>
      <c r="F46" s="88"/>
      <c r="G46" s="5"/>
      <c r="H46" s="5"/>
      <c r="I46" s="5"/>
    </row>
    <row r="47" spans="4:9" ht="14.25" customHeight="1">
      <c r="D47" s="52" t="s">
        <v>51</v>
      </c>
      <c r="E47" s="38">
        <v>33</v>
      </c>
      <c r="F47" s="88"/>
      <c r="G47" s="5"/>
      <c r="H47" s="5"/>
      <c r="I47" s="5"/>
    </row>
    <row r="48" spans="4:9" ht="14.25" customHeight="1">
      <c r="D48" s="52" t="s">
        <v>45</v>
      </c>
      <c r="E48" s="38">
        <v>33</v>
      </c>
      <c r="F48" s="89"/>
      <c r="G48" s="5"/>
      <c r="H48" s="5"/>
      <c r="I48" s="5"/>
    </row>
    <row r="49" spans="4:9" ht="14.25" customHeight="1">
      <c r="D49" s="50" t="s">
        <v>17</v>
      </c>
      <c r="E49" s="51">
        <v>33</v>
      </c>
      <c r="F49" s="87">
        <f>AVERAGE(E49:E60)</f>
        <v>47.916666666666664</v>
      </c>
      <c r="G49" s="5"/>
      <c r="H49" s="5"/>
      <c r="I49" s="5"/>
    </row>
    <row r="50" spans="4:9" ht="14.25" customHeight="1">
      <c r="D50" s="52" t="s">
        <v>40</v>
      </c>
      <c r="E50" s="38">
        <v>35</v>
      </c>
      <c r="F50" s="88"/>
      <c r="G50" s="5"/>
      <c r="H50" s="5"/>
      <c r="I50" s="5"/>
    </row>
    <row r="51" spans="4:9" ht="15" customHeight="1">
      <c r="D51" s="52" t="s">
        <v>65</v>
      </c>
      <c r="E51" s="38">
        <v>36</v>
      </c>
      <c r="F51" s="88"/>
      <c r="G51" s="5"/>
      <c r="H51" s="5"/>
      <c r="I51" s="5"/>
    </row>
    <row r="52" spans="4:9" ht="14.25" customHeight="1">
      <c r="D52" s="52" t="s">
        <v>59</v>
      </c>
      <c r="E52" s="38">
        <v>38</v>
      </c>
      <c r="F52" s="88"/>
      <c r="G52" s="5"/>
      <c r="H52" s="5"/>
      <c r="I52" s="5"/>
    </row>
    <row r="53" spans="4:9" ht="14.25" customHeight="1">
      <c r="D53" s="52" t="s">
        <v>63</v>
      </c>
      <c r="E53" s="38">
        <v>39</v>
      </c>
      <c r="F53" s="88"/>
      <c r="G53" s="5"/>
      <c r="H53" s="5"/>
      <c r="I53" s="5"/>
    </row>
    <row r="54" spans="4:9" ht="14.25" customHeight="1">
      <c r="D54" s="52" t="s">
        <v>56</v>
      </c>
      <c r="E54" s="38">
        <v>41</v>
      </c>
      <c r="F54" s="88"/>
      <c r="G54" s="5"/>
      <c r="H54" s="5"/>
      <c r="I54" s="5"/>
    </row>
    <row r="55" spans="4:9" ht="14.25" customHeight="1">
      <c r="D55" s="52" t="s">
        <v>49</v>
      </c>
      <c r="E55" s="38">
        <v>43</v>
      </c>
      <c r="F55" s="88"/>
      <c r="G55" s="5"/>
      <c r="H55" s="5"/>
      <c r="I55" s="5"/>
    </row>
    <row r="56" spans="4:9" ht="14.25" customHeight="1">
      <c r="D56" s="52" t="s">
        <v>67</v>
      </c>
      <c r="E56" s="38">
        <v>46</v>
      </c>
      <c r="F56" s="88"/>
      <c r="G56" s="5"/>
      <c r="H56" s="5"/>
      <c r="I56" s="5"/>
    </row>
    <row r="57" spans="4:9" ht="14.25" customHeight="1">
      <c r="D57" s="52" t="s">
        <v>50</v>
      </c>
      <c r="E57" s="38">
        <v>46</v>
      </c>
      <c r="F57" s="88"/>
      <c r="G57" s="5"/>
      <c r="H57" s="5"/>
      <c r="I57" s="5"/>
    </row>
    <row r="58" spans="4:9" ht="14.25" customHeight="1">
      <c r="D58" s="52" t="s">
        <v>64</v>
      </c>
      <c r="E58" s="38">
        <v>49</v>
      </c>
      <c r="F58" s="88"/>
      <c r="G58" s="5"/>
      <c r="H58" s="5"/>
      <c r="I58" s="5"/>
    </row>
    <row r="59" spans="4:9" ht="14.25" customHeight="1">
      <c r="D59" s="52" t="s">
        <v>61</v>
      </c>
      <c r="E59" s="38">
        <v>53</v>
      </c>
      <c r="F59" s="88"/>
      <c r="G59" s="5"/>
      <c r="H59" s="5"/>
      <c r="I59" s="5"/>
    </row>
    <row r="60" spans="4:9" ht="14.25" customHeight="1">
      <c r="D60" s="53" t="s">
        <v>42</v>
      </c>
      <c r="E60" s="54">
        <v>116</v>
      </c>
      <c r="F60" s="89"/>
      <c r="G60" s="5"/>
      <c r="H60" s="5"/>
      <c r="I60" s="5"/>
    </row>
    <row r="61" spans="4:9" ht="14.25" customHeight="1">
      <c r="G61" s="5"/>
      <c r="H61" s="5"/>
      <c r="I61" s="5"/>
    </row>
    <row r="62" spans="4:9" ht="14.25" customHeight="1">
      <c r="G62" s="5"/>
      <c r="H62" s="5"/>
      <c r="I62" s="5"/>
    </row>
    <row r="63" spans="4:9">
      <c r="G63" s="5"/>
      <c r="H63" s="5"/>
      <c r="I63" s="5"/>
    </row>
    <row r="69" spans="1:2">
      <c r="A69" s="4"/>
      <c r="B69" s="5"/>
    </row>
    <row r="70" spans="1:2">
      <c r="A70" s="4"/>
      <c r="B70" s="5"/>
    </row>
    <row r="71" spans="1:2">
      <c r="A71" s="4"/>
      <c r="B71" s="5"/>
    </row>
    <row r="72" spans="1:2">
      <c r="A72" s="4"/>
      <c r="B72" s="5"/>
    </row>
    <row r="73" spans="1:2">
      <c r="A73" s="4"/>
      <c r="B73" s="5"/>
    </row>
  </sheetData>
  <sortState ref="D2:E73">
    <sortCondition ref="E2:E73"/>
  </sortState>
  <mergeCells count="5">
    <mergeCell ref="F2:F13"/>
    <mergeCell ref="F14:F25"/>
    <mergeCell ref="F26:F36"/>
    <mergeCell ref="F37:F48"/>
    <mergeCell ref="F49:F60"/>
  </mergeCells>
  <pageMargins left="0.7" right="0.7" top="0.75" bottom="0.75" header="0.3" footer="0.3"/>
  <pageSetup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2"/>
  <sheetViews>
    <sheetView workbookViewId="0"/>
  </sheetViews>
  <sheetFormatPr baseColWidth="10" defaultColWidth="8.83203125" defaultRowHeight="13" x14ac:dyDescent="0"/>
  <cols>
    <col min="1" max="1" width="11.5" style="31" bestFit="1" customWidth="1"/>
    <col min="2" max="2" width="21.5" style="31" bestFit="1" customWidth="1"/>
    <col min="3" max="3" width="8.83203125" style="31"/>
    <col min="4" max="4" width="49.6640625" style="31" bestFit="1" customWidth="1"/>
    <col min="5" max="5" width="22" style="31" customWidth="1"/>
    <col min="6" max="6" width="10.83203125" style="31" customWidth="1"/>
    <col min="7" max="16384" width="8.83203125" style="31"/>
  </cols>
  <sheetData>
    <row r="1" spans="1:6">
      <c r="A1" s="7" t="s">
        <v>69</v>
      </c>
      <c r="B1" s="8" t="s">
        <v>82</v>
      </c>
      <c r="D1" s="47" t="s">
        <v>78</v>
      </c>
      <c r="E1" s="48" t="s">
        <v>82</v>
      </c>
      <c r="F1" s="49" t="s">
        <v>70</v>
      </c>
    </row>
    <row r="2" spans="1:6">
      <c r="A2" s="2" t="s">
        <v>5</v>
      </c>
      <c r="B2" s="3">
        <f>PERCENTILE(E2:E60,0.2)</f>
        <v>279.2</v>
      </c>
      <c r="D2" s="21" t="s">
        <v>10</v>
      </c>
      <c r="E2" s="20">
        <v>84</v>
      </c>
      <c r="F2" s="84">
        <f>AVERAGE(E2:E13)</f>
        <v>200</v>
      </c>
    </row>
    <row r="3" spans="1:6" ht="14.25" customHeight="1">
      <c r="A3" s="2" t="s">
        <v>6</v>
      </c>
      <c r="B3" s="3">
        <f>PERCENTILE(E2:E60,0.4)</f>
        <v>377.20000000000005</v>
      </c>
      <c r="D3" s="22" t="s">
        <v>15</v>
      </c>
      <c r="E3" s="20">
        <v>113</v>
      </c>
      <c r="F3" s="85"/>
    </row>
    <row r="4" spans="1:6" ht="14.25" customHeight="1">
      <c r="A4" s="2" t="s">
        <v>7</v>
      </c>
      <c r="B4" s="3">
        <f>PERCENTILE(E2:E60,0.6)</f>
        <v>487.79999999999995</v>
      </c>
      <c r="D4" s="22" t="s">
        <v>12</v>
      </c>
      <c r="E4" s="20">
        <v>168</v>
      </c>
      <c r="F4" s="85"/>
    </row>
    <row r="5" spans="1:6" ht="14.25" customHeight="1">
      <c r="A5" s="2" t="s">
        <v>8</v>
      </c>
      <c r="B5" s="3">
        <f>PERCENTILE(E2:E60,0.8)</f>
        <v>655</v>
      </c>
      <c r="D5" s="22" t="s">
        <v>11</v>
      </c>
      <c r="E5" s="20">
        <v>173</v>
      </c>
      <c r="F5" s="85"/>
    </row>
    <row r="6" spans="1:6" ht="14.25" customHeight="1">
      <c r="D6" s="22" t="s">
        <v>16</v>
      </c>
      <c r="E6" s="20">
        <v>187</v>
      </c>
      <c r="F6" s="85"/>
    </row>
    <row r="7" spans="1:6">
      <c r="A7" s="7" t="s">
        <v>77</v>
      </c>
      <c r="B7" s="8" t="s">
        <v>82</v>
      </c>
      <c r="D7" s="22" t="s">
        <v>26</v>
      </c>
      <c r="E7" s="20">
        <v>193</v>
      </c>
      <c r="F7" s="85"/>
    </row>
    <row r="8" spans="1:6" ht="14.25" customHeight="1">
      <c r="A8" s="2" t="s">
        <v>88</v>
      </c>
      <c r="B8" s="3">
        <f>F2</f>
        <v>200</v>
      </c>
      <c r="D8" s="22" t="s">
        <v>35</v>
      </c>
      <c r="E8" s="20">
        <v>220</v>
      </c>
      <c r="F8" s="85"/>
    </row>
    <row r="9" spans="1:6" ht="14.25" customHeight="1">
      <c r="A9" s="2" t="s">
        <v>89</v>
      </c>
      <c r="B9" s="3">
        <f>F14</f>
        <v>336.66666666666669</v>
      </c>
      <c r="D9" s="22" t="s">
        <v>14</v>
      </c>
      <c r="E9" s="20">
        <v>242</v>
      </c>
      <c r="F9" s="85"/>
    </row>
    <row r="10" spans="1:6" ht="14.25" customHeight="1">
      <c r="A10" s="2" t="s">
        <v>90</v>
      </c>
      <c r="B10" s="3">
        <f>F26</f>
        <v>431.90909090909093</v>
      </c>
      <c r="D10" s="22" t="s">
        <v>19</v>
      </c>
      <c r="E10" s="20">
        <v>245</v>
      </c>
      <c r="F10" s="85"/>
    </row>
    <row r="11" spans="1:6" ht="14.25" customHeight="1">
      <c r="A11" s="2" t="s">
        <v>91</v>
      </c>
      <c r="B11" s="3">
        <f>F37</f>
        <v>569.91666666666663</v>
      </c>
      <c r="D11" s="22" t="s">
        <v>81</v>
      </c>
      <c r="E11" s="20">
        <v>250</v>
      </c>
      <c r="F11" s="85"/>
    </row>
    <row r="12" spans="1:6" ht="14.25" customHeight="1">
      <c r="A12" s="2" t="s">
        <v>92</v>
      </c>
      <c r="B12" s="3">
        <f>F49</f>
        <v>771.75</v>
      </c>
      <c r="D12" s="22" t="s">
        <v>52</v>
      </c>
      <c r="E12" s="20">
        <v>250</v>
      </c>
      <c r="F12" s="85"/>
    </row>
    <row r="13" spans="1:6" ht="14.25" customHeight="1">
      <c r="D13" s="23" t="s">
        <v>34</v>
      </c>
      <c r="E13" s="24">
        <v>275</v>
      </c>
      <c r="F13" s="86"/>
    </row>
    <row r="14" spans="1:6" ht="14.25" customHeight="1">
      <c r="D14" s="22" t="s">
        <v>36</v>
      </c>
      <c r="E14" s="20">
        <v>282</v>
      </c>
      <c r="F14" s="84">
        <f>AVERAGE(E14:E25)</f>
        <v>336.66666666666669</v>
      </c>
    </row>
    <row r="15" spans="1:6" ht="15" customHeight="1">
      <c r="D15" s="22" t="s">
        <v>23</v>
      </c>
      <c r="E15" s="20">
        <v>300</v>
      </c>
      <c r="F15" s="85"/>
    </row>
    <row r="16" spans="1:6" ht="14.25" customHeight="1">
      <c r="D16" s="22" t="s">
        <v>33</v>
      </c>
      <c r="E16" s="20">
        <v>305</v>
      </c>
      <c r="F16" s="85"/>
    </row>
    <row r="17" spans="4:6" ht="14.25" customHeight="1">
      <c r="D17" s="22" t="s">
        <v>20</v>
      </c>
      <c r="E17" s="20">
        <v>316</v>
      </c>
      <c r="F17" s="85"/>
    </row>
    <row r="18" spans="4:6" ht="14.25" customHeight="1">
      <c r="D18" s="22" t="s">
        <v>62</v>
      </c>
      <c r="E18" s="20">
        <v>333</v>
      </c>
      <c r="F18" s="85"/>
    </row>
    <row r="19" spans="4:6" ht="14.25" customHeight="1">
      <c r="D19" s="22" t="s">
        <v>24</v>
      </c>
      <c r="E19" s="20">
        <v>341</v>
      </c>
      <c r="F19" s="85"/>
    </row>
    <row r="20" spans="4:6" ht="14.25" customHeight="1">
      <c r="D20" s="22" t="s">
        <v>18</v>
      </c>
      <c r="E20" s="20">
        <v>347</v>
      </c>
      <c r="F20" s="85"/>
    </row>
    <row r="21" spans="4:6" ht="14.25" customHeight="1">
      <c r="D21" s="22" t="s">
        <v>17</v>
      </c>
      <c r="E21" s="20">
        <v>349</v>
      </c>
      <c r="F21" s="85"/>
    </row>
    <row r="22" spans="4:6" ht="14.25" customHeight="1">
      <c r="D22" s="22" t="s">
        <v>22</v>
      </c>
      <c r="E22" s="20">
        <v>360</v>
      </c>
      <c r="F22" s="85"/>
    </row>
    <row r="23" spans="4:6" ht="14.25" customHeight="1">
      <c r="D23" s="22" t="s">
        <v>29</v>
      </c>
      <c r="E23" s="20">
        <v>366</v>
      </c>
      <c r="F23" s="85"/>
    </row>
    <row r="24" spans="4:6" ht="14.25" customHeight="1">
      <c r="D24" s="22" t="s">
        <v>95</v>
      </c>
      <c r="E24" s="20">
        <v>367</v>
      </c>
      <c r="F24" s="85"/>
    </row>
    <row r="25" spans="4:6" ht="14.25" customHeight="1">
      <c r="D25" s="23" t="s">
        <v>38</v>
      </c>
      <c r="E25" s="24">
        <v>374</v>
      </c>
      <c r="F25" s="86"/>
    </row>
    <row r="26" spans="4:6" ht="14.25" customHeight="1">
      <c r="D26" s="22" t="s">
        <v>40</v>
      </c>
      <c r="E26" s="20">
        <v>390</v>
      </c>
      <c r="F26" s="84">
        <f>AVERAGE(E26:E36)</f>
        <v>431.90909090909093</v>
      </c>
    </row>
    <row r="27" spans="4:6" ht="15" customHeight="1">
      <c r="D27" s="22" t="s">
        <v>28</v>
      </c>
      <c r="E27" s="20">
        <v>402</v>
      </c>
      <c r="F27" s="85"/>
    </row>
    <row r="28" spans="4:6" ht="14.25" customHeight="1">
      <c r="D28" s="22" t="s">
        <v>32</v>
      </c>
      <c r="E28" s="20">
        <v>404</v>
      </c>
      <c r="F28" s="85"/>
    </row>
    <row r="29" spans="4:6" ht="14.25" customHeight="1">
      <c r="D29" s="22" t="s">
        <v>25</v>
      </c>
      <c r="E29" s="20">
        <v>410</v>
      </c>
      <c r="F29" s="85"/>
    </row>
    <row r="30" spans="4:6" ht="14.25" customHeight="1">
      <c r="D30" s="22" t="s">
        <v>27</v>
      </c>
      <c r="E30" s="20">
        <v>423</v>
      </c>
      <c r="F30" s="85"/>
    </row>
    <row r="31" spans="4:6" ht="14.25" customHeight="1">
      <c r="D31" s="22" t="s">
        <v>67</v>
      </c>
      <c r="E31" s="20">
        <v>434</v>
      </c>
      <c r="F31" s="85"/>
    </row>
    <row r="32" spans="4:6" ht="14.25" customHeight="1">
      <c r="D32" s="22" t="s">
        <v>63</v>
      </c>
      <c r="E32" s="20">
        <v>437</v>
      </c>
      <c r="F32" s="85"/>
    </row>
    <row r="33" spans="4:6" ht="14.25" customHeight="1">
      <c r="D33" s="22" t="s">
        <v>13</v>
      </c>
      <c r="E33" s="20">
        <v>441</v>
      </c>
      <c r="F33" s="85"/>
    </row>
    <row r="34" spans="4:6" ht="14.25" customHeight="1">
      <c r="D34" s="22" t="s">
        <v>51</v>
      </c>
      <c r="E34" s="20">
        <v>448</v>
      </c>
      <c r="F34" s="85"/>
    </row>
    <row r="35" spans="4:6" ht="14.25" customHeight="1">
      <c r="D35" s="22" t="s">
        <v>47</v>
      </c>
      <c r="E35" s="20">
        <v>479</v>
      </c>
      <c r="F35" s="85"/>
    </row>
    <row r="36" spans="4:6" ht="14.25" customHeight="1">
      <c r="D36" s="23" t="s">
        <v>45</v>
      </c>
      <c r="E36" s="24">
        <v>483</v>
      </c>
      <c r="F36" s="86"/>
    </row>
    <row r="37" spans="4:6" ht="14.25" customHeight="1">
      <c r="D37" s="22" t="s">
        <v>31</v>
      </c>
      <c r="E37" s="20">
        <v>489</v>
      </c>
      <c r="F37" s="84">
        <f>AVERAGE(E37:E48)</f>
        <v>569.91666666666663</v>
      </c>
    </row>
    <row r="38" spans="4:6" ht="14.25" customHeight="1">
      <c r="D38" s="22" t="s">
        <v>43</v>
      </c>
      <c r="E38" s="20">
        <v>490</v>
      </c>
      <c r="F38" s="85"/>
    </row>
    <row r="39" spans="4:6" ht="15" customHeight="1">
      <c r="D39" s="22" t="s">
        <v>55</v>
      </c>
      <c r="E39" s="20">
        <v>500</v>
      </c>
      <c r="F39" s="85"/>
    </row>
    <row r="40" spans="4:6" ht="14.25" customHeight="1">
      <c r="D40" s="22" t="s">
        <v>41</v>
      </c>
      <c r="E40" s="20">
        <v>516</v>
      </c>
      <c r="F40" s="85"/>
    </row>
    <row r="41" spans="4:6" ht="14.25" customHeight="1">
      <c r="D41" s="22" t="s">
        <v>58</v>
      </c>
      <c r="E41" s="20">
        <v>544</v>
      </c>
      <c r="F41" s="85"/>
    </row>
    <row r="42" spans="4:6" ht="14.25" customHeight="1">
      <c r="D42" s="22" t="s">
        <v>30</v>
      </c>
      <c r="E42" s="20">
        <v>577</v>
      </c>
      <c r="F42" s="85"/>
    </row>
    <row r="43" spans="4:6" ht="14.25" customHeight="1">
      <c r="D43" s="22" t="s">
        <v>49</v>
      </c>
      <c r="E43" s="20">
        <v>590</v>
      </c>
      <c r="F43" s="85"/>
    </row>
    <row r="44" spans="4:6" ht="14.25" customHeight="1">
      <c r="D44" s="22" t="s">
        <v>48</v>
      </c>
      <c r="E44" s="20">
        <v>597</v>
      </c>
      <c r="F44" s="85"/>
    </row>
    <row r="45" spans="4:6" ht="14.25" customHeight="1">
      <c r="D45" s="22" t="s">
        <v>56</v>
      </c>
      <c r="E45" s="20">
        <v>607</v>
      </c>
      <c r="F45" s="85"/>
    </row>
    <row r="46" spans="4:6" ht="14.25" customHeight="1">
      <c r="D46" s="22" t="s">
        <v>53</v>
      </c>
      <c r="E46" s="20">
        <v>632</v>
      </c>
      <c r="F46" s="85"/>
    </row>
    <row r="47" spans="4:6" ht="14.25" customHeight="1">
      <c r="D47" s="22" t="s">
        <v>42</v>
      </c>
      <c r="E47" s="20">
        <v>646</v>
      </c>
      <c r="F47" s="85"/>
    </row>
    <row r="48" spans="4:6" ht="14.25" customHeight="1">
      <c r="D48" s="23" t="s">
        <v>37</v>
      </c>
      <c r="E48" s="24">
        <v>651</v>
      </c>
      <c r="F48" s="86"/>
    </row>
    <row r="49" spans="4:6" ht="14.25" customHeight="1">
      <c r="D49" s="22" t="s">
        <v>59</v>
      </c>
      <c r="E49" s="20">
        <v>661</v>
      </c>
      <c r="F49" s="84">
        <f>AVERAGE(E49:E60)</f>
        <v>771.75</v>
      </c>
    </row>
    <row r="50" spans="4:6" ht="14.25" customHeight="1">
      <c r="D50" s="22" t="s">
        <v>57</v>
      </c>
      <c r="E50" s="20">
        <v>680</v>
      </c>
      <c r="F50" s="85"/>
    </row>
    <row r="51" spans="4:6" ht="15" customHeight="1">
      <c r="D51" s="22" t="s">
        <v>61</v>
      </c>
      <c r="E51" s="20">
        <v>683</v>
      </c>
      <c r="F51" s="85"/>
    </row>
    <row r="52" spans="4:6" ht="14.25" customHeight="1">
      <c r="D52" s="22" t="s">
        <v>60</v>
      </c>
      <c r="E52" s="20">
        <v>738</v>
      </c>
      <c r="F52" s="85"/>
    </row>
    <row r="53" spans="4:6" ht="14.25" customHeight="1">
      <c r="D53" s="22" t="s">
        <v>65</v>
      </c>
      <c r="E53" s="20">
        <v>760</v>
      </c>
      <c r="F53" s="85"/>
    </row>
    <row r="54" spans="4:6" ht="14.25" customHeight="1">
      <c r="D54" s="22" t="s">
        <v>44</v>
      </c>
      <c r="E54" s="20">
        <v>780</v>
      </c>
      <c r="F54" s="85"/>
    </row>
    <row r="55" spans="4:6" ht="14.25" customHeight="1">
      <c r="D55" s="22" t="s">
        <v>66</v>
      </c>
      <c r="E55" s="20">
        <v>786</v>
      </c>
      <c r="F55" s="85"/>
    </row>
    <row r="56" spans="4:6" ht="14.25" customHeight="1">
      <c r="D56" s="22" t="s">
        <v>46</v>
      </c>
      <c r="E56" s="20">
        <v>803</v>
      </c>
      <c r="F56" s="85"/>
    </row>
    <row r="57" spans="4:6" ht="14.25" customHeight="1">
      <c r="D57" s="22" t="s">
        <v>39</v>
      </c>
      <c r="E57" s="20">
        <v>818</v>
      </c>
      <c r="F57" s="85"/>
    </row>
    <row r="58" spans="4:6" ht="14.25" customHeight="1">
      <c r="D58" s="22" t="s">
        <v>54</v>
      </c>
      <c r="E58" s="20">
        <v>841</v>
      </c>
      <c r="F58" s="85"/>
    </row>
    <row r="59" spans="4:6" ht="14.25" customHeight="1">
      <c r="D59" s="22" t="s">
        <v>64</v>
      </c>
      <c r="E59" s="20">
        <v>842</v>
      </c>
      <c r="F59" s="85"/>
    </row>
    <row r="60" spans="4:6" ht="14.25" customHeight="1">
      <c r="D60" s="23" t="s">
        <v>50</v>
      </c>
      <c r="E60" s="24">
        <v>869</v>
      </c>
      <c r="F60" s="86"/>
    </row>
    <row r="61" spans="4:6" ht="14.25" customHeight="1"/>
    <row r="62" spans="4:6" ht="14.25" customHeight="1"/>
  </sheetData>
  <sortState ref="D2:E62">
    <sortCondition ref="E2:E62"/>
  </sortState>
  <mergeCells count="5">
    <mergeCell ref="F2:F13"/>
    <mergeCell ref="F14:F25"/>
    <mergeCell ref="F26:F36"/>
    <mergeCell ref="F37:F48"/>
    <mergeCell ref="F49:F60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2"/>
  <sheetViews>
    <sheetView workbookViewId="0"/>
  </sheetViews>
  <sheetFormatPr baseColWidth="10" defaultColWidth="26.5" defaultRowHeight="13" x14ac:dyDescent="0"/>
  <cols>
    <col min="1" max="1" width="11.5" style="30" bestFit="1" customWidth="1"/>
    <col min="2" max="2" width="26.5" style="30"/>
    <col min="3" max="3" width="13.33203125" style="30" customWidth="1"/>
    <col min="4" max="4" width="49.6640625" style="30" bestFit="1" customWidth="1"/>
    <col min="5" max="5" width="26.5" style="30"/>
    <col min="6" max="6" width="10.83203125" style="45" customWidth="1"/>
    <col min="7" max="16384" width="26.5" style="30"/>
  </cols>
  <sheetData>
    <row r="1" spans="1:6">
      <c r="A1" s="7" t="s">
        <v>69</v>
      </c>
      <c r="B1" s="8" t="s">
        <v>94</v>
      </c>
      <c r="D1" s="25" t="s">
        <v>78</v>
      </c>
      <c r="E1" s="58" t="s">
        <v>94</v>
      </c>
      <c r="F1" s="44" t="s">
        <v>70</v>
      </c>
    </row>
    <row r="2" spans="1:6">
      <c r="A2" s="2" t="s">
        <v>5</v>
      </c>
      <c r="B2" s="3">
        <f>PERCENTILE(E2:E60,0.2)</f>
        <v>208.4</v>
      </c>
      <c r="D2" s="22" t="s">
        <v>11</v>
      </c>
      <c r="E2" s="59">
        <v>70</v>
      </c>
      <c r="F2" s="90">
        <f>AVERAGE(E2:E13)</f>
        <v>143.66666666666666</v>
      </c>
    </row>
    <row r="3" spans="1:6" ht="14.25" customHeight="1">
      <c r="A3" s="2" t="s">
        <v>6</v>
      </c>
      <c r="B3" s="3">
        <f>PERCENTILE(E2:E60,0.4)</f>
        <v>354.40000000000003</v>
      </c>
      <c r="D3" s="22" t="s">
        <v>15</v>
      </c>
      <c r="E3" s="29">
        <v>76</v>
      </c>
      <c r="F3" s="91"/>
    </row>
    <row r="4" spans="1:6" ht="14.25" customHeight="1">
      <c r="A4" s="2" t="s">
        <v>7</v>
      </c>
      <c r="B4" s="3">
        <f>PERCENTILE(E2:E60,0.6)</f>
        <v>536.4</v>
      </c>
      <c r="D4" s="22" t="s">
        <v>10</v>
      </c>
      <c r="E4" s="29">
        <v>114</v>
      </c>
      <c r="F4" s="91"/>
    </row>
    <row r="5" spans="1:6" ht="14.25" customHeight="1">
      <c r="A5" s="2" t="s">
        <v>8</v>
      </c>
      <c r="B5" s="3">
        <f>PERCENTILE(E2:E60,0.8)</f>
        <v>771.00000000000023</v>
      </c>
      <c r="D5" s="22" t="s">
        <v>13</v>
      </c>
      <c r="E5" s="29">
        <v>128</v>
      </c>
      <c r="F5" s="91"/>
    </row>
    <row r="6" spans="1:6" ht="14.25" customHeight="1">
      <c r="D6" s="22" t="s">
        <v>14</v>
      </c>
      <c r="E6" s="29">
        <v>129</v>
      </c>
      <c r="F6" s="91"/>
    </row>
    <row r="7" spans="1:6">
      <c r="A7" s="7" t="s">
        <v>77</v>
      </c>
      <c r="B7" s="8" t="s">
        <v>94</v>
      </c>
      <c r="D7" s="22" t="s">
        <v>12</v>
      </c>
      <c r="E7" s="29">
        <v>133</v>
      </c>
      <c r="F7" s="91"/>
    </row>
    <row r="8" spans="1:6" ht="14.25" customHeight="1">
      <c r="A8" s="2" t="s">
        <v>88</v>
      </c>
      <c r="B8" s="3">
        <f>F2</f>
        <v>143.66666666666666</v>
      </c>
      <c r="D8" s="22" t="s">
        <v>18</v>
      </c>
      <c r="E8" s="29">
        <v>159</v>
      </c>
      <c r="F8" s="91"/>
    </row>
    <row r="9" spans="1:6" ht="14.25" customHeight="1">
      <c r="A9" s="2" t="s">
        <v>89</v>
      </c>
      <c r="B9" s="3">
        <f>F14</f>
        <v>277.16666666666669</v>
      </c>
      <c r="D9" s="22" t="s">
        <v>24</v>
      </c>
      <c r="E9" s="29">
        <v>161</v>
      </c>
      <c r="F9" s="91"/>
    </row>
    <row r="10" spans="1:6" ht="14.25" customHeight="1">
      <c r="A10" s="2" t="s">
        <v>90</v>
      </c>
      <c r="B10" s="3">
        <f>F26</f>
        <v>429.90909090909093</v>
      </c>
      <c r="D10" s="22" t="s">
        <v>19</v>
      </c>
      <c r="E10" s="29">
        <v>163</v>
      </c>
      <c r="F10" s="91"/>
    </row>
    <row r="11" spans="1:6" ht="14.25" customHeight="1">
      <c r="A11" s="2" t="s">
        <v>91</v>
      </c>
      <c r="B11" s="3">
        <f>F37</f>
        <v>644.91666666666663</v>
      </c>
      <c r="D11" s="22" t="s">
        <v>33</v>
      </c>
      <c r="E11" s="29">
        <v>179</v>
      </c>
      <c r="F11" s="91"/>
    </row>
    <row r="12" spans="1:6" ht="14.25" customHeight="1">
      <c r="A12" s="2" t="s">
        <v>92</v>
      </c>
      <c r="B12" s="3">
        <f>F49</f>
        <v>1466.4166666666667</v>
      </c>
      <c r="D12" s="22" t="s">
        <v>21</v>
      </c>
      <c r="E12" s="29">
        <v>206</v>
      </c>
      <c r="F12" s="91"/>
    </row>
    <row r="13" spans="1:6" ht="14.25" customHeight="1">
      <c r="D13" s="23" t="s">
        <v>16</v>
      </c>
      <c r="E13" s="29">
        <v>206</v>
      </c>
      <c r="F13" s="92"/>
    </row>
    <row r="14" spans="1:6" ht="14.25" customHeight="1">
      <c r="D14" s="22" t="s">
        <v>39</v>
      </c>
      <c r="E14" s="59">
        <v>210</v>
      </c>
      <c r="F14" s="90">
        <f>AVERAGE(E14:E25)</f>
        <v>277.16666666666669</v>
      </c>
    </row>
    <row r="15" spans="1:6" ht="15" customHeight="1">
      <c r="D15" s="22" t="s">
        <v>43</v>
      </c>
      <c r="E15" s="29">
        <v>219</v>
      </c>
      <c r="F15" s="91"/>
    </row>
    <row r="16" spans="1:6" ht="14.25" customHeight="1">
      <c r="D16" s="22" t="s">
        <v>25</v>
      </c>
      <c r="E16" s="29">
        <v>221</v>
      </c>
      <c r="F16" s="91"/>
    </row>
    <row r="17" spans="4:6" ht="14.25" customHeight="1">
      <c r="D17" s="22" t="s">
        <v>30</v>
      </c>
      <c r="E17" s="29">
        <v>235</v>
      </c>
      <c r="F17" s="91"/>
    </row>
    <row r="18" spans="4:6" ht="14.25" customHeight="1">
      <c r="D18" s="22" t="s">
        <v>20</v>
      </c>
      <c r="E18" s="29">
        <v>238</v>
      </c>
      <c r="F18" s="91"/>
    </row>
    <row r="19" spans="4:6" ht="14.25" customHeight="1">
      <c r="D19" s="22" t="s">
        <v>48</v>
      </c>
      <c r="E19" s="29">
        <v>282</v>
      </c>
      <c r="F19" s="91"/>
    </row>
    <row r="20" spans="4:6" ht="14.25" customHeight="1">
      <c r="D20" s="22" t="s">
        <v>37</v>
      </c>
      <c r="E20" s="29">
        <v>288</v>
      </c>
      <c r="F20" s="91"/>
    </row>
    <row r="21" spans="4:6" ht="14.25" customHeight="1">
      <c r="D21" s="22" t="s">
        <v>28</v>
      </c>
      <c r="E21" s="29">
        <v>293</v>
      </c>
      <c r="F21" s="91"/>
    </row>
    <row r="22" spans="4:6" ht="14.25" customHeight="1">
      <c r="D22" s="22" t="s">
        <v>34</v>
      </c>
      <c r="E22" s="29">
        <v>315</v>
      </c>
      <c r="F22" s="91"/>
    </row>
    <row r="23" spans="4:6" ht="14.25" customHeight="1">
      <c r="D23" s="22" t="s">
        <v>95</v>
      </c>
      <c r="E23" s="29">
        <v>325</v>
      </c>
      <c r="F23" s="91"/>
    </row>
    <row r="24" spans="4:6" ht="14.25" customHeight="1">
      <c r="D24" s="22" t="s">
        <v>17</v>
      </c>
      <c r="E24" s="29">
        <v>349</v>
      </c>
      <c r="F24" s="91"/>
    </row>
    <row r="25" spans="4:6" ht="14.25" customHeight="1">
      <c r="D25" s="23" t="s">
        <v>53</v>
      </c>
      <c r="E25" s="57">
        <v>351</v>
      </c>
      <c r="F25" s="92"/>
    </row>
    <row r="26" spans="4:6" ht="14.25" customHeight="1">
      <c r="D26" s="22" t="s">
        <v>32</v>
      </c>
      <c r="E26" s="29">
        <v>368</v>
      </c>
      <c r="F26" s="90">
        <f>AVERAGE(E26:E36)</f>
        <v>429.90909090909093</v>
      </c>
    </row>
    <row r="27" spans="4:6" ht="15" customHeight="1">
      <c r="D27" s="22" t="s">
        <v>47</v>
      </c>
      <c r="E27" s="29">
        <v>368</v>
      </c>
      <c r="F27" s="91"/>
    </row>
    <row r="28" spans="4:6" ht="14.25" customHeight="1">
      <c r="D28" s="22" t="s">
        <v>41</v>
      </c>
      <c r="E28" s="29">
        <v>371</v>
      </c>
      <c r="F28" s="91"/>
    </row>
    <row r="29" spans="4:6" ht="14.25" customHeight="1">
      <c r="D29" s="22" t="s">
        <v>31</v>
      </c>
      <c r="E29" s="29">
        <v>382</v>
      </c>
      <c r="F29" s="91"/>
    </row>
    <row r="30" spans="4:6" ht="14.25" customHeight="1">
      <c r="D30" s="22" t="s">
        <v>46</v>
      </c>
      <c r="E30" s="29">
        <v>411</v>
      </c>
      <c r="F30" s="91"/>
    </row>
    <row r="31" spans="4:6" ht="14.25" customHeight="1">
      <c r="D31" s="22" t="s">
        <v>27</v>
      </c>
      <c r="E31" s="29">
        <v>431</v>
      </c>
      <c r="F31" s="91"/>
    </row>
    <row r="32" spans="4:6" ht="14.25" customHeight="1">
      <c r="D32" s="22" t="s">
        <v>44</v>
      </c>
      <c r="E32" s="29">
        <v>438</v>
      </c>
      <c r="F32" s="91"/>
    </row>
    <row r="33" spans="4:6" ht="14.25" customHeight="1">
      <c r="D33" s="22" t="s">
        <v>22</v>
      </c>
      <c r="E33" s="29">
        <v>469</v>
      </c>
      <c r="F33" s="91"/>
    </row>
    <row r="34" spans="4:6" ht="14.25" customHeight="1">
      <c r="D34" s="22" t="s">
        <v>29</v>
      </c>
      <c r="E34" s="29">
        <v>484</v>
      </c>
      <c r="F34" s="91"/>
    </row>
    <row r="35" spans="4:6" ht="14.25" customHeight="1">
      <c r="D35" s="22" t="s">
        <v>64</v>
      </c>
      <c r="E35" s="29">
        <v>489</v>
      </c>
      <c r="F35" s="91"/>
    </row>
    <row r="36" spans="4:6" ht="14.25" customHeight="1">
      <c r="D36" s="23" t="s">
        <v>23</v>
      </c>
      <c r="E36" s="29">
        <v>518</v>
      </c>
      <c r="F36" s="92"/>
    </row>
    <row r="37" spans="4:6" ht="14.25" customHeight="1">
      <c r="D37" s="22" t="s">
        <v>52</v>
      </c>
      <c r="E37" s="59">
        <v>541</v>
      </c>
      <c r="F37" s="90">
        <f>AVERAGE(E37:E48)</f>
        <v>644.91666666666663</v>
      </c>
    </row>
    <row r="38" spans="4:6" ht="14.25" customHeight="1">
      <c r="D38" s="22" t="s">
        <v>60</v>
      </c>
      <c r="E38" s="29">
        <v>546</v>
      </c>
      <c r="F38" s="91"/>
    </row>
    <row r="39" spans="4:6" ht="15" customHeight="1">
      <c r="D39" s="22" t="s">
        <v>36</v>
      </c>
      <c r="E39" s="29">
        <v>573</v>
      </c>
      <c r="F39" s="91"/>
    </row>
    <row r="40" spans="4:6" ht="14.25" customHeight="1">
      <c r="D40" s="22" t="s">
        <v>26</v>
      </c>
      <c r="E40" s="29">
        <v>584</v>
      </c>
      <c r="F40" s="91"/>
    </row>
    <row r="41" spans="4:6" ht="14.25" customHeight="1">
      <c r="D41" s="22" t="s">
        <v>54</v>
      </c>
      <c r="E41" s="29">
        <v>585</v>
      </c>
      <c r="F41" s="91"/>
    </row>
    <row r="42" spans="4:6" ht="14.25" customHeight="1">
      <c r="D42" s="22" t="s">
        <v>57</v>
      </c>
      <c r="E42" s="29">
        <v>629</v>
      </c>
      <c r="F42" s="91"/>
    </row>
    <row r="43" spans="4:6" ht="14.25" customHeight="1">
      <c r="D43" s="22" t="s">
        <v>35</v>
      </c>
      <c r="E43" s="29">
        <v>682</v>
      </c>
      <c r="F43" s="91"/>
    </row>
    <row r="44" spans="4:6" ht="14.25" customHeight="1">
      <c r="D44" s="22" t="s">
        <v>45</v>
      </c>
      <c r="E44" s="29">
        <v>682</v>
      </c>
      <c r="F44" s="91"/>
    </row>
    <row r="45" spans="4:6" ht="14.25" customHeight="1">
      <c r="D45" s="22" t="s">
        <v>38</v>
      </c>
      <c r="E45" s="29">
        <v>700</v>
      </c>
      <c r="F45" s="91"/>
    </row>
    <row r="46" spans="4:6" ht="14.25" customHeight="1">
      <c r="D46" s="22" t="s">
        <v>66</v>
      </c>
      <c r="E46" s="29">
        <v>728</v>
      </c>
      <c r="F46" s="91"/>
    </row>
    <row r="47" spans="4:6" ht="14.25" customHeight="1">
      <c r="D47" s="22" t="s">
        <v>55</v>
      </c>
      <c r="E47" s="29">
        <v>730</v>
      </c>
      <c r="F47" s="91"/>
    </row>
    <row r="48" spans="4:6" ht="14.25" customHeight="1">
      <c r="D48" s="23" t="s">
        <v>62</v>
      </c>
      <c r="E48" s="57">
        <v>759</v>
      </c>
      <c r="F48" s="92"/>
    </row>
    <row r="49" spans="4:6" ht="14.25" customHeight="1">
      <c r="D49" s="22" t="s">
        <v>49</v>
      </c>
      <c r="E49" s="59">
        <v>789</v>
      </c>
      <c r="F49" s="90">
        <f>AVERAGE(E49:E60)</f>
        <v>1466.4166666666667</v>
      </c>
    </row>
    <row r="50" spans="4:6" ht="14.25" customHeight="1">
      <c r="D50" s="22" t="s">
        <v>51</v>
      </c>
      <c r="E50" s="29">
        <v>830</v>
      </c>
      <c r="F50" s="91"/>
    </row>
    <row r="51" spans="4:6" ht="15" customHeight="1">
      <c r="D51" s="22" t="s">
        <v>61</v>
      </c>
      <c r="E51" s="29">
        <v>883</v>
      </c>
      <c r="F51" s="91"/>
    </row>
    <row r="52" spans="4:6" ht="14.25" customHeight="1">
      <c r="D52" s="22" t="s">
        <v>58</v>
      </c>
      <c r="E52" s="29">
        <v>933</v>
      </c>
      <c r="F52" s="91"/>
    </row>
    <row r="53" spans="4:6" ht="14.25" customHeight="1">
      <c r="D53" s="22" t="s">
        <v>65</v>
      </c>
      <c r="E53" s="29">
        <v>1076</v>
      </c>
      <c r="F53" s="91"/>
    </row>
    <row r="54" spans="4:6" ht="14.25" customHeight="1">
      <c r="D54" s="22" t="s">
        <v>40</v>
      </c>
      <c r="E54" s="29">
        <v>1076</v>
      </c>
      <c r="F54" s="91"/>
    </row>
    <row r="55" spans="4:6" ht="14.25" customHeight="1">
      <c r="D55" s="22" t="s">
        <v>63</v>
      </c>
      <c r="E55" s="29">
        <v>1077</v>
      </c>
      <c r="F55" s="91"/>
    </row>
    <row r="56" spans="4:6" ht="14.25" customHeight="1">
      <c r="D56" s="22" t="s">
        <v>56</v>
      </c>
      <c r="E56" s="29">
        <v>1159</v>
      </c>
      <c r="F56" s="91"/>
    </row>
    <row r="57" spans="4:6" ht="14.25" customHeight="1">
      <c r="D57" s="22" t="s">
        <v>50</v>
      </c>
      <c r="E57" s="29">
        <v>1254</v>
      </c>
      <c r="F57" s="91"/>
    </row>
    <row r="58" spans="4:6" ht="14.25" customHeight="1">
      <c r="D58" s="22" t="s">
        <v>59</v>
      </c>
      <c r="E58" s="29">
        <v>1474</v>
      </c>
      <c r="F58" s="91"/>
    </row>
    <row r="59" spans="4:6" ht="14.25" customHeight="1">
      <c r="D59" s="22" t="s">
        <v>67</v>
      </c>
      <c r="E59" s="29">
        <v>1490</v>
      </c>
      <c r="F59" s="91"/>
    </row>
    <row r="60" spans="4:6" ht="14.25" customHeight="1">
      <c r="D60" s="23" t="s">
        <v>42</v>
      </c>
      <c r="E60" s="57">
        <v>5556</v>
      </c>
      <c r="F60" s="92"/>
    </row>
    <row r="61" spans="4:6" ht="14.25" customHeight="1"/>
    <row r="62" spans="4:6" ht="14.25" customHeight="1"/>
  </sheetData>
  <sortState ref="D2:E62">
    <sortCondition ref="E2:E62"/>
  </sortState>
  <mergeCells count="5">
    <mergeCell ref="F2:F13"/>
    <mergeCell ref="F14:F25"/>
    <mergeCell ref="F26:F36"/>
    <mergeCell ref="F37:F48"/>
    <mergeCell ref="F49:F60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Summary</vt:lpstr>
      <vt:lpstr>Total Research 2008</vt:lpstr>
      <vt:lpstr>Federal Research 2008</vt:lpstr>
      <vt:lpstr>Endowment 2009</vt:lpstr>
      <vt:lpstr>Annual Giving 2009</vt:lpstr>
      <vt:lpstr>National Academy Members 2009</vt:lpstr>
      <vt:lpstr>Faculty Awards 2009</vt:lpstr>
      <vt:lpstr>Doctorates Granted 2009</vt:lpstr>
      <vt:lpstr>Postdoctoral Appointees 2008</vt:lpstr>
    </vt:vector>
  </TitlesOfParts>
  <Company>Texas Tech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ssattler</dc:creator>
  <cp:lastModifiedBy>Texas Tech University</cp:lastModifiedBy>
  <cp:lastPrinted>2011-02-07T18:55:20Z</cp:lastPrinted>
  <dcterms:created xsi:type="dcterms:W3CDTF">2011-02-03T19:08:39Z</dcterms:created>
  <dcterms:modified xsi:type="dcterms:W3CDTF">2011-10-27T19:07:28Z</dcterms:modified>
</cp:coreProperties>
</file>