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zz934\PowerBI\Versus AAU\"/>
    </mc:Choice>
  </mc:AlternateContent>
  <bookViews>
    <workbookView xWindow="240" yWindow="15" windowWidth="16095" windowHeight="9660" tabRatio="1000" firstSheet="4"/>
  </bookViews>
  <sheets>
    <sheet name="Summary" sheetId="9" r:id="rId1"/>
    <sheet name="Total Research 2010" sheetId="1" r:id="rId2"/>
    <sheet name="Federal Research 2010" sheetId="2" r:id="rId3"/>
    <sheet name="Endowment 2011" sheetId="3" r:id="rId4"/>
    <sheet name="Annual Giving 2011" sheetId="4" r:id="rId5"/>
    <sheet name="National Academy Members 2011" sheetId="5" r:id="rId6"/>
    <sheet name="Faculty Awards 2011" sheetId="6" r:id="rId7"/>
    <sheet name="Doctorates Awards 2011" sheetId="7" r:id="rId8"/>
    <sheet name="Postdoctoral Appointees 2010" sheetId="8" r:id="rId9"/>
  </sheets>
  <calcPr calcId="152511"/>
</workbook>
</file>

<file path=xl/calcChain.xml><?xml version="1.0" encoding="utf-8"?>
<calcChain xmlns="http://schemas.openxmlformats.org/spreadsheetml/2006/main">
  <c r="G10" i="9" l="1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F47" i="8"/>
  <c r="B12" i="8" s="1"/>
  <c r="F36" i="8"/>
  <c r="F25" i="8"/>
  <c r="F14" i="8"/>
  <c r="F2" i="8"/>
  <c r="B8" i="8" s="1"/>
  <c r="B11" i="8"/>
  <c r="B10" i="8"/>
  <c r="B9" i="8"/>
  <c r="B5" i="8"/>
  <c r="B4" i="8"/>
  <c r="B3" i="8"/>
  <c r="B2" i="8"/>
  <c r="F47" i="7"/>
  <c r="B12" i="7" s="1"/>
  <c r="F36" i="7"/>
  <c r="F25" i="7"/>
  <c r="F14" i="7"/>
  <c r="F2" i="7"/>
  <c r="B8" i="7" s="1"/>
  <c r="B11" i="7"/>
  <c r="B10" i="7"/>
  <c r="B9" i="7"/>
  <c r="B5" i="7"/>
  <c r="B4" i="7"/>
  <c r="B3" i="7"/>
  <c r="B2" i="7"/>
  <c r="F47" i="6"/>
  <c r="B12" i="6" s="1"/>
  <c r="F36" i="6"/>
  <c r="F25" i="6"/>
  <c r="F14" i="6"/>
  <c r="F2" i="6"/>
  <c r="B8" i="6" s="1"/>
  <c r="B11" i="6"/>
  <c r="B10" i="6"/>
  <c r="B9" i="6"/>
  <c r="B5" i="6"/>
  <c r="B4" i="6"/>
  <c r="B3" i="6"/>
  <c r="B2" i="6"/>
  <c r="F47" i="5"/>
  <c r="B12" i="5" s="1"/>
  <c r="F36" i="5"/>
  <c r="F25" i="5"/>
  <c r="F14" i="5"/>
  <c r="F2" i="5"/>
  <c r="B8" i="5" s="1"/>
  <c r="B11" i="5"/>
  <c r="B10" i="5"/>
  <c r="B9" i="5"/>
  <c r="B5" i="5"/>
  <c r="B4" i="5"/>
  <c r="B3" i="5"/>
  <c r="B2" i="5"/>
  <c r="F47" i="4"/>
  <c r="F36" i="4"/>
  <c r="F25" i="4"/>
  <c r="F14" i="4"/>
  <c r="B9" i="4" s="1"/>
  <c r="F2" i="4"/>
  <c r="B12" i="4"/>
  <c r="B11" i="4"/>
  <c r="B10" i="4"/>
  <c r="B8" i="4"/>
  <c r="B5" i="4"/>
  <c r="B4" i="4"/>
  <c r="B3" i="4"/>
  <c r="B2" i="4"/>
  <c r="F47" i="3"/>
  <c r="B12" i="3" s="1"/>
  <c r="F36" i="3"/>
  <c r="F25" i="3"/>
  <c r="F14" i="3"/>
  <c r="F2" i="3"/>
  <c r="B8" i="3" s="1"/>
  <c r="B11" i="3"/>
  <c r="B10" i="3"/>
  <c r="B9" i="3"/>
  <c r="B5" i="3"/>
  <c r="B4" i="3"/>
  <c r="B3" i="3"/>
  <c r="B2" i="3"/>
  <c r="F47" i="2"/>
  <c r="B12" i="2" s="1"/>
  <c r="F36" i="2"/>
  <c r="F25" i="2"/>
  <c r="F14" i="2"/>
  <c r="F2" i="2"/>
  <c r="B8" i="2" s="1"/>
  <c r="B11" i="2"/>
  <c r="B10" i="2"/>
  <c r="B9" i="2"/>
  <c r="B5" i="2"/>
  <c r="B4" i="2"/>
  <c r="B3" i="2"/>
  <c r="B2" i="2"/>
  <c r="F47" i="1"/>
  <c r="F36" i="1"/>
  <c r="F25" i="1"/>
  <c r="F14" i="1"/>
  <c r="B9" i="1" s="1"/>
  <c r="F2" i="1"/>
  <c r="B12" i="1"/>
  <c r="B11" i="1"/>
  <c r="B10" i="1"/>
  <c r="B8" i="1"/>
  <c r="B5" i="1"/>
  <c r="B4" i="1"/>
  <c r="B3" i="1"/>
  <c r="B2" i="1"/>
</calcChain>
</file>

<file path=xl/sharedStrings.xml><?xml version="1.0" encoding="utf-8"?>
<sst xmlns="http://schemas.openxmlformats.org/spreadsheetml/2006/main" count="603" uniqueCount="101">
  <si>
    <t>Institution</t>
  </si>
  <si>
    <t>Total Research x $1000</t>
  </si>
  <si>
    <t>Brandeis University</t>
  </si>
  <si>
    <t>University of Oregon</t>
  </si>
  <si>
    <t>Rice University</t>
  </si>
  <si>
    <t>University of Missouri - Columbia</t>
  </si>
  <si>
    <t>University of Kansas - Lawrence</t>
  </si>
  <si>
    <t>Tulane University</t>
  </si>
  <si>
    <t>Indiana University - Bloomington</t>
  </si>
  <si>
    <t>Brown University</t>
  </si>
  <si>
    <t>Stony Brook University</t>
  </si>
  <si>
    <t>University of California - Santa Barbara</t>
  </si>
  <si>
    <t>Carnegie Mellon University</t>
  </si>
  <si>
    <t>Princeton University</t>
  </si>
  <si>
    <t>Iowa State University</t>
  </si>
  <si>
    <t>University of Virginia</t>
  </si>
  <si>
    <t>University of California - Irvine</t>
  </si>
  <si>
    <t>University of Colorado - Boulder</t>
  </si>
  <si>
    <t>University at Buffalo</t>
  </si>
  <si>
    <t>New York University</t>
  </si>
  <si>
    <t>California Institute of Technology</t>
  </si>
  <si>
    <t>Michigan State University</t>
  </si>
  <si>
    <t>University of Rochester</t>
  </si>
  <si>
    <t>Case Western Reserve University</t>
  </si>
  <si>
    <t>University of Chicago</t>
  </si>
  <si>
    <t>University of Iowa</t>
  </si>
  <si>
    <t>University of Maryland - College Park</t>
  </si>
  <si>
    <t>Purdue University - West Lafayette</t>
  </si>
  <si>
    <t>Vanderbilt University</t>
  </si>
  <si>
    <t>Cornell University</t>
  </si>
  <si>
    <t>University of Illinois - Urbana-Champaign</t>
  </si>
  <si>
    <t>Emory University</t>
  </si>
  <si>
    <t>University of Texas - Austin</t>
  </si>
  <si>
    <t>Northwestern University</t>
  </si>
  <si>
    <t>Harvard University</t>
  </si>
  <si>
    <t>University of Southern California</t>
  </si>
  <si>
    <t>University of Arizona</t>
  </si>
  <si>
    <t>Georgia Institute of Technology</t>
  </si>
  <si>
    <t>Yale University</t>
  </si>
  <si>
    <t>University of Florida</t>
  </si>
  <si>
    <t>Massachusetts Institute of Technology</t>
  </si>
  <si>
    <t>University of California - Berkeley</t>
  </si>
  <si>
    <t>University of California - Davis</t>
  </si>
  <si>
    <t>Pennsylvania State University - University Park</t>
  </si>
  <si>
    <t>Washington University in St. Louis</t>
  </si>
  <si>
    <t>Ohio State University - Columbus</t>
  </si>
  <si>
    <t>University of North Carolina - Chapel Hill</t>
  </si>
  <si>
    <t>University of Minnesota - Twin Cities</t>
  </si>
  <si>
    <t>Columbia University</t>
  </si>
  <si>
    <t>University of Pennsylvania</t>
  </si>
  <si>
    <t>University of Pittsburgh - Pittsburgh</t>
  </si>
  <si>
    <t>Stanford University</t>
  </si>
  <si>
    <t>University of California - Los Angeles</t>
  </si>
  <si>
    <t>University of California - San Diego</t>
  </si>
  <si>
    <t>University of Wisconsin - Madison</t>
  </si>
  <si>
    <t>Duke University</t>
  </si>
  <si>
    <t>University of Washington - Seattle</t>
  </si>
  <si>
    <t>University of Michigan - Ann Arbor</t>
  </si>
  <si>
    <t>Johns Hopkins University</t>
  </si>
  <si>
    <t>Federal Research</t>
  </si>
  <si>
    <t>Endowment Assets</t>
  </si>
  <si>
    <t>Annual Giving</t>
  </si>
  <si>
    <t>National Academy Members</t>
  </si>
  <si>
    <t>Faculty Awards</t>
  </si>
  <si>
    <t>Doctorates Awards</t>
  </si>
  <si>
    <t>Postdoctoral Appointees</t>
  </si>
  <si>
    <t>Percentile</t>
  </si>
  <si>
    <t>20th</t>
  </si>
  <si>
    <t>40th</t>
  </si>
  <si>
    <t>60th</t>
  </si>
  <si>
    <t>80th</t>
  </si>
  <si>
    <t>Averages</t>
  </si>
  <si>
    <t>0-20</t>
  </si>
  <si>
    <t>21-40</t>
  </si>
  <si>
    <t>41-60</t>
  </si>
  <si>
    <t>61-80</t>
  </si>
  <si>
    <t>81-100</t>
  </si>
  <si>
    <t>Average</t>
  </si>
  <si>
    <t>Federal Research x $1000</t>
  </si>
  <si>
    <t>Endowment Assets x $1000</t>
  </si>
  <si>
    <t>Annual Giving x $1000</t>
  </si>
  <si>
    <t>Doctorates Granted</t>
  </si>
  <si>
    <t>Measure</t>
  </si>
  <si>
    <t>University of Texas - San Antonio</t>
  </si>
  <si>
    <t>Average of AAU Universities*:</t>
  </si>
  <si>
    <t>0th - 20th percentile</t>
  </si>
  <si>
    <t>21st - 40th percentile</t>
  </si>
  <si>
    <t>41st - 60th percentile</t>
  </si>
  <si>
    <t>61st - 80th percentile</t>
  </si>
  <si>
    <t>81st - 100th percentile</t>
  </si>
  <si>
    <t>Note: Percentiles were calculated with Excel.</t>
  </si>
  <si>
    <t>Source: American Research University Data (https://mup.asu.edu/University-Data, accessed 8/6/2018)</t>
  </si>
  <si>
    <t>* all measures exclude McGill University and University of Toronto (because CMUP has no data for these two universities)</t>
  </si>
  <si>
    <t>Total Research x $1000            (2010)</t>
  </si>
  <si>
    <t>Federal Research x $1000          (2010)</t>
  </si>
  <si>
    <t>Endowment Assets x $1000                         (2011)</t>
  </si>
  <si>
    <t>Annual Giving x $1000              (2011)</t>
  </si>
  <si>
    <t>National Academy Members (2011)</t>
  </si>
  <si>
    <t>Faculty Awards                           (2011)</t>
  </si>
  <si>
    <t>Doctorates Awarded         (2011)</t>
  </si>
  <si>
    <t>Postdoctoral Appointees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</si>
</sst>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0" borderId="1" xfId="0" applyFont="1" applyFill="1" applyBorder="1"/>
    <xf numFmtId="164" fontId="3" fillId="0" borderId="1" xfId="0" applyNumberFormat="1" applyFont="1" applyBorder="1"/>
    <xf numFmtId="164" fontId="2" fillId="0" borderId="2" xfId="1" applyNumberFormat="1" applyFont="1" applyFill="1" applyBorder="1" applyAlignment="1">
      <alignment horizontal="center" vertical="top"/>
    </xf>
    <xf numFmtId="164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0" xfId="1" applyNumberFormat="1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164" fontId="2" fillId="0" borderId="1" xfId="1" applyNumberFormat="1" applyFont="1" applyBorder="1" applyAlignment="1">
      <alignment horizontal="center" vertical="top"/>
    </xf>
    <xf numFmtId="164" fontId="3" fillId="0" borderId="6" xfId="1" applyNumberFormat="1" applyFont="1" applyBorder="1"/>
    <xf numFmtId="164" fontId="3" fillId="0" borderId="0" xfId="1" applyNumberFormat="1" applyFont="1" applyBorder="1"/>
    <xf numFmtId="164" fontId="3" fillId="0" borderId="9" xfId="1" applyNumberFormat="1" applyFont="1" applyBorder="1"/>
    <xf numFmtId="164" fontId="2" fillId="0" borderId="1" xfId="1" applyNumberFormat="1" applyFont="1" applyBorder="1"/>
    <xf numFmtId="164" fontId="3" fillId="0" borderId="1" xfId="1" applyNumberFormat="1" applyFont="1" applyFill="1" applyBorder="1"/>
    <xf numFmtId="164" fontId="3" fillId="0" borderId="5" xfId="1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164" fontId="2" fillId="0" borderId="3" xfId="1" applyNumberFormat="1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2" fillId="0" borderId="0" xfId="0" applyFont="1" applyFill="1" applyBorder="1"/>
    <xf numFmtId="0" fontId="5" fillId="0" borderId="13" xfId="2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left" wrapText="1"/>
    </xf>
    <xf numFmtId="164" fontId="6" fillId="0" borderId="1" xfId="3" applyNumberFormat="1" applyFont="1" applyFill="1" applyBorder="1" applyAlignment="1" applyProtection="1">
      <alignment horizontal="left" wrapText="1"/>
    </xf>
    <xf numFmtId="164" fontId="6" fillId="0" borderId="14" xfId="3" applyNumberFormat="1" applyFont="1" applyFill="1" applyBorder="1" applyAlignment="1" applyProtection="1">
      <alignment horizontal="left" wrapText="1"/>
    </xf>
    <xf numFmtId="164" fontId="7" fillId="0" borderId="0" xfId="1" applyNumberFormat="1" applyFont="1"/>
    <xf numFmtId="37" fontId="6" fillId="0" borderId="1" xfId="1" applyNumberFormat="1" applyFont="1" applyFill="1" applyBorder="1" applyAlignment="1" applyProtection="1">
      <alignment horizontal="right" wrapText="1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/>
  </cellXfs>
  <cellStyles count="4">
    <cellStyle name="Comma" xfId="1" builtinId="3"/>
    <cellStyle name="Normal" xfId="0" builtinId="0"/>
    <cellStyle name="Normal_Top_100_FedResearch_Pri" xfId="2"/>
    <cellStyle name="Normal_Top_100_FedResearch_Pri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A12" sqref="A12:G12"/>
    </sheetView>
  </sheetViews>
  <sheetFormatPr defaultColWidth="15.7109375" defaultRowHeight="15.75" x14ac:dyDescent="0.25"/>
  <cols>
    <col min="1" max="1" width="31.85546875" style="38" bestFit="1" customWidth="1"/>
    <col min="2" max="2" width="14.42578125" style="33" customWidth="1"/>
    <col min="3" max="6" width="11.28515625" style="33" bestFit="1" customWidth="1"/>
    <col min="7" max="7" width="12.42578125" style="33" bestFit="1" customWidth="1"/>
    <col min="8" max="16384" width="15.7109375" style="33"/>
  </cols>
  <sheetData>
    <row r="1" spans="1:7" x14ac:dyDescent="0.25">
      <c r="A1" s="29" t="s">
        <v>82</v>
      </c>
      <c r="B1" s="30" t="s">
        <v>83</v>
      </c>
      <c r="C1" s="31" t="s">
        <v>84</v>
      </c>
      <c r="D1" s="31"/>
      <c r="E1" s="31"/>
      <c r="F1" s="31"/>
      <c r="G1" s="32"/>
    </row>
    <row r="2" spans="1:7" s="38" customFormat="1" ht="31.5" x14ac:dyDescent="0.25">
      <c r="A2" s="34"/>
      <c r="B2" s="35"/>
      <c r="C2" s="36" t="s">
        <v>85</v>
      </c>
      <c r="D2" s="36" t="s">
        <v>86</v>
      </c>
      <c r="E2" s="36" t="s">
        <v>87</v>
      </c>
      <c r="F2" s="36" t="s">
        <v>88</v>
      </c>
      <c r="G2" s="37" t="s">
        <v>89</v>
      </c>
    </row>
    <row r="3" spans="1:7" ht="31.5" x14ac:dyDescent="0.25">
      <c r="A3" s="39" t="s">
        <v>93</v>
      </c>
      <c r="B3" s="40">
        <v>51480</v>
      </c>
      <c r="C3" s="41">
        <f>'Total Research 2010'!B8</f>
        <v>159444.83333333334</v>
      </c>
      <c r="D3" s="41">
        <f>'Total Research 2010'!B9</f>
        <v>351510.36363636365</v>
      </c>
      <c r="E3" s="41">
        <f>'Total Research 2010'!B10</f>
        <v>502792.54545454547</v>
      </c>
      <c r="F3" s="41">
        <f>'Total Research 2010'!B11</f>
        <v>659718.72727272729</v>
      </c>
      <c r="G3" s="42">
        <f>'Total Research 2010'!B12</f>
        <v>985422.83333333337</v>
      </c>
    </row>
    <row r="4" spans="1:7" ht="31.5" x14ac:dyDescent="0.25">
      <c r="A4" s="39" t="s">
        <v>94</v>
      </c>
      <c r="B4" s="40">
        <v>27036</v>
      </c>
      <c r="C4" s="41">
        <f>'Federal Research 2010'!B8</f>
        <v>97768.666666666672</v>
      </c>
      <c r="D4" s="41">
        <f>'Federal Research 2010'!B9</f>
        <v>231862.27272727274</v>
      </c>
      <c r="E4" s="41">
        <f>'Federal Research 2010'!B10</f>
        <v>320429.27272727271</v>
      </c>
      <c r="F4" s="41">
        <f>'Federal Research 2010'!B11</f>
        <v>416504.09090909088</v>
      </c>
      <c r="G4" s="42">
        <f>'Federal Research 2010'!B12</f>
        <v>691353.5</v>
      </c>
    </row>
    <row r="5" spans="1:7" ht="31.5" x14ac:dyDescent="0.25">
      <c r="A5" s="39" t="s">
        <v>95</v>
      </c>
      <c r="B5" s="43">
        <v>81760</v>
      </c>
      <c r="C5" s="41">
        <f>'Endowment 2011'!B8</f>
        <v>457119.41666666669</v>
      </c>
      <c r="D5" s="41">
        <f>'Endowment 2011'!B9</f>
        <v>1142976.5454545454</v>
      </c>
      <c r="E5" s="41">
        <f>'Endowment 2011'!B10</f>
        <v>2120545.4545454546</v>
      </c>
      <c r="F5" s="41">
        <f>'Endowment 2011'!B11</f>
        <v>3798850.0909090908</v>
      </c>
      <c r="G5" s="42">
        <f>'Endowment 2011'!B12</f>
        <v>11964992.583333334</v>
      </c>
    </row>
    <row r="6" spans="1:7" ht="31.5" x14ac:dyDescent="0.25">
      <c r="A6" s="39" t="s">
        <v>96</v>
      </c>
      <c r="B6" s="40">
        <v>30899</v>
      </c>
      <c r="C6" s="41">
        <f>'Annual Giving 2011'!B8</f>
        <v>66338.75</v>
      </c>
      <c r="D6" s="41">
        <f>'Annual Giving 2011'!B9</f>
        <v>110664</v>
      </c>
      <c r="E6" s="41">
        <f>'Annual Giving 2011'!B10</f>
        <v>172285.45454545456</v>
      </c>
      <c r="F6" s="41">
        <f>'Annual Giving 2011'!B11</f>
        <v>268043</v>
      </c>
      <c r="G6" s="42">
        <f>'Annual Giving 2011'!B12</f>
        <v>478435.33333333331</v>
      </c>
    </row>
    <row r="7" spans="1:7" ht="31.5" x14ac:dyDescent="0.25">
      <c r="A7" s="39" t="s">
        <v>97</v>
      </c>
      <c r="B7" s="44">
        <v>0</v>
      </c>
      <c r="C7" s="41">
        <f>'National Academy Members 2011'!B8</f>
        <v>9.25</v>
      </c>
      <c r="D7" s="41">
        <f>'National Academy Members 2011'!B9</f>
        <v>24.454545454545453</v>
      </c>
      <c r="E7" s="41">
        <f>'National Academy Members 2011'!B10</f>
        <v>34.18181818181818</v>
      </c>
      <c r="F7" s="41">
        <f>'National Academy Members 2011'!B11</f>
        <v>63.18181818181818</v>
      </c>
      <c r="G7" s="42">
        <f>'National Academy Members 2011'!B12</f>
        <v>166.66666666666666</v>
      </c>
    </row>
    <row r="8" spans="1:7" ht="31.5" x14ac:dyDescent="0.25">
      <c r="A8" s="39" t="s">
        <v>98</v>
      </c>
      <c r="B8" s="40">
        <v>1</v>
      </c>
      <c r="C8" s="41">
        <f>'Faculty Awards 2011'!B8</f>
        <v>9.4166666666666661</v>
      </c>
      <c r="D8" s="41">
        <f>'Faculty Awards 2011'!B9</f>
        <v>15.272727272727273</v>
      </c>
      <c r="E8" s="41">
        <f>'Faculty Awards 2011'!B10</f>
        <v>20.181818181818183</v>
      </c>
      <c r="F8" s="41">
        <f>'Faculty Awards 2011'!B11</f>
        <v>26.181818181818183</v>
      </c>
      <c r="G8" s="42">
        <f>'Faculty Awards 2011'!B12</f>
        <v>43.5</v>
      </c>
    </row>
    <row r="9" spans="1:7" ht="31.5" x14ac:dyDescent="0.25">
      <c r="A9" s="39" t="s">
        <v>99</v>
      </c>
      <c r="B9" s="40">
        <v>69</v>
      </c>
      <c r="C9" s="41">
        <f>'Doctorates Awards 2011'!B8</f>
        <v>202.25</v>
      </c>
      <c r="D9" s="41">
        <f>'Doctorates Awards 2011'!B9</f>
        <v>341.72727272727275</v>
      </c>
      <c r="E9" s="41">
        <f>'Doctorates Awards 2011'!B10</f>
        <v>432.36363636363637</v>
      </c>
      <c r="F9" s="41">
        <f>'Doctorates Awards 2011'!B11</f>
        <v>566.5454545454545</v>
      </c>
      <c r="G9" s="42">
        <f>'Doctorates Awards 2011'!B12</f>
        <v>769.41666666666663</v>
      </c>
    </row>
    <row r="10" spans="1:7" ht="31.5" x14ac:dyDescent="0.25">
      <c r="A10" s="39" t="s">
        <v>100</v>
      </c>
      <c r="B10" s="40">
        <v>39</v>
      </c>
      <c r="C10" s="41">
        <f>'Postdoctoral Appointees 2010'!B8</f>
        <v>177.5</v>
      </c>
      <c r="D10" s="41">
        <f>'Postdoctoral Appointees 2010'!B9</f>
        <v>340.45454545454544</v>
      </c>
      <c r="E10" s="41">
        <f>'Postdoctoral Appointees 2010'!B10</f>
        <v>492.63636363636363</v>
      </c>
      <c r="F10" s="41">
        <f>'Postdoctoral Appointees 2010'!B11</f>
        <v>781.63636363636363</v>
      </c>
      <c r="G10" s="42">
        <f>'Postdoctoral Appointees 2010'!B12</f>
        <v>1738.1666666666667</v>
      </c>
    </row>
    <row r="11" spans="1:7" x14ac:dyDescent="0.25">
      <c r="A11" s="45"/>
      <c r="B11" s="46"/>
      <c r="C11" s="46"/>
      <c r="D11" s="46"/>
      <c r="E11" s="46"/>
      <c r="F11" s="46"/>
      <c r="G11" s="47"/>
    </row>
    <row r="12" spans="1:7" x14ac:dyDescent="0.25">
      <c r="A12" s="48" t="s">
        <v>90</v>
      </c>
      <c r="B12" s="49"/>
      <c r="C12" s="49"/>
      <c r="D12" s="49"/>
      <c r="E12" s="49"/>
      <c r="F12" s="49"/>
      <c r="G12" s="50"/>
    </row>
    <row r="13" spans="1:7" x14ac:dyDescent="0.25">
      <c r="A13" s="48" t="s">
        <v>91</v>
      </c>
      <c r="B13" s="49"/>
      <c r="C13" s="49"/>
      <c r="D13" s="49"/>
      <c r="E13" s="49"/>
      <c r="F13" s="49"/>
      <c r="G13" s="50"/>
    </row>
    <row r="14" spans="1:7" ht="16.5" thickBot="1" x14ac:dyDescent="0.3">
      <c r="A14" s="51" t="s">
        <v>92</v>
      </c>
      <c r="B14" s="52"/>
      <c r="C14" s="52"/>
      <c r="D14" s="52"/>
      <c r="E14" s="52"/>
      <c r="F14" s="52"/>
      <c r="G14" s="53"/>
    </row>
    <row r="15" spans="1:7" x14ac:dyDescent="0.25">
      <c r="A15" s="33"/>
    </row>
    <row r="17" spans="1:5" x14ac:dyDescent="0.25">
      <c r="A17" s="33"/>
    </row>
    <row r="18" spans="1:5" x14ac:dyDescent="0.25">
      <c r="A18" s="33"/>
    </row>
    <row r="19" spans="1:5" x14ac:dyDescent="0.25">
      <c r="A19" s="33"/>
    </row>
    <row r="20" spans="1:5" x14ac:dyDescent="0.25">
      <c r="A20" s="33"/>
    </row>
    <row r="21" spans="1:5" x14ac:dyDescent="0.25">
      <c r="A21" s="33"/>
    </row>
    <row r="22" spans="1:5" x14ac:dyDescent="0.25">
      <c r="A22" s="33"/>
    </row>
    <row r="23" spans="1:5" x14ac:dyDescent="0.25">
      <c r="A23" s="33"/>
      <c r="E23" s="54"/>
    </row>
    <row r="25" spans="1:5" x14ac:dyDescent="0.25">
      <c r="A25" s="33"/>
    </row>
    <row r="26" spans="1:5" x14ac:dyDescent="0.25">
      <c r="A26" s="33"/>
    </row>
    <row r="27" spans="1:5" x14ac:dyDescent="0.25">
      <c r="A27" s="33"/>
    </row>
    <row r="28" spans="1:5" x14ac:dyDescent="0.25">
      <c r="A28" s="33"/>
    </row>
    <row r="29" spans="1:5" x14ac:dyDescent="0.25">
      <c r="A29" s="33"/>
    </row>
    <row r="30" spans="1:5" x14ac:dyDescent="0.25">
      <c r="A30" s="33"/>
    </row>
    <row r="31" spans="1:5" x14ac:dyDescent="0.25">
      <c r="A31" s="33"/>
    </row>
    <row r="32" spans="1:5" x14ac:dyDescent="0.25">
      <c r="A32" s="33"/>
    </row>
    <row r="33" spans="1:1" x14ac:dyDescent="0.25">
      <c r="A33" s="33"/>
    </row>
    <row r="34" spans="1:1" x14ac:dyDescent="0.25">
      <c r="A34" s="33"/>
    </row>
    <row r="35" spans="1:1" x14ac:dyDescent="0.25">
      <c r="A35" s="33"/>
    </row>
    <row r="36" spans="1:1" x14ac:dyDescent="0.25">
      <c r="A36" s="33"/>
    </row>
    <row r="37" spans="1:1" x14ac:dyDescent="0.25">
      <c r="A37" s="33"/>
    </row>
    <row r="38" spans="1:1" x14ac:dyDescent="0.25">
      <c r="A38" s="33"/>
    </row>
    <row r="39" spans="1:1" x14ac:dyDescent="0.25">
      <c r="A39" s="33"/>
    </row>
    <row r="40" spans="1:1" x14ac:dyDescent="0.25">
      <c r="A40" s="33"/>
    </row>
    <row r="41" spans="1:1" x14ac:dyDescent="0.25">
      <c r="A41" s="33"/>
    </row>
    <row r="42" spans="1:1" x14ac:dyDescent="0.25">
      <c r="A42" s="33"/>
    </row>
    <row r="43" spans="1:1" x14ac:dyDescent="0.25">
      <c r="A43" s="33"/>
    </row>
    <row r="44" spans="1:1" x14ac:dyDescent="0.25">
      <c r="A44" s="33"/>
    </row>
    <row r="45" spans="1:1" x14ac:dyDescent="0.25">
      <c r="A45" s="33"/>
    </row>
    <row r="46" spans="1:1" x14ac:dyDescent="0.25">
      <c r="A46" s="33"/>
    </row>
    <row r="47" spans="1:1" x14ac:dyDescent="0.25">
      <c r="A47" s="33"/>
    </row>
    <row r="48" spans="1:1" x14ac:dyDescent="0.25">
      <c r="A48" s="33"/>
    </row>
    <row r="49" spans="1:1" x14ac:dyDescent="0.25">
      <c r="A49" s="33"/>
    </row>
    <row r="50" spans="1:1" x14ac:dyDescent="0.25">
      <c r="A50" s="33"/>
    </row>
    <row r="51" spans="1:1" x14ac:dyDescent="0.25">
      <c r="A51" s="33"/>
    </row>
    <row r="52" spans="1:1" x14ac:dyDescent="0.25">
      <c r="A52" s="33"/>
    </row>
    <row r="53" spans="1:1" x14ac:dyDescent="0.25">
      <c r="A53" s="33"/>
    </row>
    <row r="54" spans="1:1" x14ac:dyDescent="0.25">
      <c r="A54" s="33"/>
    </row>
    <row r="55" spans="1:1" x14ac:dyDescent="0.25">
      <c r="A55" s="33"/>
    </row>
    <row r="56" spans="1:1" x14ac:dyDescent="0.25">
      <c r="A56" s="33"/>
    </row>
    <row r="57" spans="1:1" x14ac:dyDescent="0.25">
      <c r="A57" s="33"/>
    </row>
    <row r="58" spans="1:1" x14ac:dyDescent="0.25">
      <c r="A58" s="33"/>
    </row>
    <row r="59" spans="1:1" x14ac:dyDescent="0.25">
      <c r="A59" s="33"/>
    </row>
    <row r="60" spans="1:1" x14ac:dyDescent="0.25">
      <c r="A60" s="33"/>
    </row>
    <row r="61" spans="1:1" x14ac:dyDescent="0.25">
      <c r="A61" s="33"/>
    </row>
    <row r="62" spans="1:1" x14ac:dyDescent="0.25">
      <c r="A62" s="33"/>
    </row>
    <row r="63" spans="1:1" x14ac:dyDescent="0.25">
      <c r="A63" s="33"/>
    </row>
    <row r="64" spans="1:1" x14ac:dyDescent="0.25">
      <c r="A64" s="33"/>
    </row>
    <row r="65" spans="1:1" x14ac:dyDescent="0.25">
      <c r="A65" s="33"/>
    </row>
    <row r="66" spans="1:1" x14ac:dyDescent="0.25">
      <c r="A66" s="33"/>
    </row>
    <row r="67" spans="1:1" x14ac:dyDescent="0.25">
      <c r="A67" s="33"/>
    </row>
    <row r="68" spans="1:1" x14ac:dyDescent="0.25">
      <c r="A68" s="33"/>
    </row>
    <row r="69" spans="1:1" x14ac:dyDescent="0.25">
      <c r="A69" s="33"/>
    </row>
    <row r="70" spans="1:1" x14ac:dyDescent="0.25">
      <c r="A70" s="33"/>
    </row>
    <row r="71" spans="1:1" x14ac:dyDescent="0.25">
      <c r="A71" s="33"/>
    </row>
    <row r="72" spans="1:1" x14ac:dyDescent="0.25">
      <c r="A72" s="33"/>
    </row>
    <row r="73" spans="1:1" x14ac:dyDescent="0.25">
      <c r="A73" s="33"/>
    </row>
    <row r="74" spans="1:1" x14ac:dyDescent="0.25">
      <c r="A74" s="33"/>
    </row>
    <row r="75" spans="1:1" x14ac:dyDescent="0.25">
      <c r="A75" s="33"/>
    </row>
    <row r="76" spans="1:1" x14ac:dyDescent="0.25">
      <c r="A76" s="33"/>
    </row>
    <row r="77" spans="1:1" x14ac:dyDescent="0.25">
      <c r="A77" s="33"/>
    </row>
    <row r="78" spans="1:1" x14ac:dyDescent="0.25">
      <c r="A78" s="33"/>
    </row>
    <row r="79" spans="1:1" x14ac:dyDescent="0.25">
      <c r="A79" s="33"/>
    </row>
    <row r="80" spans="1:1" x14ac:dyDescent="0.25">
      <c r="A80" s="33"/>
    </row>
    <row r="81" spans="1:1" x14ac:dyDescent="0.25">
      <c r="A81" s="33"/>
    </row>
    <row r="82" spans="1:1" x14ac:dyDescent="0.25">
      <c r="A82" s="33"/>
    </row>
    <row r="83" spans="1:1" x14ac:dyDescent="0.25">
      <c r="A83" s="33"/>
    </row>
    <row r="84" spans="1:1" x14ac:dyDescent="0.25">
      <c r="A84" s="33"/>
    </row>
    <row r="85" spans="1:1" x14ac:dyDescent="0.25">
      <c r="A85" s="33"/>
    </row>
    <row r="86" spans="1:1" x14ac:dyDescent="0.25">
      <c r="A86" s="33"/>
    </row>
  </sheetData>
  <mergeCells count="7">
    <mergeCell ref="A14:G14"/>
    <mergeCell ref="A1:A2"/>
    <mergeCell ref="B1:B2"/>
    <mergeCell ref="C1:G1"/>
    <mergeCell ref="A11:G11"/>
    <mergeCell ref="A12:G12"/>
    <mergeCell ref="A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1" sqref="E1:E1048576"/>
    </sheetView>
  </sheetViews>
  <sheetFormatPr defaultRowHeight="15.75" x14ac:dyDescent="0.25"/>
  <cols>
    <col min="1" max="1" width="10.85546875" style="2" bestFit="1" customWidth="1"/>
    <col min="2" max="2" width="23.5703125" style="2" bestFit="1" customWidth="1"/>
    <col min="4" max="4" width="45.140625" style="2" bestFit="1" customWidth="1"/>
    <col min="5" max="5" width="23.5703125" style="12" bestFit="1" customWidth="1"/>
    <col min="6" max="6" width="11.5703125" style="12" bestFit="1" customWidth="1"/>
  </cols>
  <sheetData>
    <row r="1" spans="1:6" x14ac:dyDescent="0.25">
      <c r="A1" s="3" t="s">
        <v>66</v>
      </c>
      <c r="B1" s="1" t="s">
        <v>1</v>
      </c>
      <c r="D1" s="1" t="s">
        <v>0</v>
      </c>
      <c r="E1" s="19" t="s">
        <v>1</v>
      </c>
      <c r="F1" s="8" t="s">
        <v>77</v>
      </c>
    </row>
    <row r="2" spans="1:6" x14ac:dyDescent="0.25">
      <c r="A2" s="4" t="s">
        <v>67</v>
      </c>
      <c r="B2" s="5">
        <f>PERCENTILE(E2:E58,0.2)</f>
        <v>234267.6</v>
      </c>
      <c r="D2" s="13" t="s">
        <v>2</v>
      </c>
      <c r="E2" s="20">
        <v>67672</v>
      </c>
      <c r="F2" s="9">
        <f>AVERAGE(E2:E13)</f>
        <v>159444.83333333334</v>
      </c>
    </row>
    <row r="3" spans="1:6" x14ac:dyDescent="0.25">
      <c r="A3" s="4" t="s">
        <v>68</v>
      </c>
      <c r="B3" s="5">
        <f>PERCENTILE(E2:E58,0.4)</f>
        <v>433813</v>
      </c>
      <c r="D3" s="15" t="s">
        <v>3</v>
      </c>
      <c r="E3" s="21">
        <v>83545</v>
      </c>
      <c r="F3" s="10"/>
    </row>
    <row r="4" spans="1:6" x14ac:dyDescent="0.25">
      <c r="A4" s="4" t="s">
        <v>69</v>
      </c>
      <c r="B4" s="5">
        <f>PERCENTILE(E2:E58,0.6)</f>
        <v>576521.19999999995</v>
      </c>
      <c r="D4" s="15" t="s">
        <v>4</v>
      </c>
      <c r="E4" s="21">
        <v>97288</v>
      </c>
      <c r="F4" s="10"/>
    </row>
    <row r="5" spans="1:6" x14ac:dyDescent="0.25">
      <c r="A5" s="6" t="s">
        <v>70</v>
      </c>
      <c r="B5" s="5">
        <f>PERCENTILE(E2:E58,0.8)</f>
        <v>761298.4</v>
      </c>
      <c r="D5" s="15" t="s">
        <v>5</v>
      </c>
      <c r="E5" s="21">
        <v>133120</v>
      </c>
      <c r="F5" s="10"/>
    </row>
    <row r="6" spans="1:6" x14ac:dyDescent="0.25">
      <c r="D6" s="15" t="s">
        <v>6</v>
      </c>
      <c r="E6" s="21">
        <v>148879</v>
      </c>
      <c r="F6" s="10"/>
    </row>
    <row r="7" spans="1:6" x14ac:dyDescent="0.25">
      <c r="A7" s="3" t="s">
        <v>71</v>
      </c>
      <c r="B7" s="1" t="s">
        <v>1</v>
      </c>
      <c r="D7" s="15" t="s">
        <v>7</v>
      </c>
      <c r="E7" s="21">
        <v>151686</v>
      </c>
      <c r="F7" s="10"/>
    </row>
    <row r="8" spans="1:6" x14ac:dyDescent="0.25">
      <c r="A8" s="6" t="s">
        <v>72</v>
      </c>
      <c r="B8" s="5">
        <f>F2</f>
        <v>159444.83333333334</v>
      </c>
      <c r="D8" s="15" t="s">
        <v>8</v>
      </c>
      <c r="E8" s="21">
        <v>156996</v>
      </c>
      <c r="F8" s="10"/>
    </row>
    <row r="9" spans="1:6" x14ac:dyDescent="0.25">
      <c r="A9" s="6" t="s">
        <v>73</v>
      </c>
      <c r="B9" s="5">
        <f>F14</f>
        <v>351510.36363636365</v>
      </c>
      <c r="D9" s="15" t="s">
        <v>9</v>
      </c>
      <c r="E9" s="21">
        <v>201116</v>
      </c>
      <c r="F9" s="10"/>
    </row>
    <row r="10" spans="1:6" x14ac:dyDescent="0.25">
      <c r="A10" s="4" t="s">
        <v>74</v>
      </c>
      <c r="B10" s="7">
        <f>F25</f>
        <v>502792.54545454547</v>
      </c>
      <c r="D10" s="15" t="s">
        <v>10</v>
      </c>
      <c r="E10" s="21">
        <v>201846</v>
      </c>
      <c r="F10" s="10"/>
    </row>
    <row r="11" spans="1:6" x14ac:dyDescent="0.25">
      <c r="A11" s="6" t="s">
        <v>75</v>
      </c>
      <c r="B11" s="5">
        <f>F36</f>
        <v>659718.72727272729</v>
      </c>
      <c r="D11" s="15" t="s">
        <v>11</v>
      </c>
      <c r="E11" s="21">
        <v>217952</v>
      </c>
      <c r="F11" s="10"/>
    </row>
    <row r="12" spans="1:6" x14ac:dyDescent="0.25">
      <c r="A12" s="6" t="s">
        <v>76</v>
      </c>
      <c r="B12" s="5">
        <f>F47</f>
        <v>985422.83333333337</v>
      </c>
      <c r="D12" s="15" t="s">
        <v>12</v>
      </c>
      <c r="E12" s="21">
        <v>221376</v>
      </c>
      <c r="F12" s="10"/>
    </row>
    <row r="13" spans="1:6" x14ac:dyDescent="0.25">
      <c r="D13" s="17" t="s">
        <v>13</v>
      </c>
      <c r="E13" s="22">
        <v>231862</v>
      </c>
      <c r="F13" s="11"/>
    </row>
    <row r="14" spans="1:6" x14ac:dyDescent="0.25">
      <c r="D14" s="13" t="s">
        <v>14</v>
      </c>
      <c r="E14" s="20">
        <v>243890</v>
      </c>
      <c r="F14" s="9">
        <f>AVERAGE(E14:E24)</f>
        <v>351510.36363636365</v>
      </c>
    </row>
    <row r="15" spans="1:6" x14ac:dyDescent="0.25">
      <c r="D15" s="15" t="s">
        <v>15</v>
      </c>
      <c r="E15" s="21">
        <v>271843</v>
      </c>
      <c r="F15" s="10"/>
    </row>
    <row r="16" spans="1:6" x14ac:dyDescent="0.25">
      <c r="D16" s="15" t="s">
        <v>16</v>
      </c>
      <c r="E16" s="21">
        <v>311105</v>
      </c>
      <c r="F16" s="10"/>
    </row>
    <row r="17" spans="4:6" x14ac:dyDescent="0.25">
      <c r="D17" s="15" t="s">
        <v>17</v>
      </c>
      <c r="E17" s="21">
        <v>335983</v>
      </c>
      <c r="F17" s="10"/>
    </row>
    <row r="18" spans="4:6" x14ac:dyDescent="0.25">
      <c r="D18" s="15" t="s">
        <v>18</v>
      </c>
      <c r="E18" s="21">
        <v>337976</v>
      </c>
      <c r="F18" s="10"/>
    </row>
    <row r="19" spans="4:6" x14ac:dyDescent="0.25">
      <c r="D19" s="15" t="s">
        <v>19</v>
      </c>
      <c r="E19" s="21">
        <v>343762</v>
      </c>
      <c r="F19" s="10"/>
    </row>
    <row r="20" spans="4:6" x14ac:dyDescent="0.25">
      <c r="D20" s="15" t="s">
        <v>20</v>
      </c>
      <c r="E20" s="21">
        <v>359245</v>
      </c>
      <c r="F20" s="10"/>
    </row>
    <row r="21" spans="4:6" x14ac:dyDescent="0.25">
      <c r="D21" s="15" t="s">
        <v>21</v>
      </c>
      <c r="E21" s="21">
        <v>399358</v>
      </c>
      <c r="F21" s="10"/>
    </row>
    <row r="22" spans="4:6" x14ac:dyDescent="0.25">
      <c r="D22" s="15" t="s">
        <v>22</v>
      </c>
      <c r="E22" s="21">
        <v>412704</v>
      </c>
      <c r="F22" s="10"/>
    </row>
    <row r="23" spans="4:6" x14ac:dyDescent="0.25">
      <c r="D23" s="15" t="s">
        <v>23</v>
      </c>
      <c r="E23" s="21">
        <v>417805</v>
      </c>
      <c r="F23" s="10"/>
    </row>
    <row r="24" spans="4:6" x14ac:dyDescent="0.25">
      <c r="D24" s="17" t="s">
        <v>24</v>
      </c>
      <c r="E24" s="22">
        <v>432943</v>
      </c>
      <c r="F24" s="11"/>
    </row>
    <row r="25" spans="4:6" x14ac:dyDescent="0.25">
      <c r="D25" s="13" t="s">
        <v>25</v>
      </c>
      <c r="E25" s="20">
        <v>435118</v>
      </c>
      <c r="F25" s="9">
        <f>AVERAGE(E25:E35)</f>
        <v>502792.54545454547</v>
      </c>
    </row>
    <row r="26" spans="4:6" x14ac:dyDescent="0.25">
      <c r="D26" s="15" t="s">
        <v>26</v>
      </c>
      <c r="E26" s="21">
        <v>440556</v>
      </c>
      <c r="F26" s="10"/>
    </row>
    <row r="27" spans="4:6" x14ac:dyDescent="0.25">
      <c r="D27" s="15" t="s">
        <v>27</v>
      </c>
      <c r="E27" s="21">
        <v>477145</v>
      </c>
      <c r="F27" s="10"/>
    </row>
    <row r="28" spans="4:6" x14ac:dyDescent="0.25">
      <c r="D28" s="15" t="s">
        <v>28</v>
      </c>
      <c r="E28" s="21">
        <v>478345</v>
      </c>
      <c r="F28" s="10"/>
    </row>
    <row r="29" spans="4:6" x14ac:dyDescent="0.25">
      <c r="D29" s="15" t="s">
        <v>29</v>
      </c>
      <c r="E29" s="21">
        <v>486150</v>
      </c>
      <c r="F29" s="10"/>
    </row>
    <row r="30" spans="4:6" x14ac:dyDescent="0.25">
      <c r="D30" s="15" t="s">
        <v>30</v>
      </c>
      <c r="E30" s="21">
        <v>493386</v>
      </c>
      <c r="F30" s="10"/>
    </row>
    <row r="31" spans="4:6" x14ac:dyDescent="0.25">
      <c r="D31" s="15" t="s">
        <v>31</v>
      </c>
      <c r="E31" s="21">
        <v>498309</v>
      </c>
      <c r="F31" s="10"/>
    </row>
    <row r="32" spans="4:6" x14ac:dyDescent="0.25">
      <c r="D32" s="15" t="s">
        <v>32</v>
      </c>
      <c r="E32" s="21">
        <v>531412</v>
      </c>
      <c r="F32" s="10"/>
    </row>
    <row r="33" spans="4:6" x14ac:dyDescent="0.25">
      <c r="D33" s="15" t="s">
        <v>33</v>
      </c>
      <c r="E33" s="21">
        <v>554228</v>
      </c>
      <c r="F33" s="10"/>
    </row>
    <row r="34" spans="4:6" x14ac:dyDescent="0.25">
      <c r="D34" s="15" t="s">
        <v>34</v>
      </c>
      <c r="E34" s="21">
        <v>561703</v>
      </c>
      <c r="F34" s="10"/>
    </row>
    <row r="35" spans="4:6" x14ac:dyDescent="0.25">
      <c r="D35" s="17" t="s">
        <v>35</v>
      </c>
      <c r="E35" s="22">
        <v>574366</v>
      </c>
      <c r="F35" s="11"/>
    </row>
    <row r="36" spans="4:6" x14ac:dyDescent="0.25">
      <c r="D36" s="13" t="s">
        <v>36</v>
      </c>
      <c r="E36" s="20">
        <v>577958</v>
      </c>
      <c r="F36" s="9">
        <f>AVERAGE(E36:E46)</f>
        <v>659718.72727272729</v>
      </c>
    </row>
    <row r="37" spans="4:6" x14ac:dyDescent="0.25">
      <c r="D37" s="15" t="s">
        <v>37</v>
      </c>
      <c r="E37" s="21">
        <v>611226</v>
      </c>
      <c r="F37" s="10"/>
    </row>
    <row r="38" spans="4:6" x14ac:dyDescent="0.25">
      <c r="D38" s="15" t="s">
        <v>38</v>
      </c>
      <c r="E38" s="21">
        <v>621125</v>
      </c>
      <c r="F38" s="10"/>
    </row>
    <row r="39" spans="4:6" x14ac:dyDescent="0.25">
      <c r="D39" s="15" t="s">
        <v>39</v>
      </c>
      <c r="E39" s="21">
        <v>636607</v>
      </c>
      <c r="F39" s="10"/>
    </row>
    <row r="40" spans="4:6" x14ac:dyDescent="0.25">
      <c r="D40" s="15" t="s">
        <v>40</v>
      </c>
      <c r="E40" s="21">
        <v>646222</v>
      </c>
      <c r="F40" s="10"/>
    </row>
    <row r="41" spans="4:6" x14ac:dyDescent="0.25">
      <c r="D41" s="15" t="s">
        <v>41</v>
      </c>
      <c r="E41" s="21">
        <v>659572</v>
      </c>
      <c r="F41" s="10"/>
    </row>
    <row r="42" spans="4:6" x14ac:dyDescent="0.25">
      <c r="D42" s="15" t="s">
        <v>42</v>
      </c>
      <c r="E42" s="21">
        <v>669282</v>
      </c>
      <c r="F42" s="10"/>
    </row>
    <row r="43" spans="4:6" x14ac:dyDescent="0.25">
      <c r="D43" s="15" t="s">
        <v>43</v>
      </c>
      <c r="E43" s="21">
        <v>674763</v>
      </c>
      <c r="F43" s="10"/>
    </row>
    <row r="44" spans="4:6" x14ac:dyDescent="0.25">
      <c r="D44" s="15" t="s">
        <v>44</v>
      </c>
      <c r="E44" s="21">
        <v>693749</v>
      </c>
      <c r="F44" s="10"/>
    </row>
    <row r="45" spans="4:6" x14ac:dyDescent="0.25">
      <c r="D45" s="15" t="s">
        <v>45</v>
      </c>
      <c r="E45" s="21">
        <v>719574</v>
      </c>
      <c r="F45" s="10"/>
    </row>
    <row r="46" spans="4:6" x14ac:dyDescent="0.25">
      <c r="D46" s="17" t="s">
        <v>46</v>
      </c>
      <c r="E46" s="22">
        <v>746828</v>
      </c>
      <c r="F46" s="11"/>
    </row>
    <row r="47" spans="4:6" x14ac:dyDescent="0.25">
      <c r="D47" s="13" t="s">
        <v>47</v>
      </c>
      <c r="E47" s="20">
        <v>764916</v>
      </c>
      <c r="F47" s="9">
        <f>AVERAGE(E47:E58)</f>
        <v>985422.83333333337</v>
      </c>
    </row>
    <row r="48" spans="4:6" x14ac:dyDescent="0.25">
      <c r="D48" s="15" t="s">
        <v>48</v>
      </c>
      <c r="E48" s="21">
        <v>770888</v>
      </c>
      <c r="F48" s="10"/>
    </row>
    <row r="49" spans="4:6" x14ac:dyDescent="0.25">
      <c r="D49" s="15" t="s">
        <v>49</v>
      </c>
      <c r="E49" s="21">
        <v>793523</v>
      </c>
      <c r="F49" s="10"/>
    </row>
    <row r="50" spans="4:6" x14ac:dyDescent="0.25">
      <c r="D50" s="15" t="s">
        <v>50</v>
      </c>
      <c r="E50" s="21">
        <v>806014</v>
      </c>
      <c r="F50" s="10"/>
    </row>
    <row r="51" spans="4:6" x14ac:dyDescent="0.25">
      <c r="D51" s="15" t="s">
        <v>51</v>
      </c>
      <c r="E51" s="21">
        <v>810300</v>
      </c>
      <c r="F51" s="10"/>
    </row>
    <row r="52" spans="4:6" x14ac:dyDescent="0.25">
      <c r="D52" s="15" t="s">
        <v>52</v>
      </c>
      <c r="E52" s="21">
        <v>899677</v>
      </c>
      <c r="F52" s="10"/>
    </row>
    <row r="53" spans="4:6" x14ac:dyDescent="0.25">
      <c r="D53" s="15" t="s">
        <v>53</v>
      </c>
      <c r="E53" s="21">
        <v>937982</v>
      </c>
      <c r="F53" s="10"/>
    </row>
    <row r="54" spans="4:6" x14ac:dyDescent="0.25">
      <c r="D54" s="15" t="s">
        <v>54</v>
      </c>
      <c r="E54" s="21">
        <v>940286</v>
      </c>
      <c r="F54" s="10"/>
    </row>
    <row r="55" spans="4:6" x14ac:dyDescent="0.25">
      <c r="D55" s="15" t="s">
        <v>55</v>
      </c>
      <c r="E55" s="21">
        <v>980514</v>
      </c>
      <c r="F55" s="10"/>
    </row>
    <row r="56" spans="4:6" x14ac:dyDescent="0.25">
      <c r="D56" s="15" t="s">
        <v>56</v>
      </c>
      <c r="E56" s="21">
        <v>995036</v>
      </c>
      <c r="F56" s="10"/>
    </row>
    <row r="57" spans="4:6" x14ac:dyDescent="0.25">
      <c r="D57" s="15" t="s">
        <v>57</v>
      </c>
      <c r="E57" s="21">
        <v>1128686</v>
      </c>
      <c r="F57" s="10"/>
    </row>
    <row r="58" spans="4:6" x14ac:dyDescent="0.25">
      <c r="D58" s="17" t="s">
        <v>58</v>
      </c>
      <c r="E58" s="22">
        <v>1997252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47" sqref="D47:F58"/>
    </sheetView>
  </sheetViews>
  <sheetFormatPr defaultRowHeight="15.75" x14ac:dyDescent="0.25"/>
  <cols>
    <col min="1" max="1" width="12.28515625" style="12" bestFit="1" customWidth="1"/>
    <col min="2" max="2" width="27.28515625" style="12" bestFit="1" customWidth="1"/>
    <col min="4" max="4" width="46.7109375" style="12" bestFit="1" customWidth="1"/>
    <col min="5" max="5" width="19.140625" style="12" bestFit="1" customWidth="1"/>
    <col min="6" max="6" width="12.7109375" style="12" bestFit="1" customWidth="1"/>
  </cols>
  <sheetData>
    <row r="1" spans="1:6" x14ac:dyDescent="0.25">
      <c r="A1" s="23" t="s">
        <v>66</v>
      </c>
      <c r="B1" s="19" t="s">
        <v>78</v>
      </c>
      <c r="D1" s="19" t="s">
        <v>0</v>
      </c>
      <c r="E1" s="19" t="s">
        <v>59</v>
      </c>
      <c r="F1" s="8" t="s">
        <v>77</v>
      </c>
    </row>
    <row r="2" spans="1:6" x14ac:dyDescent="0.25">
      <c r="A2" s="5" t="s">
        <v>67</v>
      </c>
      <c r="B2" s="5">
        <f>PERCENTILE(E2:E58,0.2)</f>
        <v>152226.6</v>
      </c>
      <c r="D2" s="25" t="s">
        <v>2</v>
      </c>
      <c r="E2" s="20">
        <v>43282</v>
      </c>
      <c r="F2" s="9">
        <f>AVERAGE(E2:E13)</f>
        <v>97768.666666666672</v>
      </c>
    </row>
    <row r="3" spans="1:6" x14ac:dyDescent="0.25">
      <c r="A3" s="5" t="s">
        <v>68</v>
      </c>
      <c r="B3" s="5">
        <f>PERCENTILE(E2:E58,0.4)</f>
        <v>291918</v>
      </c>
      <c r="D3" s="26" t="s">
        <v>3</v>
      </c>
      <c r="E3" s="21">
        <v>66809</v>
      </c>
      <c r="F3" s="10"/>
    </row>
    <row r="4" spans="1:6" x14ac:dyDescent="0.25">
      <c r="A4" s="5" t="s">
        <v>69</v>
      </c>
      <c r="B4" s="5">
        <f>PERCENTILE(E2:E58,0.6)</f>
        <v>353130.60000000003</v>
      </c>
      <c r="D4" s="26" t="s">
        <v>8</v>
      </c>
      <c r="E4" s="21">
        <v>67483</v>
      </c>
      <c r="F4" s="10"/>
    </row>
    <row r="5" spans="1:6" x14ac:dyDescent="0.25">
      <c r="A5" s="24" t="s">
        <v>70</v>
      </c>
      <c r="B5" s="5">
        <f>PERCENTILE(E2:E58,0.8)</f>
        <v>505777.20000000019</v>
      </c>
      <c r="D5" s="26" t="s">
        <v>4</v>
      </c>
      <c r="E5" s="21">
        <v>69176</v>
      </c>
      <c r="F5" s="10"/>
    </row>
    <row r="6" spans="1:6" x14ac:dyDescent="0.25">
      <c r="D6" s="26" t="s">
        <v>6</v>
      </c>
      <c r="E6" s="21">
        <v>81211</v>
      </c>
      <c r="F6" s="10"/>
    </row>
    <row r="7" spans="1:6" x14ac:dyDescent="0.25">
      <c r="A7" s="23" t="s">
        <v>71</v>
      </c>
      <c r="B7" s="19" t="s">
        <v>78</v>
      </c>
      <c r="D7" s="26" t="s">
        <v>7</v>
      </c>
      <c r="E7" s="21">
        <v>106021</v>
      </c>
      <c r="F7" s="10"/>
    </row>
    <row r="8" spans="1:6" x14ac:dyDescent="0.25">
      <c r="A8" s="24" t="s">
        <v>72</v>
      </c>
      <c r="B8" s="5">
        <f>F2</f>
        <v>97768.666666666672</v>
      </c>
      <c r="D8" s="26" t="s">
        <v>14</v>
      </c>
      <c r="E8" s="21">
        <v>108181</v>
      </c>
      <c r="F8" s="10"/>
    </row>
    <row r="9" spans="1:6" x14ac:dyDescent="0.25">
      <c r="A9" s="24" t="s">
        <v>73</v>
      </c>
      <c r="B9" s="5">
        <f>F14</f>
        <v>231862.27272727274</v>
      </c>
      <c r="D9" s="26" t="s">
        <v>5</v>
      </c>
      <c r="E9" s="21">
        <v>113362</v>
      </c>
      <c r="F9" s="10"/>
    </row>
    <row r="10" spans="1:6" x14ac:dyDescent="0.25">
      <c r="A10" s="5" t="s">
        <v>74</v>
      </c>
      <c r="B10" s="5">
        <f>F25</f>
        <v>320429.27272727271</v>
      </c>
      <c r="D10" s="26" t="s">
        <v>10</v>
      </c>
      <c r="E10" s="21">
        <v>120090</v>
      </c>
      <c r="F10" s="10"/>
    </row>
    <row r="11" spans="1:6" x14ac:dyDescent="0.25">
      <c r="A11" s="24" t="s">
        <v>75</v>
      </c>
      <c r="B11" s="5">
        <f>F36</f>
        <v>416504.09090909088</v>
      </c>
      <c r="D11" s="26" t="s">
        <v>9</v>
      </c>
      <c r="E11" s="21">
        <v>120749</v>
      </c>
      <c r="F11" s="10"/>
    </row>
    <row r="12" spans="1:6" x14ac:dyDescent="0.25">
      <c r="A12" s="24" t="s">
        <v>76</v>
      </c>
      <c r="B12" s="5">
        <f>F47</f>
        <v>691353.5</v>
      </c>
      <c r="D12" s="26" t="s">
        <v>11</v>
      </c>
      <c r="E12" s="21">
        <v>127696</v>
      </c>
      <c r="F12" s="10"/>
    </row>
    <row r="13" spans="1:6" x14ac:dyDescent="0.25">
      <c r="D13" s="27" t="s">
        <v>13</v>
      </c>
      <c r="E13" s="22">
        <v>149164</v>
      </c>
      <c r="F13" s="11"/>
    </row>
    <row r="14" spans="1:6" x14ac:dyDescent="0.25">
      <c r="D14" s="25" t="s">
        <v>18</v>
      </c>
      <c r="E14" s="20">
        <v>164477</v>
      </c>
      <c r="F14" s="9">
        <f>AVERAGE(E14:E24)</f>
        <v>231862.27272727274</v>
      </c>
    </row>
    <row r="15" spans="1:6" x14ac:dyDescent="0.25">
      <c r="D15" s="26" t="s">
        <v>12</v>
      </c>
      <c r="E15" s="21">
        <v>179136</v>
      </c>
      <c r="F15" s="10"/>
    </row>
    <row r="16" spans="1:6" x14ac:dyDescent="0.25">
      <c r="D16" s="26" t="s">
        <v>16</v>
      </c>
      <c r="E16" s="21">
        <v>189343</v>
      </c>
      <c r="F16" s="10"/>
    </row>
    <row r="17" spans="4:6" x14ac:dyDescent="0.25">
      <c r="D17" s="26" t="s">
        <v>21</v>
      </c>
      <c r="E17" s="21">
        <v>198735</v>
      </c>
      <c r="F17" s="10"/>
    </row>
    <row r="18" spans="4:6" x14ac:dyDescent="0.25">
      <c r="D18" s="26" t="s">
        <v>27</v>
      </c>
      <c r="E18" s="21">
        <v>221679</v>
      </c>
      <c r="F18" s="10"/>
    </row>
    <row r="19" spans="4:6" x14ac:dyDescent="0.25">
      <c r="D19" s="26" t="s">
        <v>15</v>
      </c>
      <c r="E19" s="21">
        <v>224607</v>
      </c>
      <c r="F19" s="10"/>
    </row>
    <row r="20" spans="4:6" x14ac:dyDescent="0.25">
      <c r="D20" s="26" t="s">
        <v>19</v>
      </c>
      <c r="E20" s="21">
        <v>250006</v>
      </c>
      <c r="F20" s="10"/>
    </row>
    <row r="21" spans="4:6" x14ac:dyDescent="0.25">
      <c r="D21" s="26" t="s">
        <v>39</v>
      </c>
      <c r="E21" s="21">
        <v>269765</v>
      </c>
      <c r="F21" s="10"/>
    </row>
    <row r="22" spans="4:6" x14ac:dyDescent="0.25">
      <c r="D22" s="26" t="s">
        <v>25</v>
      </c>
      <c r="E22" s="21">
        <v>280089</v>
      </c>
      <c r="F22" s="10"/>
    </row>
    <row r="23" spans="4:6" x14ac:dyDescent="0.25">
      <c r="D23" s="26" t="s">
        <v>17</v>
      </c>
      <c r="E23" s="21">
        <v>282008</v>
      </c>
      <c r="F23" s="10"/>
    </row>
    <row r="24" spans="4:6" x14ac:dyDescent="0.25">
      <c r="D24" s="27" t="s">
        <v>29</v>
      </c>
      <c r="E24" s="22">
        <v>290640</v>
      </c>
      <c r="F24" s="11"/>
    </row>
    <row r="25" spans="4:6" x14ac:dyDescent="0.25">
      <c r="D25" s="25" t="s">
        <v>26</v>
      </c>
      <c r="E25" s="20">
        <v>293835</v>
      </c>
      <c r="F25" s="9">
        <f>AVERAGE(E25:E35)</f>
        <v>320429.27272727271</v>
      </c>
    </row>
    <row r="26" spans="4:6" x14ac:dyDescent="0.25">
      <c r="D26" s="26" t="s">
        <v>30</v>
      </c>
      <c r="E26" s="21">
        <v>294236</v>
      </c>
      <c r="F26" s="10"/>
    </row>
    <row r="27" spans="4:6" x14ac:dyDescent="0.25">
      <c r="D27" s="26" t="s">
        <v>41</v>
      </c>
      <c r="E27" s="21">
        <v>303201</v>
      </c>
      <c r="F27" s="10"/>
    </row>
    <row r="28" spans="4:6" x14ac:dyDescent="0.25">
      <c r="D28" s="26" t="s">
        <v>36</v>
      </c>
      <c r="E28" s="21">
        <v>307038</v>
      </c>
      <c r="F28" s="10"/>
    </row>
    <row r="29" spans="4:6" x14ac:dyDescent="0.25">
      <c r="D29" s="26" t="s">
        <v>22</v>
      </c>
      <c r="E29" s="21">
        <v>321258</v>
      </c>
      <c r="F29" s="10"/>
    </row>
    <row r="30" spans="4:6" x14ac:dyDescent="0.25">
      <c r="D30" s="26" t="s">
        <v>20</v>
      </c>
      <c r="E30" s="21">
        <v>325751</v>
      </c>
      <c r="F30" s="10"/>
    </row>
    <row r="31" spans="4:6" x14ac:dyDescent="0.25">
      <c r="D31" s="26" t="s">
        <v>42</v>
      </c>
      <c r="E31" s="21">
        <v>329041</v>
      </c>
      <c r="F31" s="10"/>
    </row>
    <row r="32" spans="4:6" x14ac:dyDescent="0.25">
      <c r="D32" s="26" t="s">
        <v>32</v>
      </c>
      <c r="E32" s="21">
        <v>331439</v>
      </c>
      <c r="F32" s="10"/>
    </row>
    <row r="33" spans="4:6" x14ac:dyDescent="0.25">
      <c r="D33" s="26" t="s">
        <v>23</v>
      </c>
      <c r="E33" s="21">
        <v>333438</v>
      </c>
      <c r="F33" s="10"/>
    </row>
    <row r="34" spans="4:6" x14ac:dyDescent="0.25">
      <c r="D34" s="26" t="s">
        <v>31</v>
      </c>
      <c r="E34" s="21">
        <v>336948</v>
      </c>
      <c r="F34" s="10"/>
    </row>
    <row r="35" spans="4:6" x14ac:dyDescent="0.25">
      <c r="D35" s="27" t="s">
        <v>24</v>
      </c>
      <c r="E35" s="22">
        <v>348537</v>
      </c>
      <c r="F35" s="11"/>
    </row>
    <row r="36" spans="4:6" x14ac:dyDescent="0.25">
      <c r="D36" s="25" t="s">
        <v>33</v>
      </c>
      <c r="E36" s="20">
        <v>356193</v>
      </c>
      <c r="F36" s="9">
        <f>AVERAGE(E36:E46)</f>
        <v>416504.09090909088</v>
      </c>
    </row>
    <row r="37" spans="4:6" x14ac:dyDescent="0.25">
      <c r="D37" s="26" t="s">
        <v>37</v>
      </c>
      <c r="E37" s="21">
        <v>370532</v>
      </c>
      <c r="F37" s="10"/>
    </row>
    <row r="38" spans="4:6" x14ac:dyDescent="0.25">
      <c r="D38" s="26" t="s">
        <v>28</v>
      </c>
      <c r="E38" s="21">
        <v>377185</v>
      </c>
      <c r="F38" s="10"/>
    </row>
    <row r="39" spans="4:6" x14ac:dyDescent="0.25">
      <c r="D39" s="26" t="s">
        <v>45</v>
      </c>
      <c r="E39" s="21">
        <v>384633</v>
      </c>
      <c r="F39" s="10"/>
    </row>
    <row r="40" spans="4:6" x14ac:dyDescent="0.25">
      <c r="D40" s="26" t="s">
        <v>35</v>
      </c>
      <c r="E40" s="21">
        <v>402372</v>
      </c>
      <c r="F40" s="10"/>
    </row>
    <row r="41" spans="4:6" x14ac:dyDescent="0.25">
      <c r="D41" s="26" t="s">
        <v>43</v>
      </c>
      <c r="E41" s="21">
        <v>410238</v>
      </c>
      <c r="F41" s="10"/>
    </row>
    <row r="42" spans="4:6" x14ac:dyDescent="0.25">
      <c r="D42" s="26" t="s">
        <v>47</v>
      </c>
      <c r="E42" s="21">
        <v>420102</v>
      </c>
      <c r="F42" s="10"/>
    </row>
    <row r="43" spans="4:6" x14ac:dyDescent="0.25">
      <c r="D43" s="26" t="s">
        <v>40</v>
      </c>
      <c r="E43" s="21">
        <v>451050</v>
      </c>
      <c r="F43" s="10"/>
    </row>
    <row r="44" spans="4:6" x14ac:dyDescent="0.25">
      <c r="D44" s="26" t="s">
        <v>44</v>
      </c>
      <c r="E44" s="21">
        <v>466993</v>
      </c>
      <c r="F44" s="10"/>
    </row>
    <row r="45" spans="4:6" x14ac:dyDescent="0.25">
      <c r="D45" s="26" t="s">
        <v>34</v>
      </c>
      <c r="E45" s="21">
        <v>467237</v>
      </c>
      <c r="F45" s="10"/>
    </row>
    <row r="46" spans="4:6" x14ac:dyDescent="0.25">
      <c r="D46" s="27" t="s">
        <v>38</v>
      </c>
      <c r="E46" s="22">
        <v>475010</v>
      </c>
      <c r="F46" s="11"/>
    </row>
    <row r="47" spans="4:6" x14ac:dyDescent="0.25">
      <c r="D47" s="25" t="s">
        <v>55</v>
      </c>
      <c r="E47" s="20">
        <v>513469</v>
      </c>
      <c r="F47" s="9">
        <f>AVERAGE(E47:E58)</f>
        <v>691353.5</v>
      </c>
    </row>
    <row r="48" spans="4:6" x14ac:dyDescent="0.25">
      <c r="D48" s="26" t="s">
        <v>52</v>
      </c>
      <c r="E48" s="21">
        <v>522423</v>
      </c>
      <c r="F48" s="10"/>
    </row>
    <row r="49" spans="4:6" x14ac:dyDescent="0.25">
      <c r="D49" s="26" t="s">
        <v>54</v>
      </c>
      <c r="E49" s="21">
        <v>522473</v>
      </c>
      <c r="F49" s="10"/>
    </row>
    <row r="50" spans="4:6" x14ac:dyDescent="0.25">
      <c r="D50" s="26" t="s">
        <v>46</v>
      </c>
      <c r="E50" s="21">
        <v>541910</v>
      </c>
      <c r="F50" s="10"/>
    </row>
    <row r="51" spans="4:6" x14ac:dyDescent="0.25">
      <c r="D51" s="26" t="s">
        <v>48</v>
      </c>
      <c r="E51" s="21">
        <v>561531</v>
      </c>
      <c r="F51" s="10"/>
    </row>
    <row r="52" spans="4:6" x14ac:dyDescent="0.25">
      <c r="D52" s="26" t="s">
        <v>51</v>
      </c>
      <c r="E52" s="21">
        <v>576553</v>
      </c>
      <c r="F52" s="10"/>
    </row>
    <row r="53" spans="4:6" x14ac:dyDescent="0.25">
      <c r="D53" s="26" t="s">
        <v>53</v>
      </c>
      <c r="E53" s="21">
        <v>578889</v>
      </c>
      <c r="F53" s="10"/>
    </row>
    <row r="54" spans="4:6" x14ac:dyDescent="0.25">
      <c r="D54" s="26" t="s">
        <v>50</v>
      </c>
      <c r="E54" s="21">
        <v>581148</v>
      </c>
      <c r="F54" s="10"/>
    </row>
    <row r="55" spans="4:6" x14ac:dyDescent="0.25">
      <c r="D55" s="26" t="s">
        <v>49</v>
      </c>
      <c r="E55" s="21">
        <v>626816</v>
      </c>
      <c r="F55" s="10"/>
    </row>
    <row r="56" spans="4:6" x14ac:dyDescent="0.25">
      <c r="D56" s="26" t="s">
        <v>57</v>
      </c>
      <c r="E56" s="21">
        <v>729779</v>
      </c>
      <c r="F56" s="10"/>
    </row>
    <row r="57" spans="4:6" x14ac:dyDescent="0.25">
      <c r="D57" s="26" t="s">
        <v>56</v>
      </c>
      <c r="E57" s="21">
        <v>809433</v>
      </c>
      <c r="F57" s="10"/>
    </row>
    <row r="58" spans="4:6" x14ac:dyDescent="0.25">
      <c r="D58" s="27" t="s">
        <v>58</v>
      </c>
      <c r="E58" s="22">
        <v>1731818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8" sqref="D18"/>
    </sheetView>
  </sheetViews>
  <sheetFormatPr defaultRowHeight="15.75" x14ac:dyDescent="0.25"/>
  <cols>
    <col min="1" max="1" width="10.85546875" style="2" bestFit="1" customWidth="1"/>
    <col min="2" max="2" width="27.85546875" style="2" bestFit="1" customWidth="1"/>
    <col min="4" max="4" width="46.7109375" style="12" bestFit="1" customWidth="1"/>
    <col min="5" max="5" width="21.140625" style="12" bestFit="1" customWidth="1"/>
    <col min="6" max="6" width="12.7109375" style="12" bestFit="1" customWidth="1"/>
  </cols>
  <sheetData>
    <row r="1" spans="1:6" x14ac:dyDescent="0.25">
      <c r="A1" s="3" t="s">
        <v>66</v>
      </c>
      <c r="B1" s="1" t="s">
        <v>79</v>
      </c>
      <c r="D1" s="19" t="s">
        <v>0</v>
      </c>
      <c r="E1" s="19" t="s">
        <v>60</v>
      </c>
      <c r="F1" s="28" t="s">
        <v>77</v>
      </c>
    </row>
    <row r="2" spans="1:6" x14ac:dyDescent="0.25">
      <c r="A2" s="4" t="s">
        <v>67</v>
      </c>
      <c r="B2" s="5">
        <f>PERCENTILE(E2:E58,0.2)</f>
        <v>709189.6</v>
      </c>
      <c r="D2" s="25" t="s">
        <v>10</v>
      </c>
      <c r="E2" s="20">
        <v>139026</v>
      </c>
      <c r="F2" s="9">
        <f>AVERAGE(E2:E13)</f>
        <v>457119.41666666669</v>
      </c>
    </row>
    <row r="3" spans="1:6" x14ac:dyDescent="0.25">
      <c r="A3" s="4" t="s">
        <v>68</v>
      </c>
      <c r="B3" s="5">
        <f>PERCENTILE(E2:E58,0.4)</f>
        <v>1654952.8000000003</v>
      </c>
      <c r="D3" s="26" t="s">
        <v>11</v>
      </c>
      <c r="E3" s="21">
        <v>222018</v>
      </c>
      <c r="F3" s="10"/>
    </row>
    <row r="4" spans="1:6" x14ac:dyDescent="0.25">
      <c r="A4" s="4" t="s">
        <v>69</v>
      </c>
      <c r="B4" s="5">
        <f>PERCENTILE(E2:E58,0.6)</f>
        <v>2570039.4</v>
      </c>
      <c r="D4" s="26" t="s">
        <v>16</v>
      </c>
      <c r="E4" s="21">
        <v>301211</v>
      </c>
      <c r="F4" s="10"/>
    </row>
    <row r="5" spans="1:6" x14ac:dyDescent="0.25">
      <c r="A5" s="6" t="s">
        <v>70</v>
      </c>
      <c r="B5" s="5">
        <f>PERCENTILE(E2:E58,0.8)</f>
        <v>5677975.0000000019</v>
      </c>
      <c r="D5" s="26" t="s">
        <v>26</v>
      </c>
      <c r="E5" s="21">
        <v>417452</v>
      </c>
      <c r="F5" s="10"/>
    </row>
    <row r="6" spans="1:6" x14ac:dyDescent="0.25">
      <c r="D6" s="26" t="s">
        <v>17</v>
      </c>
      <c r="E6" s="21">
        <v>447211</v>
      </c>
      <c r="F6" s="10"/>
    </row>
    <row r="7" spans="1:6" x14ac:dyDescent="0.25">
      <c r="A7" s="3" t="s">
        <v>71</v>
      </c>
      <c r="B7" s="1" t="s">
        <v>79</v>
      </c>
      <c r="D7" s="26" t="s">
        <v>3</v>
      </c>
      <c r="E7" s="21">
        <v>467211</v>
      </c>
      <c r="F7" s="10"/>
    </row>
    <row r="8" spans="1:6" x14ac:dyDescent="0.25">
      <c r="A8" s="6" t="s">
        <v>72</v>
      </c>
      <c r="B8" s="5">
        <f>F2</f>
        <v>457119.41666666669</v>
      </c>
      <c r="D8" s="26" t="s">
        <v>18</v>
      </c>
      <c r="E8" s="21">
        <v>494791</v>
      </c>
      <c r="F8" s="10"/>
    </row>
    <row r="9" spans="1:6" x14ac:dyDescent="0.25">
      <c r="A9" s="6" t="s">
        <v>73</v>
      </c>
      <c r="B9" s="5">
        <f>F14</f>
        <v>1142976.5454545454</v>
      </c>
      <c r="D9" s="26" t="s">
        <v>36</v>
      </c>
      <c r="E9" s="21">
        <v>552351</v>
      </c>
      <c r="F9" s="10"/>
    </row>
    <row r="10" spans="1:6" x14ac:dyDescent="0.25">
      <c r="A10" s="4" t="s">
        <v>74</v>
      </c>
      <c r="B10" s="7">
        <f>F25</f>
        <v>2120545.4545454546</v>
      </c>
      <c r="D10" s="26" t="s">
        <v>5</v>
      </c>
      <c r="E10" s="21">
        <v>559516</v>
      </c>
      <c r="F10" s="10"/>
    </row>
    <row r="11" spans="1:6" x14ac:dyDescent="0.25">
      <c r="A11" s="6" t="s">
        <v>75</v>
      </c>
      <c r="B11" s="5">
        <f>F36</f>
        <v>3798850.0909090908</v>
      </c>
      <c r="D11" s="26" t="s">
        <v>53</v>
      </c>
      <c r="E11" s="21">
        <v>568697</v>
      </c>
      <c r="F11" s="10"/>
    </row>
    <row r="12" spans="1:6" x14ac:dyDescent="0.25">
      <c r="A12" s="6" t="s">
        <v>76</v>
      </c>
      <c r="B12" s="5">
        <f>F47</f>
        <v>11964992.583333334</v>
      </c>
      <c r="D12" s="26" t="s">
        <v>14</v>
      </c>
      <c r="E12" s="21">
        <v>612283</v>
      </c>
      <c r="F12" s="10"/>
    </row>
    <row r="13" spans="1:6" x14ac:dyDescent="0.25">
      <c r="D13" s="27" t="s">
        <v>2</v>
      </c>
      <c r="E13" s="22">
        <v>703666</v>
      </c>
      <c r="F13" s="11"/>
    </row>
    <row r="14" spans="1:6" x14ac:dyDescent="0.25">
      <c r="D14" s="25" t="s">
        <v>42</v>
      </c>
      <c r="E14" s="20">
        <v>731284</v>
      </c>
      <c r="F14" s="9">
        <f>AVERAGE(E14:E24)</f>
        <v>1142976.5454545454</v>
      </c>
    </row>
    <row r="15" spans="1:6" x14ac:dyDescent="0.25">
      <c r="D15" s="26" t="s">
        <v>8</v>
      </c>
      <c r="E15" s="21">
        <v>835119</v>
      </c>
      <c r="F15" s="10"/>
    </row>
    <row r="16" spans="1:6" x14ac:dyDescent="0.25">
      <c r="D16" s="26" t="s">
        <v>6</v>
      </c>
      <c r="E16" s="21">
        <v>982848</v>
      </c>
      <c r="F16" s="10"/>
    </row>
    <row r="17" spans="4:6" x14ac:dyDescent="0.25">
      <c r="D17" s="26" t="s">
        <v>7</v>
      </c>
      <c r="E17" s="21">
        <v>1014985</v>
      </c>
      <c r="F17" s="10"/>
    </row>
    <row r="18" spans="4:6" x14ac:dyDescent="0.25">
      <c r="D18" s="26" t="s">
        <v>12</v>
      </c>
      <c r="E18" s="21">
        <v>1017338</v>
      </c>
      <c r="F18" s="10"/>
    </row>
    <row r="19" spans="4:6" x14ac:dyDescent="0.25">
      <c r="D19" s="26" t="s">
        <v>25</v>
      </c>
      <c r="E19" s="21">
        <v>1044097</v>
      </c>
      <c r="F19" s="10"/>
    </row>
    <row r="20" spans="4:6" x14ac:dyDescent="0.25">
      <c r="D20" s="26" t="s">
        <v>30</v>
      </c>
      <c r="E20" s="21">
        <v>1132626</v>
      </c>
      <c r="F20" s="10"/>
    </row>
    <row r="21" spans="4:6" x14ac:dyDescent="0.25">
      <c r="D21" s="26" t="s">
        <v>43</v>
      </c>
      <c r="E21" s="21">
        <v>1276602</v>
      </c>
      <c r="F21" s="10"/>
    </row>
    <row r="22" spans="4:6" x14ac:dyDescent="0.25">
      <c r="D22" s="26" t="s">
        <v>39</v>
      </c>
      <c r="E22" s="21">
        <v>1295313</v>
      </c>
      <c r="F22" s="10"/>
    </row>
    <row r="23" spans="4:6" x14ac:dyDescent="0.25">
      <c r="D23" s="26" t="s">
        <v>37</v>
      </c>
      <c r="E23" s="21">
        <v>1619718</v>
      </c>
      <c r="F23" s="10"/>
    </row>
    <row r="24" spans="4:6" x14ac:dyDescent="0.25">
      <c r="D24" s="27" t="s">
        <v>22</v>
      </c>
      <c r="E24" s="22">
        <v>1622812</v>
      </c>
      <c r="F24" s="11"/>
    </row>
    <row r="25" spans="4:6" x14ac:dyDescent="0.25">
      <c r="D25" s="25" t="s">
        <v>23</v>
      </c>
      <c r="E25" s="20">
        <v>1703164</v>
      </c>
      <c r="F25" s="9">
        <f>AVERAGE(E25:E35)</f>
        <v>2120545.4545454546</v>
      </c>
    </row>
    <row r="26" spans="4:6" x14ac:dyDescent="0.25">
      <c r="D26" s="26" t="s">
        <v>21</v>
      </c>
      <c r="E26" s="21">
        <v>1718101</v>
      </c>
      <c r="F26" s="10"/>
    </row>
    <row r="27" spans="4:6" x14ac:dyDescent="0.25">
      <c r="D27" s="26" t="s">
        <v>20</v>
      </c>
      <c r="E27" s="21">
        <v>1772369</v>
      </c>
      <c r="F27" s="10"/>
    </row>
    <row r="28" spans="4:6" x14ac:dyDescent="0.25">
      <c r="D28" s="26" t="s">
        <v>27</v>
      </c>
      <c r="E28" s="21">
        <v>2001601</v>
      </c>
      <c r="F28" s="10"/>
    </row>
    <row r="29" spans="4:6" x14ac:dyDescent="0.25">
      <c r="D29" s="26" t="s">
        <v>54</v>
      </c>
      <c r="E29" s="21">
        <v>2066958</v>
      </c>
      <c r="F29" s="10"/>
    </row>
    <row r="30" spans="4:6" x14ac:dyDescent="0.25">
      <c r="D30" s="26" t="s">
        <v>45</v>
      </c>
      <c r="E30" s="21">
        <v>2120714</v>
      </c>
      <c r="F30" s="10"/>
    </row>
    <row r="31" spans="4:6" x14ac:dyDescent="0.25">
      <c r="D31" s="26" t="s">
        <v>56</v>
      </c>
      <c r="E31" s="21">
        <v>2154494</v>
      </c>
      <c r="F31" s="10"/>
    </row>
    <row r="32" spans="4:6" x14ac:dyDescent="0.25">
      <c r="D32" s="26" t="s">
        <v>46</v>
      </c>
      <c r="E32" s="21">
        <v>2260970</v>
      </c>
      <c r="F32" s="10"/>
    </row>
    <row r="33" spans="4:6" x14ac:dyDescent="0.25">
      <c r="D33" s="26" t="s">
        <v>9</v>
      </c>
      <c r="E33" s="21">
        <v>2496926</v>
      </c>
      <c r="F33" s="10"/>
    </row>
    <row r="34" spans="4:6" x14ac:dyDescent="0.25">
      <c r="D34" s="26" t="s">
        <v>47</v>
      </c>
      <c r="E34" s="21">
        <v>2503305</v>
      </c>
      <c r="F34" s="10"/>
    </row>
    <row r="35" spans="4:6" x14ac:dyDescent="0.25">
      <c r="D35" s="27" t="s">
        <v>50</v>
      </c>
      <c r="E35" s="22">
        <v>2527398</v>
      </c>
      <c r="F35" s="11"/>
    </row>
    <row r="36" spans="4:6" x14ac:dyDescent="0.25">
      <c r="D36" s="25" t="s">
        <v>58</v>
      </c>
      <c r="E36" s="20">
        <v>2598467</v>
      </c>
      <c r="F36" s="9">
        <f>AVERAGE(E36:E46)</f>
        <v>3798850.0909090908</v>
      </c>
    </row>
    <row r="37" spans="4:6" x14ac:dyDescent="0.25">
      <c r="D37" s="26" t="s">
        <v>52</v>
      </c>
      <c r="E37" s="21">
        <v>2640412</v>
      </c>
      <c r="F37" s="10"/>
    </row>
    <row r="38" spans="4:6" x14ac:dyDescent="0.25">
      <c r="D38" s="26" t="s">
        <v>19</v>
      </c>
      <c r="E38" s="21">
        <v>2827000</v>
      </c>
      <c r="F38" s="10"/>
    </row>
    <row r="39" spans="4:6" x14ac:dyDescent="0.25">
      <c r="D39" s="26" t="s">
        <v>41</v>
      </c>
      <c r="E39" s="21">
        <v>2937250</v>
      </c>
      <c r="F39" s="10"/>
    </row>
    <row r="40" spans="4:6" x14ac:dyDescent="0.25">
      <c r="D40" s="26" t="s">
        <v>28</v>
      </c>
      <c r="E40" s="21">
        <v>3414514</v>
      </c>
      <c r="F40" s="10"/>
    </row>
    <row r="41" spans="4:6" x14ac:dyDescent="0.25">
      <c r="D41" s="26" t="s">
        <v>35</v>
      </c>
      <c r="E41" s="21">
        <v>3517173</v>
      </c>
      <c r="F41" s="10"/>
    </row>
    <row r="42" spans="4:6" x14ac:dyDescent="0.25">
      <c r="D42" s="26" t="s">
        <v>29</v>
      </c>
      <c r="E42" s="21">
        <v>3960058</v>
      </c>
      <c r="F42" s="10"/>
    </row>
    <row r="43" spans="4:6" x14ac:dyDescent="0.25">
      <c r="D43" s="26" t="s">
        <v>4</v>
      </c>
      <c r="E43" s="21">
        <v>4451452</v>
      </c>
      <c r="F43" s="10"/>
    </row>
    <row r="44" spans="4:6" x14ac:dyDescent="0.25">
      <c r="D44" s="26" t="s">
        <v>15</v>
      </c>
      <c r="E44" s="21">
        <v>4760515</v>
      </c>
      <c r="F44" s="10"/>
    </row>
    <row r="45" spans="4:6" x14ac:dyDescent="0.25">
      <c r="D45" s="26" t="s">
        <v>44</v>
      </c>
      <c r="E45" s="21">
        <v>5280143</v>
      </c>
      <c r="F45" s="10"/>
    </row>
    <row r="46" spans="4:6" x14ac:dyDescent="0.25">
      <c r="D46" s="27" t="s">
        <v>31</v>
      </c>
      <c r="E46" s="22">
        <v>5400367</v>
      </c>
      <c r="F46" s="11"/>
    </row>
    <row r="47" spans="4:6" x14ac:dyDescent="0.25">
      <c r="D47" s="25" t="s">
        <v>55</v>
      </c>
      <c r="E47" s="20">
        <v>5747377</v>
      </c>
      <c r="F47" s="9">
        <f>AVERAGE(E47:E58)</f>
        <v>11964992.583333334</v>
      </c>
    </row>
    <row r="48" spans="4:6" x14ac:dyDescent="0.25">
      <c r="D48" s="26" t="s">
        <v>24</v>
      </c>
      <c r="E48" s="21">
        <v>6575126</v>
      </c>
      <c r="F48" s="10"/>
    </row>
    <row r="49" spans="4:6" x14ac:dyDescent="0.25">
      <c r="D49" s="26" t="s">
        <v>49</v>
      </c>
      <c r="E49" s="21">
        <v>6582029</v>
      </c>
      <c r="F49" s="10"/>
    </row>
    <row r="50" spans="4:6" x14ac:dyDescent="0.25">
      <c r="D50" s="26" t="s">
        <v>33</v>
      </c>
      <c r="E50" s="21">
        <v>7182745</v>
      </c>
      <c r="F50" s="10"/>
    </row>
    <row r="51" spans="4:6" x14ac:dyDescent="0.25">
      <c r="D51" s="26" t="s">
        <v>32</v>
      </c>
      <c r="E51" s="21">
        <v>7441482</v>
      </c>
      <c r="F51" s="10"/>
    </row>
    <row r="52" spans="4:6" x14ac:dyDescent="0.25">
      <c r="D52" s="26" t="s">
        <v>48</v>
      </c>
      <c r="E52" s="21">
        <v>7789578</v>
      </c>
      <c r="F52" s="10"/>
    </row>
    <row r="53" spans="4:6" x14ac:dyDescent="0.25">
      <c r="D53" s="26" t="s">
        <v>57</v>
      </c>
      <c r="E53" s="21">
        <v>7834752</v>
      </c>
      <c r="F53" s="10"/>
    </row>
    <row r="54" spans="4:6" x14ac:dyDescent="0.25">
      <c r="D54" s="26" t="s">
        <v>40</v>
      </c>
      <c r="E54" s="21">
        <v>9712628</v>
      </c>
      <c r="F54" s="10"/>
    </row>
    <row r="55" spans="4:6" x14ac:dyDescent="0.25">
      <c r="D55" s="26" t="s">
        <v>51</v>
      </c>
      <c r="E55" s="21">
        <v>16502606</v>
      </c>
      <c r="F55" s="10"/>
    </row>
    <row r="56" spans="4:6" x14ac:dyDescent="0.25">
      <c r="D56" s="26" t="s">
        <v>13</v>
      </c>
      <c r="E56" s="21">
        <v>17109508</v>
      </c>
      <c r="F56" s="10"/>
    </row>
    <row r="57" spans="4:6" x14ac:dyDescent="0.25">
      <c r="D57" s="26" t="s">
        <v>38</v>
      </c>
      <c r="E57" s="21">
        <v>19374000</v>
      </c>
      <c r="F57" s="10"/>
    </row>
    <row r="58" spans="4:6" x14ac:dyDescent="0.25">
      <c r="D58" s="27" t="s">
        <v>34</v>
      </c>
      <c r="E58" s="22">
        <v>31728080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63" sqref="E63"/>
    </sheetView>
  </sheetViews>
  <sheetFormatPr defaultRowHeight="15.75" x14ac:dyDescent="0.25"/>
  <cols>
    <col min="1" max="1" width="10.85546875" style="2" bestFit="1" customWidth="1"/>
    <col min="2" max="2" width="23" style="2" bestFit="1" customWidth="1"/>
    <col min="4" max="4" width="46.7109375" style="12" bestFit="1" customWidth="1"/>
    <col min="5" max="5" width="16.28515625" style="12" bestFit="1" customWidth="1"/>
    <col min="6" max="6" width="12.7109375" style="12" bestFit="1" customWidth="1"/>
  </cols>
  <sheetData>
    <row r="1" spans="1:6" x14ac:dyDescent="0.25">
      <c r="A1" s="3" t="s">
        <v>66</v>
      </c>
      <c r="B1" s="1" t="s">
        <v>80</v>
      </c>
      <c r="D1" s="19" t="s">
        <v>0</v>
      </c>
      <c r="E1" s="19" t="s">
        <v>61</v>
      </c>
      <c r="F1" s="28" t="s">
        <v>77</v>
      </c>
    </row>
    <row r="2" spans="1:6" x14ac:dyDescent="0.25">
      <c r="A2" s="4" t="s">
        <v>67</v>
      </c>
      <c r="B2" s="5">
        <f>PERCENTILE(E2:E58,0.2)</f>
        <v>93374.2</v>
      </c>
      <c r="D2" s="25" t="s">
        <v>18</v>
      </c>
      <c r="E2" s="20">
        <v>32727</v>
      </c>
      <c r="F2" s="9">
        <f>AVERAGE(E2:E13)</f>
        <v>66338.75</v>
      </c>
    </row>
    <row r="3" spans="1:6" x14ac:dyDescent="0.25">
      <c r="A3" s="4" t="s">
        <v>68</v>
      </c>
      <c r="B3" s="5">
        <f>PERCENTILE(E2:E58,0.4)</f>
        <v>124802.40000000001</v>
      </c>
      <c r="D3" s="26" t="s">
        <v>10</v>
      </c>
      <c r="E3" s="21">
        <v>44784</v>
      </c>
      <c r="F3" s="10"/>
    </row>
    <row r="4" spans="1:6" x14ac:dyDescent="0.25">
      <c r="A4" s="4" t="s">
        <v>69</v>
      </c>
      <c r="B4" s="5">
        <f>PERCENTILE(E2:E58,0.6)</f>
        <v>223753.80000000002</v>
      </c>
      <c r="D4" s="26" t="s">
        <v>11</v>
      </c>
      <c r="E4" s="21">
        <v>47467</v>
      </c>
      <c r="F4" s="10"/>
    </row>
    <row r="5" spans="1:6" x14ac:dyDescent="0.25">
      <c r="A5" s="6" t="s">
        <v>70</v>
      </c>
      <c r="B5" s="5">
        <f>PERCENTILE(E2:E58,0.8)</f>
        <v>337180.4</v>
      </c>
      <c r="D5" s="26" t="s">
        <v>7</v>
      </c>
      <c r="E5" s="21">
        <v>47830</v>
      </c>
      <c r="F5" s="10"/>
    </row>
    <row r="6" spans="1:6" x14ac:dyDescent="0.25">
      <c r="D6" s="26" t="s">
        <v>2</v>
      </c>
      <c r="E6" s="21">
        <v>61745</v>
      </c>
      <c r="F6" s="10"/>
    </row>
    <row r="7" spans="1:6" x14ac:dyDescent="0.25">
      <c r="A7" s="3" t="s">
        <v>71</v>
      </c>
      <c r="B7" s="1" t="s">
        <v>80</v>
      </c>
      <c r="D7" s="26" t="s">
        <v>14</v>
      </c>
      <c r="E7" s="21">
        <v>63290</v>
      </c>
      <c r="F7" s="10"/>
    </row>
    <row r="8" spans="1:6" x14ac:dyDescent="0.25">
      <c r="A8" s="6" t="s">
        <v>72</v>
      </c>
      <c r="B8" s="5">
        <f>F2</f>
        <v>66338.75</v>
      </c>
      <c r="D8" s="26" t="s">
        <v>22</v>
      </c>
      <c r="E8" s="21">
        <v>72118</v>
      </c>
      <c r="F8" s="10"/>
    </row>
    <row r="9" spans="1:6" x14ac:dyDescent="0.25">
      <c r="A9" s="6" t="s">
        <v>73</v>
      </c>
      <c r="B9" s="5">
        <f>F14</f>
        <v>110664</v>
      </c>
      <c r="D9" s="26" t="s">
        <v>12</v>
      </c>
      <c r="E9" s="21">
        <v>79074</v>
      </c>
      <c r="F9" s="10"/>
    </row>
    <row r="10" spans="1:6" x14ac:dyDescent="0.25">
      <c r="A10" s="4" t="s">
        <v>74</v>
      </c>
      <c r="B10" s="7">
        <f>F25</f>
        <v>172285.45454545456</v>
      </c>
      <c r="D10" s="26" t="s">
        <v>5</v>
      </c>
      <c r="E10" s="21">
        <v>83098</v>
      </c>
      <c r="F10" s="10"/>
    </row>
    <row r="11" spans="1:6" x14ac:dyDescent="0.25">
      <c r="A11" s="6" t="s">
        <v>75</v>
      </c>
      <c r="B11" s="5">
        <f>F36</f>
        <v>268043</v>
      </c>
      <c r="D11" s="26" t="s">
        <v>23</v>
      </c>
      <c r="E11" s="21">
        <v>85029</v>
      </c>
      <c r="F11" s="10"/>
    </row>
    <row r="12" spans="1:6" x14ac:dyDescent="0.25">
      <c r="A12" s="6" t="s">
        <v>76</v>
      </c>
      <c r="B12" s="5">
        <f>F47</f>
        <v>478435.33333333331</v>
      </c>
      <c r="D12" s="26" t="s">
        <v>4</v>
      </c>
      <c r="E12" s="21">
        <v>85807</v>
      </c>
      <c r="F12" s="10"/>
    </row>
    <row r="13" spans="1:6" x14ac:dyDescent="0.25">
      <c r="D13" s="27" t="s">
        <v>3</v>
      </c>
      <c r="E13" s="22">
        <v>93096</v>
      </c>
      <c r="F13" s="11"/>
    </row>
    <row r="14" spans="1:6" x14ac:dyDescent="0.25">
      <c r="D14" s="25" t="s">
        <v>16</v>
      </c>
      <c r="E14" s="20">
        <v>94487</v>
      </c>
      <c r="F14" s="9">
        <f>AVERAGE(E14:E24)</f>
        <v>110664</v>
      </c>
    </row>
    <row r="15" spans="1:6" x14ac:dyDescent="0.25">
      <c r="D15" s="26" t="s">
        <v>26</v>
      </c>
      <c r="E15" s="21">
        <v>96727</v>
      </c>
      <c r="F15" s="10"/>
    </row>
    <row r="16" spans="1:6" x14ac:dyDescent="0.25">
      <c r="D16" s="26" t="s">
        <v>6</v>
      </c>
      <c r="E16" s="21">
        <v>104911</v>
      </c>
      <c r="F16" s="10"/>
    </row>
    <row r="17" spans="4:6" x14ac:dyDescent="0.25">
      <c r="D17" s="26" t="s">
        <v>21</v>
      </c>
      <c r="E17" s="21">
        <v>107694</v>
      </c>
      <c r="F17" s="10"/>
    </row>
    <row r="18" spans="4:6" x14ac:dyDescent="0.25">
      <c r="D18" s="26" t="s">
        <v>17</v>
      </c>
      <c r="E18" s="21">
        <v>110646</v>
      </c>
      <c r="F18" s="10"/>
    </row>
    <row r="19" spans="4:6" x14ac:dyDescent="0.25">
      <c r="D19" s="26" t="s">
        <v>42</v>
      </c>
      <c r="E19" s="21">
        <v>111235</v>
      </c>
      <c r="F19" s="10"/>
    </row>
    <row r="20" spans="4:6" x14ac:dyDescent="0.25">
      <c r="D20" s="26" t="s">
        <v>50</v>
      </c>
      <c r="E20" s="21">
        <v>114482</v>
      </c>
      <c r="F20" s="10"/>
    </row>
    <row r="21" spans="4:6" x14ac:dyDescent="0.25">
      <c r="D21" s="26" t="s">
        <v>53</v>
      </c>
      <c r="E21" s="21">
        <v>116151</v>
      </c>
      <c r="F21" s="10"/>
    </row>
    <row r="22" spans="4:6" x14ac:dyDescent="0.25">
      <c r="D22" s="26" t="s">
        <v>37</v>
      </c>
      <c r="E22" s="21">
        <v>118184</v>
      </c>
      <c r="F22" s="10"/>
    </row>
    <row r="23" spans="4:6" x14ac:dyDescent="0.25">
      <c r="D23" s="26" t="s">
        <v>28</v>
      </c>
      <c r="E23" s="21">
        <v>119441</v>
      </c>
      <c r="F23" s="10"/>
    </row>
    <row r="24" spans="4:6" x14ac:dyDescent="0.25">
      <c r="D24" s="27" t="s">
        <v>25</v>
      </c>
      <c r="E24" s="22">
        <v>123346</v>
      </c>
      <c r="F24" s="11"/>
    </row>
    <row r="25" spans="4:6" x14ac:dyDescent="0.25">
      <c r="D25" s="25" t="s">
        <v>30</v>
      </c>
      <c r="E25" s="20">
        <v>126987</v>
      </c>
      <c r="F25" s="9">
        <f>AVERAGE(E25:E35)</f>
        <v>172285.45454545456</v>
      </c>
    </row>
    <row r="26" spans="4:6" x14ac:dyDescent="0.25">
      <c r="D26" s="26" t="s">
        <v>36</v>
      </c>
      <c r="E26" s="21">
        <v>147314</v>
      </c>
      <c r="F26" s="10"/>
    </row>
    <row r="27" spans="4:6" x14ac:dyDescent="0.25">
      <c r="D27" s="26" t="s">
        <v>31</v>
      </c>
      <c r="E27" s="21">
        <v>147370</v>
      </c>
      <c r="F27" s="10"/>
    </row>
    <row r="28" spans="4:6" x14ac:dyDescent="0.25">
      <c r="D28" s="26" t="s">
        <v>8</v>
      </c>
      <c r="E28" s="21">
        <v>152282</v>
      </c>
      <c r="F28" s="10"/>
    </row>
    <row r="29" spans="4:6" x14ac:dyDescent="0.25">
      <c r="D29" s="26" t="s">
        <v>27</v>
      </c>
      <c r="E29" s="21">
        <v>155438</v>
      </c>
      <c r="F29" s="10"/>
    </row>
    <row r="30" spans="4:6" x14ac:dyDescent="0.25">
      <c r="D30" s="26" t="s">
        <v>20</v>
      </c>
      <c r="E30" s="21">
        <v>156525</v>
      </c>
      <c r="F30" s="10"/>
    </row>
    <row r="31" spans="4:6" x14ac:dyDescent="0.25">
      <c r="D31" s="26" t="s">
        <v>9</v>
      </c>
      <c r="E31" s="21">
        <v>160512</v>
      </c>
      <c r="F31" s="10"/>
    </row>
    <row r="32" spans="4:6" x14ac:dyDescent="0.25">
      <c r="D32" s="26" t="s">
        <v>39</v>
      </c>
      <c r="E32" s="21">
        <v>201029</v>
      </c>
      <c r="F32" s="10"/>
    </row>
    <row r="33" spans="4:6" x14ac:dyDescent="0.25">
      <c r="D33" s="26" t="s">
        <v>44</v>
      </c>
      <c r="E33" s="21">
        <v>215071</v>
      </c>
      <c r="F33" s="10"/>
    </row>
    <row r="34" spans="4:6" x14ac:dyDescent="0.25">
      <c r="D34" s="26" t="s">
        <v>15</v>
      </c>
      <c r="E34" s="21">
        <v>216162</v>
      </c>
      <c r="F34" s="10"/>
    </row>
    <row r="35" spans="4:6" x14ac:dyDescent="0.25">
      <c r="D35" s="27" t="s">
        <v>43</v>
      </c>
      <c r="E35" s="22">
        <v>216450</v>
      </c>
      <c r="F35" s="11"/>
    </row>
    <row r="36" spans="4:6" x14ac:dyDescent="0.25">
      <c r="D36" s="25" t="s">
        <v>33</v>
      </c>
      <c r="E36" s="20">
        <v>228623</v>
      </c>
      <c r="F36" s="9">
        <f>AVERAGE(E36:E46)</f>
        <v>268043</v>
      </c>
    </row>
    <row r="37" spans="4:6" x14ac:dyDescent="0.25">
      <c r="D37" s="26" t="s">
        <v>13</v>
      </c>
      <c r="E37" s="21">
        <v>236173</v>
      </c>
      <c r="F37" s="10"/>
    </row>
    <row r="38" spans="4:6" x14ac:dyDescent="0.25">
      <c r="D38" s="26" t="s">
        <v>29</v>
      </c>
      <c r="E38" s="21">
        <v>245242</v>
      </c>
      <c r="F38" s="10"/>
    </row>
    <row r="39" spans="4:6" x14ac:dyDescent="0.25">
      <c r="D39" s="26" t="s">
        <v>24</v>
      </c>
      <c r="E39" s="21">
        <v>246748</v>
      </c>
      <c r="F39" s="10"/>
    </row>
    <row r="40" spans="4:6" x14ac:dyDescent="0.25">
      <c r="D40" s="26" t="s">
        <v>45</v>
      </c>
      <c r="E40" s="21">
        <v>255698</v>
      </c>
      <c r="F40" s="10"/>
    </row>
    <row r="41" spans="4:6" x14ac:dyDescent="0.25">
      <c r="D41" s="26" t="s">
        <v>47</v>
      </c>
      <c r="E41" s="21">
        <v>257082</v>
      </c>
      <c r="F41" s="10"/>
    </row>
    <row r="42" spans="4:6" x14ac:dyDescent="0.25">
      <c r="D42" s="26" t="s">
        <v>57</v>
      </c>
      <c r="E42" s="21">
        <v>270351</v>
      </c>
      <c r="F42" s="10"/>
    </row>
    <row r="43" spans="4:6" x14ac:dyDescent="0.25">
      <c r="D43" s="26" t="s">
        <v>46</v>
      </c>
      <c r="E43" s="21">
        <v>274947</v>
      </c>
      <c r="F43" s="10"/>
    </row>
    <row r="44" spans="4:6" x14ac:dyDescent="0.25">
      <c r="D44" s="26" t="s">
        <v>41</v>
      </c>
      <c r="E44" s="21">
        <v>283347</v>
      </c>
      <c r="F44" s="10"/>
    </row>
    <row r="45" spans="4:6" x14ac:dyDescent="0.25">
      <c r="D45" s="26" t="s">
        <v>54</v>
      </c>
      <c r="E45" s="21">
        <v>315768</v>
      </c>
      <c r="F45" s="10"/>
    </row>
    <row r="46" spans="4:6" x14ac:dyDescent="0.25">
      <c r="D46" s="27" t="s">
        <v>56</v>
      </c>
      <c r="E46" s="22">
        <v>334494</v>
      </c>
      <c r="F46" s="11"/>
    </row>
    <row r="47" spans="4:6" x14ac:dyDescent="0.25">
      <c r="D47" s="25" t="s">
        <v>19</v>
      </c>
      <c r="E47" s="20">
        <v>337852</v>
      </c>
      <c r="F47" s="9">
        <f>AVERAGE(E47:E58)</f>
        <v>478435.33333333331</v>
      </c>
    </row>
    <row r="48" spans="4:6" x14ac:dyDescent="0.25">
      <c r="D48" s="26" t="s">
        <v>55</v>
      </c>
      <c r="E48" s="21">
        <v>349658</v>
      </c>
      <c r="F48" s="10"/>
    </row>
    <row r="49" spans="4:6" x14ac:dyDescent="0.25">
      <c r="D49" s="26" t="s">
        <v>32</v>
      </c>
      <c r="E49" s="21">
        <v>354339</v>
      </c>
      <c r="F49" s="10"/>
    </row>
    <row r="50" spans="4:6" x14ac:dyDescent="0.25">
      <c r="D50" s="26" t="s">
        <v>35</v>
      </c>
      <c r="E50" s="21">
        <v>402411</v>
      </c>
      <c r="F50" s="10"/>
    </row>
    <row r="51" spans="4:6" x14ac:dyDescent="0.25">
      <c r="D51" s="26" t="s">
        <v>52</v>
      </c>
      <c r="E51" s="21">
        <v>415030</v>
      </c>
      <c r="F51" s="10"/>
    </row>
    <row r="52" spans="4:6" x14ac:dyDescent="0.25">
      <c r="D52" s="26" t="s">
        <v>49</v>
      </c>
      <c r="E52" s="21">
        <v>437718</v>
      </c>
      <c r="F52" s="10"/>
    </row>
    <row r="53" spans="4:6" x14ac:dyDescent="0.25">
      <c r="D53" s="26" t="s">
        <v>58</v>
      </c>
      <c r="E53" s="21">
        <v>485410</v>
      </c>
      <c r="F53" s="10"/>
    </row>
    <row r="54" spans="4:6" x14ac:dyDescent="0.25">
      <c r="D54" s="26" t="s">
        <v>48</v>
      </c>
      <c r="E54" s="21">
        <v>495562</v>
      </c>
      <c r="F54" s="10"/>
    </row>
    <row r="55" spans="4:6" x14ac:dyDescent="0.25">
      <c r="D55" s="26" t="s">
        <v>40</v>
      </c>
      <c r="E55" s="21">
        <v>534343</v>
      </c>
      <c r="F55" s="10"/>
    </row>
    <row r="56" spans="4:6" x14ac:dyDescent="0.25">
      <c r="D56" s="26" t="s">
        <v>38</v>
      </c>
      <c r="E56" s="21">
        <v>580325</v>
      </c>
      <c r="F56" s="10"/>
    </row>
    <row r="57" spans="4:6" x14ac:dyDescent="0.25">
      <c r="D57" s="26" t="s">
        <v>34</v>
      </c>
      <c r="E57" s="21">
        <v>639153</v>
      </c>
      <c r="F57" s="10"/>
    </row>
    <row r="58" spans="4:6" x14ac:dyDescent="0.25">
      <c r="D58" s="27" t="s">
        <v>51</v>
      </c>
      <c r="E58" s="22">
        <v>709423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63" sqref="E63"/>
    </sheetView>
  </sheetViews>
  <sheetFormatPr defaultRowHeight="15.75" x14ac:dyDescent="0.25"/>
  <cols>
    <col min="1" max="1" width="10.85546875" style="2" bestFit="1" customWidth="1"/>
    <col min="2" max="2" width="29.28515625" style="2" bestFit="1" customWidth="1"/>
    <col min="4" max="4" width="45.140625" style="2" bestFit="1" customWidth="1"/>
    <col min="5" max="5" width="29.28515625" style="2" bestFit="1" customWidth="1"/>
    <col min="6" max="6" width="10.42578125" style="12" bestFit="1" customWidth="1"/>
  </cols>
  <sheetData>
    <row r="1" spans="1:6" x14ac:dyDescent="0.25">
      <c r="A1" s="3" t="s">
        <v>66</v>
      </c>
      <c r="B1" s="1" t="s">
        <v>62</v>
      </c>
      <c r="D1" s="1" t="s">
        <v>0</v>
      </c>
      <c r="E1" s="1" t="s">
        <v>62</v>
      </c>
      <c r="F1" s="28" t="s">
        <v>77</v>
      </c>
    </row>
    <row r="2" spans="1:6" x14ac:dyDescent="0.25">
      <c r="A2" s="4" t="s">
        <v>67</v>
      </c>
      <c r="B2" s="5">
        <f>PERCENTILE(E2:E58,0.2)</f>
        <v>18</v>
      </c>
      <c r="D2" s="13" t="s">
        <v>7</v>
      </c>
      <c r="E2" s="14">
        <v>2</v>
      </c>
      <c r="F2" s="9">
        <f>AVERAGE(E2:E13)</f>
        <v>9.25</v>
      </c>
    </row>
    <row r="3" spans="1:6" x14ac:dyDescent="0.25">
      <c r="A3" s="4" t="s">
        <v>68</v>
      </c>
      <c r="B3" s="5">
        <f>PERCENTILE(E2:E58,0.4)</f>
        <v>28.400000000000002</v>
      </c>
      <c r="D3" s="15" t="s">
        <v>6</v>
      </c>
      <c r="E3" s="16">
        <v>6</v>
      </c>
      <c r="F3" s="10"/>
    </row>
    <row r="4" spans="1:6" x14ac:dyDescent="0.25">
      <c r="A4" s="4" t="s">
        <v>69</v>
      </c>
      <c r="B4" s="5">
        <f>PERCENTILE(E2:E58,0.6)</f>
        <v>42.2</v>
      </c>
      <c r="D4" s="15" t="s">
        <v>5</v>
      </c>
      <c r="E4" s="16">
        <v>7</v>
      </c>
      <c r="F4" s="10"/>
    </row>
    <row r="5" spans="1:6" x14ac:dyDescent="0.25">
      <c r="A5" s="6" t="s">
        <v>70</v>
      </c>
      <c r="B5" s="5">
        <f>PERCENTILE(E2:E58,0.8)</f>
        <v>93.800000000000026</v>
      </c>
      <c r="D5" s="15" t="s">
        <v>18</v>
      </c>
      <c r="E5" s="16">
        <v>7</v>
      </c>
      <c r="F5" s="10"/>
    </row>
    <row r="6" spans="1:6" x14ac:dyDescent="0.25">
      <c r="D6" s="15" t="s">
        <v>3</v>
      </c>
      <c r="E6" s="16">
        <v>8</v>
      </c>
      <c r="F6" s="10"/>
    </row>
    <row r="7" spans="1:6" x14ac:dyDescent="0.25">
      <c r="A7" s="3" t="s">
        <v>71</v>
      </c>
      <c r="B7" s="1" t="s">
        <v>62</v>
      </c>
      <c r="D7" s="15" t="s">
        <v>14</v>
      </c>
      <c r="E7" s="16">
        <v>8</v>
      </c>
      <c r="F7" s="10"/>
    </row>
    <row r="8" spans="1:6" x14ac:dyDescent="0.25">
      <c r="A8" s="6" t="s">
        <v>72</v>
      </c>
      <c r="B8" s="5">
        <f>F2</f>
        <v>9.25</v>
      </c>
      <c r="D8" s="15" t="s">
        <v>21</v>
      </c>
      <c r="E8" s="16">
        <v>8</v>
      </c>
      <c r="F8" s="10"/>
    </row>
    <row r="9" spans="1:6" x14ac:dyDescent="0.25">
      <c r="A9" s="6" t="s">
        <v>73</v>
      </c>
      <c r="B9" s="5">
        <f>F14</f>
        <v>24.454545454545453</v>
      </c>
      <c r="D9" s="15" t="s">
        <v>8</v>
      </c>
      <c r="E9" s="16">
        <v>10</v>
      </c>
      <c r="F9" s="10"/>
    </row>
    <row r="10" spans="1:6" x14ac:dyDescent="0.25">
      <c r="A10" s="4" t="s">
        <v>74</v>
      </c>
      <c r="B10" s="7">
        <f>F25</f>
        <v>34.18181818181818</v>
      </c>
      <c r="D10" s="15" t="s">
        <v>2</v>
      </c>
      <c r="E10" s="16">
        <v>11</v>
      </c>
      <c r="F10" s="10"/>
    </row>
    <row r="11" spans="1:6" x14ac:dyDescent="0.25">
      <c r="A11" s="6" t="s">
        <v>75</v>
      </c>
      <c r="B11" s="5">
        <f>F36</f>
        <v>63.18181818181818</v>
      </c>
      <c r="D11" s="15" t="s">
        <v>10</v>
      </c>
      <c r="E11" s="16">
        <v>11</v>
      </c>
      <c r="F11" s="10"/>
    </row>
    <row r="12" spans="1:6" x14ac:dyDescent="0.25">
      <c r="A12" s="6" t="s">
        <v>76</v>
      </c>
      <c r="B12" s="5">
        <f>F47</f>
        <v>166.66666666666666</v>
      </c>
      <c r="D12" s="15" t="s">
        <v>9</v>
      </c>
      <c r="E12" s="16">
        <v>15</v>
      </c>
      <c r="F12" s="10"/>
    </row>
    <row r="13" spans="1:6" x14ac:dyDescent="0.25">
      <c r="D13" s="17" t="s">
        <v>4</v>
      </c>
      <c r="E13" s="18">
        <v>18</v>
      </c>
      <c r="F13" s="11"/>
    </row>
    <row r="14" spans="1:6" x14ac:dyDescent="0.25">
      <c r="D14" s="13" t="s">
        <v>23</v>
      </c>
      <c r="E14" s="14">
        <v>18</v>
      </c>
      <c r="F14" s="9">
        <f>AVERAGE(E14:E24)</f>
        <v>24.454545454545453</v>
      </c>
    </row>
    <row r="15" spans="1:6" x14ac:dyDescent="0.25">
      <c r="D15" s="15" t="s">
        <v>25</v>
      </c>
      <c r="E15" s="16">
        <v>22</v>
      </c>
      <c r="F15" s="10"/>
    </row>
    <row r="16" spans="1:6" x14ac:dyDescent="0.25">
      <c r="D16" s="15" t="s">
        <v>39</v>
      </c>
      <c r="E16" s="16">
        <v>23</v>
      </c>
      <c r="F16" s="10"/>
    </row>
    <row r="17" spans="4:6" x14ac:dyDescent="0.25">
      <c r="D17" s="15" t="s">
        <v>43</v>
      </c>
      <c r="E17" s="16">
        <v>23</v>
      </c>
      <c r="F17" s="10"/>
    </row>
    <row r="18" spans="4:6" x14ac:dyDescent="0.25">
      <c r="D18" s="15" t="s">
        <v>27</v>
      </c>
      <c r="E18" s="16">
        <v>25</v>
      </c>
      <c r="F18" s="10"/>
    </row>
    <row r="19" spans="4:6" x14ac:dyDescent="0.25">
      <c r="D19" s="15" t="s">
        <v>31</v>
      </c>
      <c r="E19" s="16">
        <v>25</v>
      </c>
      <c r="F19" s="10"/>
    </row>
    <row r="20" spans="4:6" x14ac:dyDescent="0.25">
      <c r="D20" s="15" t="s">
        <v>28</v>
      </c>
      <c r="E20" s="16">
        <v>25</v>
      </c>
      <c r="F20" s="10"/>
    </row>
    <row r="21" spans="4:6" x14ac:dyDescent="0.25">
      <c r="D21" s="15" t="s">
        <v>36</v>
      </c>
      <c r="E21" s="16">
        <v>26</v>
      </c>
      <c r="F21" s="10"/>
    </row>
    <row r="22" spans="4:6" x14ac:dyDescent="0.25">
      <c r="D22" s="15" t="s">
        <v>17</v>
      </c>
      <c r="E22" s="16">
        <v>26</v>
      </c>
      <c r="F22" s="10"/>
    </row>
    <row r="23" spans="4:6" x14ac:dyDescent="0.25">
      <c r="D23" s="15" t="s">
        <v>50</v>
      </c>
      <c r="E23" s="16">
        <v>28</v>
      </c>
      <c r="F23" s="10"/>
    </row>
    <row r="24" spans="4:6" x14ac:dyDescent="0.25">
      <c r="D24" s="17" t="s">
        <v>45</v>
      </c>
      <c r="E24" s="18">
        <v>28</v>
      </c>
      <c r="F24" s="11"/>
    </row>
    <row r="25" spans="4:6" x14ac:dyDescent="0.25">
      <c r="D25" s="13" t="s">
        <v>15</v>
      </c>
      <c r="E25" s="14">
        <v>29</v>
      </c>
      <c r="F25" s="9">
        <f>AVERAGE(E25:E35)</f>
        <v>34.18181818181818</v>
      </c>
    </row>
    <row r="26" spans="4:6" x14ac:dyDescent="0.25">
      <c r="D26" s="15" t="s">
        <v>22</v>
      </c>
      <c r="E26" s="16">
        <v>29</v>
      </c>
      <c r="F26" s="10"/>
    </row>
    <row r="27" spans="4:6" x14ac:dyDescent="0.25">
      <c r="D27" s="15" t="s">
        <v>26</v>
      </c>
      <c r="E27" s="16">
        <v>30</v>
      </c>
      <c r="F27" s="10"/>
    </row>
    <row r="28" spans="4:6" x14ac:dyDescent="0.25">
      <c r="D28" s="15" t="s">
        <v>37</v>
      </c>
      <c r="E28" s="16">
        <v>30</v>
      </c>
      <c r="F28" s="10"/>
    </row>
    <row r="29" spans="4:6" x14ac:dyDescent="0.25">
      <c r="D29" s="15" t="s">
        <v>46</v>
      </c>
      <c r="E29" s="16">
        <v>31</v>
      </c>
      <c r="F29" s="10"/>
    </row>
    <row r="30" spans="4:6" x14ac:dyDescent="0.25">
      <c r="D30" s="15" t="s">
        <v>12</v>
      </c>
      <c r="E30" s="16">
        <v>34</v>
      </c>
      <c r="F30" s="10"/>
    </row>
    <row r="31" spans="4:6" x14ac:dyDescent="0.25">
      <c r="D31" s="15" t="s">
        <v>16</v>
      </c>
      <c r="E31" s="16">
        <v>34</v>
      </c>
      <c r="F31" s="10"/>
    </row>
    <row r="32" spans="4:6" x14ac:dyDescent="0.25">
      <c r="D32" s="15" t="s">
        <v>42</v>
      </c>
      <c r="E32" s="16">
        <v>39</v>
      </c>
      <c r="F32" s="10"/>
    </row>
    <row r="33" spans="4:6" x14ac:dyDescent="0.25">
      <c r="D33" s="15" t="s">
        <v>47</v>
      </c>
      <c r="E33" s="16">
        <v>39</v>
      </c>
      <c r="F33" s="10"/>
    </row>
    <row r="34" spans="4:6" x14ac:dyDescent="0.25">
      <c r="D34" s="15" t="s">
        <v>33</v>
      </c>
      <c r="E34" s="16">
        <v>40</v>
      </c>
      <c r="F34" s="10"/>
    </row>
    <row r="35" spans="4:6" x14ac:dyDescent="0.25">
      <c r="D35" s="17" t="s">
        <v>19</v>
      </c>
      <c r="E35" s="18">
        <v>41</v>
      </c>
      <c r="F35" s="11"/>
    </row>
    <row r="36" spans="4:6" x14ac:dyDescent="0.25">
      <c r="D36" s="13" t="s">
        <v>44</v>
      </c>
      <c r="E36" s="14">
        <v>43</v>
      </c>
      <c r="F36" s="9">
        <f>AVERAGE(E36:E46)</f>
        <v>63.18181818181818</v>
      </c>
    </row>
    <row r="37" spans="4:6" x14ac:dyDescent="0.25">
      <c r="D37" s="15" t="s">
        <v>35</v>
      </c>
      <c r="E37" s="16">
        <v>50</v>
      </c>
      <c r="F37" s="10"/>
    </row>
    <row r="38" spans="4:6" x14ac:dyDescent="0.25">
      <c r="D38" s="15" t="s">
        <v>30</v>
      </c>
      <c r="E38" s="16">
        <v>57</v>
      </c>
      <c r="F38" s="10"/>
    </row>
    <row r="39" spans="4:6" x14ac:dyDescent="0.25">
      <c r="D39" s="15" t="s">
        <v>11</v>
      </c>
      <c r="E39" s="16">
        <v>57</v>
      </c>
      <c r="F39" s="10"/>
    </row>
    <row r="40" spans="4:6" x14ac:dyDescent="0.25">
      <c r="D40" s="15" t="s">
        <v>24</v>
      </c>
      <c r="E40" s="16">
        <v>58</v>
      </c>
      <c r="F40" s="10"/>
    </row>
    <row r="41" spans="4:6" x14ac:dyDescent="0.25">
      <c r="D41" s="15" t="s">
        <v>55</v>
      </c>
      <c r="E41" s="16">
        <v>60</v>
      </c>
      <c r="F41" s="10"/>
    </row>
    <row r="42" spans="4:6" x14ac:dyDescent="0.25">
      <c r="D42" s="15" t="s">
        <v>29</v>
      </c>
      <c r="E42" s="16">
        <v>62</v>
      </c>
      <c r="F42" s="10"/>
    </row>
    <row r="43" spans="4:6" x14ac:dyDescent="0.25">
      <c r="D43" s="15" t="s">
        <v>54</v>
      </c>
      <c r="E43" s="16">
        <v>67</v>
      </c>
      <c r="F43" s="10"/>
    </row>
    <row r="44" spans="4:6" x14ac:dyDescent="0.25">
      <c r="D44" s="15" t="s">
        <v>32</v>
      </c>
      <c r="E44" s="16">
        <v>68</v>
      </c>
      <c r="F44" s="10"/>
    </row>
    <row r="45" spans="4:6" x14ac:dyDescent="0.25">
      <c r="D45" s="15" t="s">
        <v>58</v>
      </c>
      <c r="E45" s="16">
        <v>84</v>
      </c>
      <c r="F45" s="10"/>
    </row>
    <row r="46" spans="4:6" x14ac:dyDescent="0.25">
      <c r="D46" s="17" t="s">
        <v>57</v>
      </c>
      <c r="E46" s="18">
        <v>89</v>
      </c>
      <c r="F46" s="11"/>
    </row>
    <row r="47" spans="4:6" x14ac:dyDescent="0.25">
      <c r="D47" s="13" t="s">
        <v>52</v>
      </c>
      <c r="E47" s="14">
        <v>95</v>
      </c>
      <c r="F47" s="9">
        <f>AVERAGE(E47:E58)</f>
        <v>166.66666666666666</v>
      </c>
    </row>
    <row r="48" spans="4:6" x14ac:dyDescent="0.25">
      <c r="D48" s="15" t="s">
        <v>49</v>
      </c>
      <c r="E48" s="16">
        <v>103</v>
      </c>
      <c r="F48" s="10"/>
    </row>
    <row r="49" spans="4:6" x14ac:dyDescent="0.25">
      <c r="D49" s="15" t="s">
        <v>56</v>
      </c>
      <c r="E49" s="16">
        <v>104</v>
      </c>
      <c r="F49" s="10"/>
    </row>
    <row r="50" spans="4:6" x14ac:dyDescent="0.25">
      <c r="D50" s="15" t="s">
        <v>38</v>
      </c>
      <c r="E50" s="16">
        <v>109</v>
      </c>
      <c r="F50" s="10"/>
    </row>
    <row r="51" spans="4:6" x14ac:dyDescent="0.25">
      <c r="D51" s="15" t="s">
        <v>20</v>
      </c>
      <c r="E51" s="16">
        <v>109</v>
      </c>
      <c r="F51" s="10"/>
    </row>
    <row r="52" spans="4:6" x14ac:dyDescent="0.25">
      <c r="D52" s="15" t="s">
        <v>53</v>
      </c>
      <c r="E52" s="16">
        <v>109</v>
      </c>
      <c r="F52" s="10"/>
    </row>
    <row r="53" spans="4:6" x14ac:dyDescent="0.25">
      <c r="D53" s="15" t="s">
        <v>13</v>
      </c>
      <c r="E53" s="16">
        <v>114</v>
      </c>
      <c r="F53" s="10"/>
    </row>
    <row r="54" spans="4:6" x14ac:dyDescent="0.25">
      <c r="D54" s="15" t="s">
        <v>48</v>
      </c>
      <c r="E54" s="16">
        <v>115</v>
      </c>
      <c r="F54" s="10"/>
    </row>
    <row r="55" spans="4:6" x14ac:dyDescent="0.25">
      <c r="D55" s="15" t="s">
        <v>41</v>
      </c>
      <c r="E55" s="16">
        <v>228</v>
      </c>
      <c r="F55" s="10"/>
    </row>
    <row r="56" spans="4:6" x14ac:dyDescent="0.25">
      <c r="D56" s="15" t="s">
        <v>40</v>
      </c>
      <c r="E56" s="16">
        <v>268</v>
      </c>
      <c r="F56" s="10"/>
    </row>
    <row r="57" spans="4:6" x14ac:dyDescent="0.25">
      <c r="D57" s="15" t="s">
        <v>51</v>
      </c>
      <c r="E57" s="16">
        <v>294</v>
      </c>
      <c r="F57" s="10"/>
    </row>
    <row r="58" spans="4:6" x14ac:dyDescent="0.25">
      <c r="D58" s="17" t="s">
        <v>34</v>
      </c>
      <c r="E58" s="18">
        <v>352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G63" sqref="G63:G64"/>
    </sheetView>
  </sheetViews>
  <sheetFormatPr defaultRowHeight="15.75" x14ac:dyDescent="0.25"/>
  <cols>
    <col min="1" max="1" width="10.85546875" style="2" bestFit="1" customWidth="1"/>
    <col min="2" max="2" width="16" style="2" bestFit="1" customWidth="1"/>
    <col min="4" max="4" width="45.140625" style="2" bestFit="1" customWidth="1"/>
    <col min="5" max="5" width="16" style="2" bestFit="1" customWidth="1"/>
    <col min="6" max="6" width="10.42578125" style="12" bestFit="1" customWidth="1"/>
  </cols>
  <sheetData>
    <row r="1" spans="1:6" x14ac:dyDescent="0.25">
      <c r="A1" s="3" t="s">
        <v>66</v>
      </c>
      <c r="B1" s="1" t="s">
        <v>63</v>
      </c>
      <c r="D1" s="1" t="s">
        <v>0</v>
      </c>
      <c r="E1" s="1" t="s">
        <v>63</v>
      </c>
      <c r="F1" s="28" t="s">
        <v>77</v>
      </c>
    </row>
    <row r="2" spans="1:6" x14ac:dyDescent="0.25">
      <c r="A2" s="4" t="s">
        <v>67</v>
      </c>
      <c r="B2" s="5">
        <f>PERCENTILE(E2:E58,0.2)</f>
        <v>12</v>
      </c>
      <c r="D2" s="13" t="s">
        <v>5</v>
      </c>
      <c r="E2" s="14">
        <v>4</v>
      </c>
      <c r="F2" s="9">
        <f>AVERAGE(E2:E13)</f>
        <v>9.4166666666666661</v>
      </c>
    </row>
    <row r="3" spans="1:6" x14ac:dyDescent="0.25">
      <c r="A3" s="4" t="s">
        <v>68</v>
      </c>
      <c r="B3" s="5">
        <f>PERCENTILE(E2:E58,0.4)</f>
        <v>18</v>
      </c>
      <c r="D3" s="15" t="s">
        <v>14</v>
      </c>
      <c r="E3" s="16">
        <v>5</v>
      </c>
      <c r="F3" s="10"/>
    </row>
    <row r="4" spans="1:6" x14ac:dyDescent="0.25">
      <c r="A4" s="4" t="s">
        <v>69</v>
      </c>
      <c r="B4" s="5">
        <f>PERCENTILE(E2:E58,0.6)</f>
        <v>22.6</v>
      </c>
      <c r="D4" s="15" t="s">
        <v>7</v>
      </c>
      <c r="E4" s="16">
        <v>6</v>
      </c>
      <c r="F4" s="10"/>
    </row>
    <row r="5" spans="1:6" x14ac:dyDescent="0.25">
      <c r="A5" s="6" t="s">
        <v>70</v>
      </c>
      <c r="B5" s="5">
        <f>PERCENTILE(E2:E58,0.8)</f>
        <v>30.800000000000004</v>
      </c>
      <c r="D5" s="15" t="s">
        <v>18</v>
      </c>
      <c r="E5" s="16">
        <v>7</v>
      </c>
      <c r="F5" s="10"/>
    </row>
    <row r="6" spans="1:6" x14ac:dyDescent="0.25">
      <c r="D6" s="15" t="s">
        <v>2</v>
      </c>
      <c r="E6" s="16">
        <v>11</v>
      </c>
      <c r="F6" s="10"/>
    </row>
    <row r="7" spans="1:6" x14ac:dyDescent="0.25">
      <c r="A7" s="3" t="s">
        <v>71</v>
      </c>
      <c r="B7" s="1" t="s">
        <v>63</v>
      </c>
      <c r="D7" s="15" t="s">
        <v>10</v>
      </c>
      <c r="E7" s="16">
        <v>11</v>
      </c>
      <c r="F7" s="10"/>
    </row>
    <row r="8" spans="1:6" x14ac:dyDescent="0.25">
      <c r="A8" s="6" t="s">
        <v>72</v>
      </c>
      <c r="B8" s="5">
        <f>F2</f>
        <v>9.4166666666666661</v>
      </c>
      <c r="D8" s="15" t="s">
        <v>4</v>
      </c>
      <c r="E8" s="16">
        <v>11</v>
      </c>
      <c r="F8" s="10"/>
    </row>
    <row r="9" spans="1:6" x14ac:dyDescent="0.25">
      <c r="A9" s="6" t="s">
        <v>73</v>
      </c>
      <c r="B9" s="5">
        <f>F14</f>
        <v>15.272727272727273</v>
      </c>
      <c r="D9" s="15" t="s">
        <v>3</v>
      </c>
      <c r="E9" s="16">
        <v>11</v>
      </c>
      <c r="F9" s="10"/>
    </row>
    <row r="10" spans="1:6" x14ac:dyDescent="0.25">
      <c r="A10" s="4" t="s">
        <v>74</v>
      </c>
      <c r="B10" s="7">
        <f>F25</f>
        <v>20.181818181818183</v>
      </c>
      <c r="D10" s="15" t="s">
        <v>23</v>
      </c>
      <c r="E10" s="16">
        <v>11</v>
      </c>
      <c r="F10" s="10"/>
    </row>
    <row r="11" spans="1:6" x14ac:dyDescent="0.25">
      <c r="A11" s="6" t="s">
        <v>75</v>
      </c>
      <c r="B11" s="5">
        <f>F36</f>
        <v>26.181818181818183</v>
      </c>
      <c r="D11" s="15" t="s">
        <v>6</v>
      </c>
      <c r="E11" s="16">
        <v>12</v>
      </c>
      <c r="F11" s="10"/>
    </row>
    <row r="12" spans="1:6" x14ac:dyDescent="0.25">
      <c r="A12" s="6" t="s">
        <v>76</v>
      </c>
      <c r="B12" s="5">
        <f>F47</f>
        <v>43.5</v>
      </c>
      <c r="D12" s="15" t="s">
        <v>17</v>
      </c>
      <c r="E12" s="16">
        <v>12</v>
      </c>
      <c r="F12" s="10"/>
    </row>
    <row r="13" spans="1:6" x14ac:dyDescent="0.25">
      <c r="D13" s="17" t="s">
        <v>11</v>
      </c>
      <c r="E13" s="18">
        <v>12</v>
      </c>
      <c r="F13" s="11"/>
    </row>
    <row r="14" spans="1:6" x14ac:dyDescent="0.25">
      <c r="D14" s="13" t="s">
        <v>20</v>
      </c>
      <c r="E14" s="14">
        <v>12</v>
      </c>
      <c r="F14" s="9">
        <f>AVERAGE(E14:E24)</f>
        <v>15.272727272727273</v>
      </c>
    </row>
    <row r="15" spans="1:6" x14ac:dyDescent="0.25">
      <c r="D15" s="15" t="s">
        <v>22</v>
      </c>
      <c r="E15" s="16">
        <v>13</v>
      </c>
      <c r="F15" s="10"/>
    </row>
    <row r="16" spans="1:6" x14ac:dyDescent="0.25">
      <c r="D16" s="15" t="s">
        <v>25</v>
      </c>
      <c r="E16" s="16">
        <v>14</v>
      </c>
      <c r="F16" s="10"/>
    </row>
    <row r="17" spans="4:6" x14ac:dyDescent="0.25">
      <c r="D17" s="15" t="s">
        <v>12</v>
      </c>
      <c r="E17" s="16">
        <v>14</v>
      </c>
      <c r="F17" s="10"/>
    </row>
    <row r="18" spans="4:6" x14ac:dyDescent="0.25">
      <c r="D18" s="15" t="s">
        <v>16</v>
      </c>
      <c r="E18" s="16">
        <v>14</v>
      </c>
      <c r="F18" s="10"/>
    </row>
    <row r="19" spans="4:6" x14ac:dyDescent="0.25">
      <c r="D19" s="15" t="s">
        <v>15</v>
      </c>
      <c r="E19" s="16">
        <v>16</v>
      </c>
      <c r="F19" s="10"/>
    </row>
    <row r="20" spans="4:6" x14ac:dyDescent="0.25">
      <c r="D20" s="15" t="s">
        <v>9</v>
      </c>
      <c r="E20" s="16">
        <v>16</v>
      </c>
      <c r="F20" s="10"/>
    </row>
    <row r="21" spans="4:6" x14ac:dyDescent="0.25">
      <c r="D21" s="15" t="s">
        <v>26</v>
      </c>
      <c r="E21" s="16">
        <v>17</v>
      </c>
      <c r="F21" s="10"/>
    </row>
    <row r="22" spans="4:6" x14ac:dyDescent="0.25">
      <c r="D22" s="15" t="s">
        <v>28</v>
      </c>
      <c r="E22" s="16">
        <v>17</v>
      </c>
      <c r="F22" s="10"/>
    </row>
    <row r="23" spans="4:6" x14ac:dyDescent="0.25">
      <c r="D23" s="15" t="s">
        <v>42</v>
      </c>
      <c r="E23" s="16">
        <v>17</v>
      </c>
      <c r="F23" s="10"/>
    </row>
    <row r="24" spans="4:6" x14ac:dyDescent="0.25">
      <c r="D24" s="17" t="s">
        <v>39</v>
      </c>
      <c r="E24" s="18">
        <v>18</v>
      </c>
      <c r="F24" s="11"/>
    </row>
    <row r="25" spans="4:6" x14ac:dyDescent="0.25">
      <c r="D25" s="13" t="s">
        <v>8</v>
      </c>
      <c r="E25" s="14">
        <v>18</v>
      </c>
      <c r="F25" s="9">
        <f>AVERAGE(E25:E35)</f>
        <v>20.181818181818183</v>
      </c>
    </row>
    <row r="26" spans="4:6" x14ac:dyDescent="0.25">
      <c r="D26" s="15" t="s">
        <v>21</v>
      </c>
      <c r="E26" s="16">
        <v>18</v>
      </c>
      <c r="F26" s="10"/>
    </row>
    <row r="27" spans="4:6" x14ac:dyDescent="0.25">
      <c r="D27" s="15" t="s">
        <v>36</v>
      </c>
      <c r="E27" s="16">
        <v>19</v>
      </c>
      <c r="F27" s="10"/>
    </row>
    <row r="28" spans="4:6" x14ac:dyDescent="0.25">
      <c r="D28" s="15" t="s">
        <v>44</v>
      </c>
      <c r="E28" s="16">
        <v>19</v>
      </c>
      <c r="F28" s="10"/>
    </row>
    <row r="29" spans="4:6" x14ac:dyDescent="0.25">
      <c r="D29" s="15" t="s">
        <v>50</v>
      </c>
      <c r="E29" s="16">
        <v>20</v>
      </c>
      <c r="F29" s="10"/>
    </row>
    <row r="30" spans="4:6" x14ac:dyDescent="0.25">
      <c r="D30" s="15" t="s">
        <v>13</v>
      </c>
      <c r="E30" s="16">
        <v>20</v>
      </c>
      <c r="F30" s="10"/>
    </row>
    <row r="31" spans="4:6" x14ac:dyDescent="0.25">
      <c r="D31" s="15" t="s">
        <v>24</v>
      </c>
      <c r="E31" s="16">
        <v>20</v>
      </c>
      <c r="F31" s="10"/>
    </row>
    <row r="32" spans="4:6" x14ac:dyDescent="0.25">
      <c r="D32" s="15" t="s">
        <v>31</v>
      </c>
      <c r="E32" s="16">
        <v>22</v>
      </c>
      <c r="F32" s="10"/>
    </row>
    <row r="33" spans="4:6" x14ac:dyDescent="0.25">
      <c r="D33" s="15" t="s">
        <v>55</v>
      </c>
      <c r="E33" s="16">
        <v>22</v>
      </c>
      <c r="F33" s="10"/>
    </row>
    <row r="34" spans="4:6" x14ac:dyDescent="0.25">
      <c r="D34" s="15" t="s">
        <v>35</v>
      </c>
      <c r="E34" s="16">
        <v>22</v>
      </c>
      <c r="F34" s="10"/>
    </row>
    <row r="35" spans="4:6" x14ac:dyDescent="0.25">
      <c r="D35" s="17" t="s">
        <v>32</v>
      </c>
      <c r="E35" s="18">
        <v>22</v>
      </c>
      <c r="F35" s="11"/>
    </row>
    <row r="36" spans="4:6" x14ac:dyDescent="0.25">
      <c r="D36" s="13" t="s">
        <v>37</v>
      </c>
      <c r="E36" s="14">
        <v>23</v>
      </c>
      <c r="F36" s="9">
        <f>AVERAGE(E36:E46)</f>
        <v>26.181818181818183</v>
      </c>
    </row>
    <row r="37" spans="4:6" x14ac:dyDescent="0.25">
      <c r="D37" s="15" t="s">
        <v>30</v>
      </c>
      <c r="E37" s="16">
        <v>24</v>
      </c>
      <c r="F37" s="10"/>
    </row>
    <row r="38" spans="4:6" x14ac:dyDescent="0.25">
      <c r="D38" s="15" t="s">
        <v>27</v>
      </c>
      <c r="E38" s="16">
        <v>24</v>
      </c>
      <c r="F38" s="10"/>
    </row>
    <row r="39" spans="4:6" x14ac:dyDescent="0.25">
      <c r="D39" s="15" t="s">
        <v>45</v>
      </c>
      <c r="E39" s="16">
        <v>24</v>
      </c>
      <c r="F39" s="10"/>
    </row>
    <row r="40" spans="4:6" x14ac:dyDescent="0.25">
      <c r="D40" s="15" t="s">
        <v>47</v>
      </c>
      <c r="E40" s="16">
        <v>25</v>
      </c>
      <c r="F40" s="10"/>
    </row>
    <row r="41" spans="4:6" x14ac:dyDescent="0.25">
      <c r="D41" s="15" t="s">
        <v>43</v>
      </c>
      <c r="E41" s="16">
        <v>26</v>
      </c>
      <c r="F41" s="10"/>
    </row>
    <row r="42" spans="4:6" x14ac:dyDescent="0.25">
      <c r="D42" s="15" t="s">
        <v>29</v>
      </c>
      <c r="E42" s="16">
        <v>27</v>
      </c>
      <c r="F42" s="10"/>
    </row>
    <row r="43" spans="4:6" x14ac:dyDescent="0.25">
      <c r="D43" s="15" t="s">
        <v>52</v>
      </c>
      <c r="E43" s="16">
        <v>27</v>
      </c>
      <c r="F43" s="10"/>
    </row>
    <row r="44" spans="4:6" x14ac:dyDescent="0.25">
      <c r="D44" s="15" t="s">
        <v>46</v>
      </c>
      <c r="E44" s="16">
        <v>28</v>
      </c>
      <c r="F44" s="10"/>
    </row>
    <row r="45" spans="4:6" x14ac:dyDescent="0.25">
      <c r="D45" s="15" t="s">
        <v>19</v>
      </c>
      <c r="E45" s="16">
        <v>30</v>
      </c>
      <c r="F45" s="10"/>
    </row>
    <row r="46" spans="4:6" x14ac:dyDescent="0.25">
      <c r="D46" s="17" t="s">
        <v>58</v>
      </c>
      <c r="E46" s="18">
        <v>30</v>
      </c>
      <c r="F46" s="11"/>
    </row>
    <row r="47" spans="4:6" x14ac:dyDescent="0.25">
      <c r="D47" s="13" t="s">
        <v>54</v>
      </c>
      <c r="E47" s="14">
        <v>31</v>
      </c>
      <c r="F47" s="9">
        <f>AVERAGE(E47:E58)</f>
        <v>43.5</v>
      </c>
    </row>
    <row r="48" spans="4:6" x14ac:dyDescent="0.25">
      <c r="D48" s="15" t="s">
        <v>41</v>
      </c>
      <c r="E48" s="16">
        <v>31</v>
      </c>
      <c r="F48" s="10"/>
    </row>
    <row r="49" spans="4:6" x14ac:dyDescent="0.25">
      <c r="D49" s="15" t="s">
        <v>33</v>
      </c>
      <c r="E49" s="16">
        <v>34</v>
      </c>
      <c r="F49" s="10"/>
    </row>
    <row r="50" spans="4:6" x14ac:dyDescent="0.25">
      <c r="D50" s="15" t="s">
        <v>49</v>
      </c>
      <c r="E50" s="16">
        <v>34</v>
      </c>
      <c r="F50" s="10"/>
    </row>
    <row r="51" spans="4:6" x14ac:dyDescent="0.25">
      <c r="D51" s="15" t="s">
        <v>48</v>
      </c>
      <c r="E51" s="16">
        <v>37</v>
      </c>
      <c r="F51" s="10"/>
    </row>
    <row r="52" spans="4:6" x14ac:dyDescent="0.25">
      <c r="D52" s="15" t="s">
        <v>40</v>
      </c>
      <c r="E52" s="16">
        <v>38</v>
      </c>
      <c r="F52" s="10"/>
    </row>
    <row r="53" spans="4:6" x14ac:dyDescent="0.25">
      <c r="D53" s="15" t="s">
        <v>38</v>
      </c>
      <c r="E53" s="16">
        <v>39</v>
      </c>
      <c r="F53" s="10"/>
    </row>
    <row r="54" spans="4:6" x14ac:dyDescent="0.25">
      <c r="D54" s="15" t="s">
        <v>53</v>
      </c>
      <c r="E54" s="16">
        <v>43</v>
      </c>
      <c r="F54" s="10"/>
    </row>
    <row r="55" spans="4:6" x14ac:dyDescent="0.25">
      <c r="D55" s="15" t="s">
        <v>56</v>
      </c>
      <c r="E55" s="16">
        <v>43</v>
      </c>
      <c r="F55" s="10"/>
    </row>
    <row r="56" spans="4:6" x14ac:dyDescent="0.25">
      <c r="D56" s="15" t="s">
        <v>51</v>
      </c>
      <c r="E56" s="16">
        <v>44</v>
      </c>
      <c r="F56" s="10"/>
    </row>
    <row r="57" spans="4:6" x14ac:dyDescent="0.25">
      <c r="D57" s="15" t="s">
        <v>57</v>
      </c>
      <c r="E57" s="16">
        <v>47</v>
      </c>
      <c r="F57" s="10"/>
    </row>
    <row r="58" spans="4:6" x14ac:dyDescent="0.25">
      <c r="D58" s="17" t="s">
        <v>34</v>
      </c>
      <c r="E58" s="18">
        <v>101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65" sqref="F65"/>
    </sheetView>
  </sheetViews>
  <sheetFormatPr defaultRowHeight="15.75" x14ac:dyDescent="0.25"/>
  <cols>
    <col min="1" max="1" width="10.85546875" style="2" bestFit="1" customWidth="1"/>
    <col min="2" max="2" width="20.5703125" style="2" bestFit="1" customWidth="1"/>
    <col min="4" max="4" width="45.140625" style="2" bestFit="1" customWidth="1"/>
    <col min="5" max="5" width="19.85546875" style="2" bestFit="1" customWidth="1"/>
    <col min="6" max="6" width="10.42578125" style="12" bestFit="1" customWidth="1"/>
  </cols>
  <sheetData>
    <row r="1" spans="1:6" x14ac:dyDescent="0.25">
      <c r="A1" s="3" t="s">
        <v>66</v>
      </c>
      <c r="B1" s="1" t="s">
        <v>81</v>
      </c>
      <c r="D1" s="1" t="s">
        <v>0</v>
      </c>
      <c r="E1" s="1" t="s">
        <v>64</v>
      </c>
      <c r="F1" s="28" t="s">
        <v>77</v>
      </c>
    </row>
    <row r="2" spans="1:6" x14ac:dyDescent="0.25">
      <c r="A2" s="4" t="s">
        <v>67</v>
      </c>
      <c r="B2" s="5">
        <f>PERCENTILE(E2:E58,0.2)</f>
        <v>298.2</v>
      </c>
      <c r="D2" s="13" t="s">
        <v>2</v>
      </c>
      <c r="E2" s="14">
        <v>88</v>
      </c>
      <c r="F2" s="9">
        <f>AVERAGE(E2:E13)</f>
        <v>202.25</v>
      </c>
    </row>
    <row r="3" spans="1:6" x14ac:dyDescent="0.25">
      <c r="A3" s="4" t="s">
        <v>68</v>
      </c>
      <c r="B3" s="5">
        <f>PERCENTILE(E2:E58,0.4)</f>
        <v>377.20000000000005</v>
      </c>
      <c r="D3" s="15" t="s">
        <v>7</v>
      </c>
      <c r="E3" s="16">
        <v>99</v>
      </c>
      <c r="F3" s="10"/>
    </row>
    <row r="4" spans="1:6" x14ac:dyDescent="0.25">
      <c r="A4" s="4" t="s">
        <v>69</v>
      </c>
      <c r="B4" s="5">
        <f>PERCENTILE(E2:E58,0.6)</f>
        <v>490.6</v>
      </c>
      <c r="D4" s="15" t="s">
        <v>3</v>
      </c>
      <c r="E4" s="16">
        <v>149</v>
      </c>
      <c r="F4" s="10"/>
    </row>
    <row r="5" spans="1:6" x14ac:dyDescent="0.25">
      <c r="A5" s="6" t="s">
        <v>70</v>
      </c>
      <c r="B5" s="5">
        <f>PERCENTILE(E2:E58,0.8)</f>
        <v>665.00000000000011</v>
      </c>
      <c r="D5" s="15" t="s">
        <v>20</v>
      </c>
      <c r="E5" s="16">
        <v>168</v>
      </c>
      <c r="F5" s="10"/>
    </row>
    <row r="6" spans="1:6" x14ac:dyDescent="0.25">
      <c r="D6" s="15" t="s">
        <v>4</v>
      </c>
      <c r="E6" s="16">
        <v>178</v>
      </c>
      <c r="F6" s="10"/>
    </row>
    <row r="7" spans="1:6" x14ac:dyDescent="0.25">
      <c r="A7" s="3" t="s">
        <v>71</v>
      </c>
      <c r="B7" s="1" t="s">
        <v>81</v>
      </c>
      <c r="D7" s="15" t="s">
        <v>23</v>
      </c>
      <c r="E7" s="16">
        <v>213</v>
      </c>
      <c r="F7" s="10"/>
    </row>
    <row r="8" spans="1:6" x14ac:dyDescent="0.25">
      <c r="A8" s="6" t="s">
        <v>72</v>
      </c>
      <c r="B8" s="5">
        <f>F2</f>
        <v>202.25</v>
      </c>
      <c r="D8" s="15" t="s">
        <v>9</v>
      </c>
      <c r="E8" s="16">
        <v>216</v>
      </c>
      <c r="F8" s="10"/>
    </row>
    <row r="9" spans="1:6" x14ac:dyDescent="0.25">
      <c r="A9" s="6" t="s">
        <v>73</v>
      </c>
      <c r="B9" s="5">
        <f>F14</f>
        <v>341.72727272727275</v>
      </c>
      <c r="D9" s="15" t="s">
        <v>31</v>
      </c>
      <c r="E9" s="16">
        <v>224</v>
      </c>
      <c r="F9" s="10"/>
    </row>
    <row r="10" spans="1:6" x14ac:dyDescent="0.25">
      <c r="A10" s="4" t="s">
        <v>74</v>
      </c>
      <c r="B10" s="7">
        <f>F25</f>
        <v>432.36363636363637</v>
      </c>
      <c r="D10" s="15" t="s">
        <v>44</v>
      </c>
      <c r="E10" s="16">
        <v>248</v>
      </c>
      <c r="F10" s="10"/>
    </row>
    <row r="11" spans="1:6" x14ac:dyDescent="0.25">
      <c r="A11" s="6" t="s">
        <v>75</v>
      </c>
      <c r="B11" s="5">
        <f>F36</f>
        <v>566.5454545454545</v>
      </c>
      <c r="D11" s="15" t="s">
        <v>12</v>
      </c>
      <c r="E11" s="16">
        <v>270</v>
      </c>
      <c r="F11" s="10"/>
    </row>
    <row r="12" spans="1:6" x14ac:dyDescent="0.25">
      <c r="A12" s="6" t="s">
        <v>76</v>
      </c>
      <c r="B12" s="5">
        <f>F47</f>
        <v>769.41666666666663</v>
      </c>
      <c r="D12" s="15" t="s">
        <v>22</v>
      </c>
      <c r="E12" s="16">
        <v>276</v>
      </c>
      <c r="F12" s="10"/>
    </row>
    <row r="13" spans="1:6" x14ac:dyDescent="0.25">
      <c r="D13" s="17" t="s">
        <v>10</v>
      </c>
      <c r="E13" s="18">
        <v>298</v>
      </c>
      <c r="F13" s="11"/>
    </row>
    <row r="14" spans="1:6" x14ac:dyDescent="0.25">
      <c r="D14" s="13" t="s">
        <v>6</v>
      </c>
      <c r="E14" s="14">
        <v>299</v>
      </c>
      <c r="F14" s="9">
        <f>AVERAGE(E14:E24)</f>
        <v>341.72727272727275</v>
      </c>
    </row>
    <row r="15" spans="1:6" x14ac:dyDescent="0.25">
      <c r="D15" s="15" t="s">
        <v>18</v>
      </c>
      <c r="E15" s="16">
        <v>313</v>
      </c>
      <c r="F15" s="10"/>
    </row>
    <row r="16" spans="1:6" x14ac:dyDescent="0.25">
      <c r="D16" s="15" t="s">
        <v>28</v>
      </c>
      <c r="E16" s="16">
        <v>322</v>
      </c>
      <c r="F16" s="10"/>
    </row>
    <row r="17" spans="4:6" x14ac:dyDescent="0.25">
      <c r="D17" s="15" t="s">
        <v>55</v>
      </c>
      <c r="E17" s="16">
        <v>329</v>
      </c>
      <c r="F17" s="10"/>
    </row>
    <row r="18" spans="4:6" x14ac:dyDescent="0.25">
      <c r="D18" s="15" t="s">
        <v>38</v>
      </c>
      <c r="E18" s="16">
        <v>342</v>
      </c>
      <c r="F18" s="10"/>
    </row>
    <row r="19" spans="4:6" x14ac:dyDescent="0.25">
      <c r="D19" s="15" t="s">
        <v>13</v>
      </c>
      <c r="E19" s="16">
        <v>350</v>
      </c>
      <c r="F19" s="10"/>
    </row>
    <row r="20" spans="4:6" x14ac:dyDescent="0.25">
      <c r="D20" s="15" t="s">
        <v>17</v>
      </c>
      <c r="E20" s="16">
        <v>353</v>
      </c>
      <c r="F20" s="10"/>
    </row>
    <row r="21" spans="4:6" x14ac:dyDescent="0.25">
      <c r="D21" s="15" t="s">
        <v>11</v>
      </c>
      <c r="E21" s="16">
        <v>354</v>
      </c>
      <c r="F21" s="10"/>
    </row>
    <row r="22" spans="4:6" x14ac:dyDescent="0.25">
      <c r="D22" s="15" t="s">
        <v>14</v>
      </c>
      <c r="E22" s="16">
        <v>358</v>
      </c>
      <c r="F22" s="10"/>
    </row>
    <row r="23" spans="4:6" x14ac:dyDescent="0.25">
      <c r="D23" s="15" t="s">
        <v>5</v>
      </c>
      <c r="E23" s="16">
        <v>365</v>
      </c>
      <c r="F23" s="10"/>
    </row>
    <row r="24" spans="4:6" x14ac:dyDescent="0.25">
      <c r="D24" s="17" t="s">
        <v>16</v>
      </c>
      <c r="E24" s="18">
        <v>374</v>
      </c>
      <c r="F24" s="11"/>
    </row>
    <row r="25" spans="4:6" x14ac:dyDescent="0.25">
      <c r="D25" s="13" t="s">
        <v>33</v>
      </c>
      <c r="E25" s="14">
        <v>382</v>
      </c>
      <c r="F25" s="9">
        <f>AVERAGE(E25:E35)</f>
        <v>432.36363636363637</v>
      </c>
    </row>
    <row r="26" spans="4:6" x14ac:dyDescent="0.25">
      <c r="D26" s="15" t="s">
        <v>24</v>
      </c>
      <c r="E26" s="16">
        <v>396</v>
      </c>
      <c r="F26" s="10"/>
    </row>
    <row r="27" spans="4:6" x14ac:dyDescent="0.25">
      <c r="D27" s="15" t="s">
        <v>8</v>
      </c>
      <c r="E27" s="16">
        <v>409</v>
      </c>
      <c r="F27" s="10"/>
    </row>
    <row r="28" spans="4:6" x14ac:dyDescent="0.25">
      <c r="D28" s="15" t="s">
        <v>15</v>
      </c>
      <c r="E28" s="16">
        <v>421</v>
      </c>
      <c r="F28" s="10"/>
    </row>
    <row r="29" spans="4:6" x14ac:dyDescent="0.25">
      <c r="D29" s="15" t="s">
        <v>58</v>
      </c>
      <c r="E29" s="16">
        <v>426</v>
      </c>
      <c r="F29" s="10"/>
    </row>
    <row r="30" spans="4:6" x14ac:dyDescent="0.25">
      <c r="D30" s="15" t="s">
        <v>19</v>
      </c>
      <c r="E30" s="16">
        <v>428</v>
      </c>
      <c r="F30" s="10"/>
    </row>
    <row r="31" spans="4:6" x14ac:dyDescent="0.25">
      <c r="D31" s="15" t="s">
        <v>25</v>
      </c>
      <c r="E31" s="16">
        <v>432</v>
      </c>
      <c r="F31" s="10"/>
    </row>
    <row r="32" spans="4:6" x14ac:dyDescent="0.25">
      <c r="D32" s="15" t="s">
        <v>36</v>
      </c>
      <c r="E32" s="16">
        <v>445</v>
      </c>
      <c r="F32" s="10"/>
    </row>
    <row r="33" spans="4:6" x14ac:dyDescent="0.25">
      <c r="D33" s="15" t="s">
        <v>37</v>
      </c>
      <c r="E33" s="16">
        <v>449</v>
      </c>
      <c r="F33" s="10"/>
    </row>
    <row r="34" spans="4:6" x14ac:dyDescent="0.25">
      <c r="D34" s="15" t="s">
        <v>53</v>
      </c>
      <c r="E34" s="16">
        <v>484</v>
      </c>
      <c r="F34" s="10"/>
    </row>
    <row r="35" spans="4:6" x14ac:dyDescent="0.25">
      <c r="D35" s="17" t="s">
        <v>21</v>
      </c>
      <c r="E35" s="18">
        <v>484</v>
      </c>
      <c r="F35" s="11"/>
    </row>
    <row r="36" spans="4:6" x14ac:dyDescent="0.25">
      <c r="D36" s="13" t="s">
        <v>29</v>
      </c>
      <c r="E36" s="14">
        <v>495</v>
      </c>
      <c r="F36" s="9">
        <f>AVERAGE(E36:E46)</f>
        <v>566.5454545454545</v>
      </c>
    </row>
    <row r="37" spans="4:6" x14ac:dyDescent="0.25">
      <c r="D37" s="15" t="s">
        <v>46</v>
      </c>
      <c r="E37" s="16">
        <v>506</v>
      </c>
      <c r="F37" s="10"/>
    </row>
    <row r="38" spans="4:6" x14ac:dyDescent="0.25">
      <c r="D38" s="15" t="s">
        <v>42</v>
      </c>
      <c r="E38" s="16">
        <v>507</v>
      </c>
      <c r="F38" s="10"/>
    </row>
    <row r="39" spans="4:6" x14ac:dyDescent="0.25">
      <c r="D39" s="15" t="s">
        <v>50</v>
      </c>
      <c r="E39" s="16">
        <v>519</v>
      </c>
      <c r="F39" s="10"/>
    </row>
    <row r="40" spans="4:6" x14ac:dyDescent="0.25">
      <c r="D40" s="15" t="s">
        <v>49</v>
      </c>
      <c r="E40" s="16">
        <v>543</v>
      </c>
      <c r="F40" s="10"/>
    </row>
    <row r="41" spans="4:6" x14ac:dyDescent="0.25">
      <c r="D41" s="15" t="s">
        <v>48</v>
      </c>
      <c r="E41" s="16">
        <v>568</v>
      </c>
      <c r="F41" s="10"/>
    </row>
    <row r="42" spans="4:6" x14ac:dyDescent="0.25">
      <c r="D42" s="15" t="s">
        <v>26</v>
      </c>
      <c r="E42" s="16">
        <v>582</v>
      </c>
      <c r="F42" s="10"/>
    </row>
    <row r="43" spans="4:6" x14ac:dyDescent="0.25">
      <c r="D43" s="15" t="s">
        <v>40</v>
      </c>
      <c r="E43" s="16">
        <v>609</v>
      </c>
      <c r="F43" s="10"/>
    </row>
    <row r="44" spans="4:6" x14ac:dyDescent="0.25">
      <c r="D44" s="15" t="s">
        <v>35</v>
      </c>
      <c r="E44" s="16">
        <v>616</v>
      </c>
      <c r="F44" s="10"/>
    </row>
    <row r="45" spans="4:6" x14ac:dyDescent="0.25">
      <c r="D45" s="15" t="s">
        <v>43</v>
      </c>
      <c r="E45" s="16">
        <v>634</v>
      </c>
      <c r="F45" s="10"/>
    </row>
    <row r="46" spans="4:6" x14ac:dyDescent="0.25">
      <c r="D46" s="17" t="s">
        <v>34</v>
      </c>
      <c r="E46" s="18">
        <v>653</v>
      </c>
      <c r="F46" s="11"/>
    </row>
    <row r="47" spans="4:6" x14ac:dyDescent="0.25">
      <c r="D47" s="13" t="s">
        <v>27</v>
      </c>
      <c r="E47" s="14">
        <v>668</v>
      </c>
      <c r="F47" s="9">
        <f>AVERAGE(E47:E58)</f>
        <v>769.41666666666663</v>
      </c>
    </row>
    <row r="48" spans="4:6" x14ac:dyDescent="0.25">
      <c r="D48" s="15" t="s">
        <v>47</v>
      </c>
      <c r="E48" s="16">
        <v>723</v>
      </c>
      <c r="F48" s="10"/>
    </row>
    <row r="49" spans="4:6" x14ac:dyDescent="0.25">
      <c r="D49" s="15" t="s">
        <v>56</v>
      </c>
      <c r="E49" s="16">
        <v>723</v>
      </c>
      <c r="F49" s="10"/>
    </row>
    <row r="50" spans="4:6" x14ac:dyDescent="0.25">
      <c r="D50" s="15" t="s">
        <v>52</v>
      </c>
      <c r="E50" s="16">
        <v>728</v>
      </c>
      <c r="F50" s="10"/>
    </row>
    <row r="51" spans="4:6" x14ac:dyDescent="0.25">
      <c r="D51" s="15" t="s">
        <v>54</v>
      </c>
      <c r="E51" s="16">
        <v>761</v>
      </c>
      <c r="F51" s="10"/>
    </row>
    <row r="52" spans="4:6" x14ac:dyDescent="0.25">
      <c r="D52" s="15" t="s">
        <v>51</v>
      </c>
      <c r="E52" s="16">
        <v>762</v>
      </c>
      <c r="F52" s="10"/>
    </row>
    <row r="53" spans="4:6" x14ac:dyDescent="0.25">
      <c r="D53" s="15" t="s">
        <v>39</v>
      </c>
      <c r="E53" s="16">
        <v>774</v>
      </c>
      <c r="F53" s="10"/>
    </row>
    <row r="54" spans="4:6" x14ac:dyDescent="0.25">
      <c r="D54" s="15" t="s">
        <v>45</v>
      </c>
      <c r="E54" s="16">
        <v>782</v>
      </c>
      <c r="F54" s="10"/>
    </row>
    <row r="55" spans="4:6" x14ac:dyDescent="0.25">
      <c r="D55" s="15" t="s">
        <v>30</v>
      </c>
      <c r="E55" s="16">
        <v>794</v>
      </c>
      <c r="F55" s="10"/>
    </row>
    <row r="56" spans="4:6" x14ac:dyDescent="0.25">
      <c r="D56" s="15" t="s">
        <v>57</v>
      </c>
      <c r="E56" s="16">
        <v>797</v>
      </c>
      <c r="F56" s="10"/>
    </row>
    <row r="57" spans="4:6" x14ac:dyDescent="0.25">
      <c r="D57" s="15" t="s">
        <v>32</v>
      </c>
      <c r="E57" s="16">
        <v>801</v>
      </c>
      <c r="F57" s="10"/>
    </row>
    <row r="58" spans="4:6" x14ac:dyDescent="0.25">
      <c r="D58" s="17" t="s">
        <v>41</v>
      </c>
      <c r="E58" s="18">
        <v>920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20" sqref="D20"/>
    </sheetView>
  </sheetViews>
  <sheetFormatPr defaultRowHeight="15.75" x14ac:dyDescent="0.25"/>
  <cols>
    <col min="1" max="1" width="10.85546875" style="2" bestFit="1" customWidth="1"/>
    <col min="2" max="2" width="25.85546875" style="2" bestFit="1" customWidth="1"/>
    <col min="4" max="4" width="45.140625" style="2" bestFit="1" customWidth="1"/>
    <col min="5" max="5" width="25.85546875" style="2" bestFit="1" customWidth="1"/>
    <col min="6" max="6" width="10.42578125" style="12" bestFit="1" customWidth="1"/>
  </cols>
  <sheetData>
    <row r="1" spans="1:6" x14ac:dyDescent="0.25">
      <c r="A1" s="3" t="s">
        <v>66</v>
      </c>
      <c r="B1" s="1" t="s">
        <v>65</v>
      </c>
      <c r="D1" s="1" t="s">
        <v>0</v>
      </c>
      <c r="E1" s="1" t="s">
        <v>65</v>
      </c>
      <c r="F1" s="28" t="s">
        <v>77</v>
      </c>
    </row>
    <row r="2" spans="1:6" x14ac:dyDescent="0.25">
      <c r="A2" s="4" t="s">
        <v>67</v>
      </c>
      <c r="B2" s="5">
        <f>PERCENTILE(E2:E58,0.2)</f>
        <v>279.40000000000003</v>
      </c>
      <c r="D2" s="13" t="s">
        <v>3</v>
      </c>
      <c r="E2" s="14">
        <v>80</v>
      </c>
      <c r="F2" s="9">
        <f>AVERAGE(E2:E13)</f>
        <v>177.5</v>
      </c>
    </row>
    <row r="3" spans="1:6" x14ac:dyDescent="0.25">
      <c r="A3" s="4" t="s">
        <v>68</v>
      </c>
      <c r="B3" s="5">
        <f>PERCENTILE(E2:E58,0.4)</f>
        <v>396</v>
      </c>
      <c r="D3" s="15" t="s">
        <v>2</v>
      </c>
      <c r="E3" s="16">
        <v>111</v>
      </c>
      <c r="F3" s="10"/>
    </row>
    <row r="4" spans="1:6" x14ac:dyDescent="0.25">
      <c r="A4" s="4" t="s">
        <v>69</v>
      </c>
      <c r="B4" s="5">
        <f>PERCENTILE(E2:E58,0.6)</f>
        <v>627.6</v>
      </c>
      <c r="D4" s="15" t="s">
        <v>8</v>
      </c>
      <c r="E4" s="16">
        <v>126</v>
      </c>
      <c r="F4" s="10"/>
    </row>
    <row r="5" spans="1:6" x14ac:dyDescent="0.25">
      <c r="A5" s="6" t="s">
        <v>70</v>
      </c>
      <c r="B5" s="5">
        <f>PERCENTILE(E2:E58,0.8)</f>
        <v>1105.2000000000003</v>
      </c>
      <c r="D5" s="15" t="s">
        <v>7</v>
      </c>
      <c r="E5" s="16">
        <v>138</v>
      </c>
      <c r="F5" s="10"/>
    </row>
    <row r="6" spans="1:6" x14ac:dyDescent="0.25">
      <c r="D6" s="15" t="s">
        <v>6</v>
      </c>
      <c r="E6" s="16">
        <v>142</v>
      </c>
      <c r="F6" s="10"/>
    </row>
    <row r="7" spans="1:6" x14ac:dyDescent="0.25">
      <c r="A7" s="3" t="s">
        <v>71</v>
      </c>
      <c r="B7" s="1" t="s">
        <v>65</v>
      </c>
      <c r="D7" s="15" t="s">
        <v>23</v>
      </c>
      <c r="E7" s="16">
        <v>160</v>
      </c>
      <c r="F7" s="10"/>
    </row>
    <row r="8" spans="1:6" x14ac:dyDescent="0.25">
      <c r="A8" s="6" t="s">
        <v>72</v>
      </c>
      <c r="B8" s="5">
        <f>F2</f>
        <v>177.5</v>
      </c>
      <c r="D8" s="15" t="s">
        <v>10</v>
      </c>
      <c r="E8" s="16">
        <v>172</v>
      </c>
      <c r="F8" s="10"/>
    </row>
    <row r="9" spans="1:6" x14ac:dyDescent="0.25">
      <c r="A9" s="6" t="s">
        <v>73</v>
      </c>
      <c r="B9" s="5">
        <f>F14</f>
        <v>340.45454545454544</v>
      </c>
      <c r="D9" s="15" t="s">
        <v>4</v>
      </c>
      <c r="E9" s="16">
        <v>179</v>
      </c>
      <c r="F9" s="10"/>
    </row>
    <row r="10" spans="1:6" x14ac:dyDescent="0.25">
      <c r="A10" s="4" t="s">
        <v>74</v>
      </c>
      <c r="B10" s="7">
        <f>F25</f>
        <v>492.63636363636363</v>
      </c>
      <c r="D10" s="15" t="s">
        <v>12</v>
      </c>
      <c r="E10" s="16">
        <v>200</v>
      </c>
      <c r="F10" s="10"/>
    </row>
    <row r="11" spans="1:6" x14ac:dyDescent="0.25">
      <c r="A11" s="6" t="s">
        <v>75</v>
      </c>
      <c r="B11" s="5">
        <f>F36</f>
        <v>781.63636363636363</v>
      </c>
      <c r="D11" s="15" t="s">
        <v>9</v>
      </c>
      <c r="E11" s="16">
        <v>271</v>
      </c>
      <c r="F11" s="10"/>
    </row>
    <row r="12" spans="1:6" x14ac:dyDescent="0.25">
      <c r="A12" s="6" t="s">
        <v>76</v>
      </c>
      <c r="B12" s="5">
        <f>F47</f>
        <v>1738.1666666666667</v>
      </c>
      <c r="D12" s="15" t="s">
        <v>37</v>
      </c>
      <c r="E12" s="16">
        <v>273</v>
      </c>
      <c r="F12" s="10"/>
    </row>
    <row r="13" spans="1:6" x14ac:dyDescent="0.25">
      <c r="D13" s="17" t="s">
        <v>14</v>
      </c>
      <c r="E13" s="18">
        <v>278</v>
      </c>
      <c r="F13" s="11"/>
    </row>
    <row r="14" spans="1:6" x14ac:dyDescent="0.25">
      <c r="D14" s="13" t="s">
        <v>18</v>
      </c>
      <c r="E14" s="14">
        <v>285</v>
      </c>
      <c r="F14" s="9">
        <f>AVERAGE(E14:E24)</f>
        <v>340.45454545454544</v>
      </c>
    </row>
    <row r="15" spans="1:6" x14ac:dyDescent="0.25">
      <c r="D15" s="15" t="s">
        <v>5</v>
      </c>
      <c r="E15" s="16">
        <v>286</v>
      </c>
      <c r="F15" s="10"/>
    </row>
    <row r="16" spans="1:6" x14ac:dyDescent="0.25">
      <c r="D16" s="15" t="s">
        <v>32</v>
      </c>
      <c r="E16" s="16">
        <v>287</v>
      </c>
      <c r="F16" s="10"/>
    </row>
    <row r="17" spans="4:6" x14ac:dyDescent="0.25">
      <c r="D17" s="15" t="s">
        <v>36</v>
      </c>
      <c r="E17" s="16">
        <v>310</v>
      </c>
      <c r="F17" s="10"/>
    </row>
    <row r="18" spans="4:6" x14ac:dyDescent="0.25">
      <c r="D18" s="15" t="s">
        <v>11</v>
      </c>
      <c r="E18" s="16">
        <v>334</v>
      </c>
      <c r="F18" s="10"/>
    </row>
    <row r="19" spans="4:6" x14ac:dyDescent="0.25">
      <c r="D19" s="15" t="s">
        <v>27</v>
      </c>
      <c r="E19" s="16">
        <v>349</v>
      </c>
      <c r="F19" s="10"/>
    </row>
    <row r="20" spans="4:6" x14ac:dyDescent="0.25">
      <c r="D20" s="15" t="s">
        <v>22</v>
      </c>
      <c r="E20" s="16">
        <v>356</v>
      </c>
      <c r="F20" s="10"/>
    </row>
    <row r="21" spans="4:6" x14ac:dyDescent="0.25">
      <c r="D21" s="15" t="s">
        <v>43</v>
      </c>
      <c r="E21" s="16">
        <v>372</v>
      </c>
      <c r="F21" s="10"/>
    </row>
    <row r="22" spans="4:6" x14ac:dyDescent="0.25">
      <c r="D22" s="15" t="s">
        <v>25</v>
      </c>
      <c r="E22" s="16">
        <v>383</v>
      </c>
      <c r="F22" s="10"/>
    </row>
    <row r="23" spans="4:6" x14ac:dyDescent="0.25">
      <c r="D23" s="15" t="s">
        <v>16</v>
      </c>
      <c r="E23" s="16">
        <v>387</v>
      </c>
      <c r="F23" s="10"/>
    </row>
    <row r="24" spans="4:6" x14ac:dyDescent="0.25">
      <c r="D24" s="17" t="s">
        <v>15</v>
      </c>
      <c r="E24" s="18">
        <v>396</v>
      </c>
      <c r="F24" s="11"/>
    </row>
    <row r="25" spans="4:6" x14ac:dyDescent="0.25">
      <c r="D25" s="13" t="s">
        <v>26</v>
      </c>
      <c r="E25" s="14">
        <v>396</v>
      </c>
      <c r="F25" s="9">
        <f>AVERAGE(E25:E35)</f>
        <v>492.63636363636363</v>
      </c>
    </row>
    <row r="26" spans="4:6" x14ac:dyDescent="0.25">
      <c r="D26" s="15" t="s">
        <v>29</v>
      </c>
      <c r="E26" s="16">
        <v>426</v>
      </c>
      <c r="F26" s="10"/>
    </row>
    <row r="27" spans="4:6" x14ac:dyDescent="0.25">
      <c r="D27" s="15" t="s">
        <v>35</v>
      </c>
      <c r="E27" s="16">
        <v>427</v>
      </c>
      <c r="F27" s="10"/>
    </row>
    <row r="28" spans="4:6" x14ac:dyDescent="0.25">
      <c r="D28" s="15" t="s">
        <v>21</v>
      </c>
      <c r="E28" s="16">
        <v>445</v>
      </c>
      <c r="F28" s="10"/>
    </row>
    <row r="29" spans="4:6" x14ac:dyDescent="0.25">
      <c r="D29" s="15" t="s">
        <v>13</v>
      </c>
      <c r="E29" s="16">
        <v>484</v>
      </c>
      <c r="F29" s="10"/>
    </row>
    <row r="30" spans="4:6" x14ac:dyDescent="0.25">
      <c r="D30" s="15" t="s">
        <v>44</v>
      </c>
      <c r="E30" s="16">
        <v>484</v>
      </c>
      <c r="F30" s="10"/>
    </row>
    <row r="31" spans="4:6" x14ac:dyDescent="0.25">
      <c r="D31" s="15" t="s">
        <v>19</v>
      </c>
      <c r="E31" s="16">
        <v>489</v>
      </c>
      <c r="F31" s="10"/>
    </row>
    <row r="32" spans="4:6" x14ac:dyDescent="0.25">
      <c r="D32" s="15" t="s">
        <v>30</v>
      </c>
      <c r="E32" s="16">
        <v>513</v>
      </c>
      <c r="F32" s="10"/>
    </row>
    <row r="33" spans="4:6" x14ac:dyDescent="0.25">
      <c r="D33" s="15" t="s">
        <v>24</v>
      </c>
      <c r="E33" s="16">
        <v>570</v>
      </c>
      <c r="F33" s="10"/>
    </row>
    <row r="34" spans="4:6" x14ac:dyDescent="0.25">
      <c r="D34" s="15" t="s">
        <v>20</v>
      </c>
      <c r="E34" s="16">
        <v>588</v>
      </c>
      <c r="F34" s="10"/>
    </row>
    <row r="35" spans="4:6" x14ac:dyDescent="0.25">
      <c r="D35" s="17" t="s">
        <v>45</v>
      </c>
      <c r="E35" s="18">
        <v>597</v>
      </c>
      <c r="F35" s="11"/>
    </row>
    <row r="36" spans="4:6" x14ac:dyDescent="0.25">
      <c r="D36" s="13" t="s">
        <v>39</v>
      </c>
      <c r="E36" s="14">
        <v>648</v>
      </c>
      <c r="F36" s="9">
        <f>AVERAGE(E36:E46)</f>
        <v>781.63636363636363</v>
      </c>
    </row>
    <row r="37" spans="4:6" x14ac:dyDescent="0.25">
      <c r="D37" s="15" t="s">
        <v>47</v>
      </c>
      <c r="E37" s="16">
        <v>671</v>
      </c>
      <c r="F37" s="10"/>
    </row>
    <row r="38" spans="4:6" x14ac:dyDescent="0.25">
      <c r="D38" s="15" t="s">
        <v>31</v>
      </c>
      <c r="E38" s="16">
        <v>672</v>
      </c>
      <c r="F38" s="10"/>
    </row>
    <row r="39" spans="4:6" x14ac:dyDescent="0.25">
      <c r="D39" s="15" t="s">
        <v>28</v>
      </c>
      <c r="E39" s="16">
        <v>681</v>
      </c>
      <c r="F39" s="10"/>
    </row>
    <row r="40" spans="4:6" x14ac:dyDescent="0.25">
      <c r="D40" s="15" t="s">
        <v>17</v>
      </c>
      <c r="E40" s="16">
        <v>741</v>
      </c>
      <c r="F40" s="10"/>
    </row>
    <row r="41" spans="4:6" x14ac:dyDescent="0.25">
      <c r="D41" s="15" t="s">
        <v>33</v>
      </c>
      <c r="E41" s="16">
        <v>741</v>
      </c>
      <c r="F41" s="10"/>
    </row>
    <row r="42" spans="4:6" x14ac:dyDescent="0.25">
      <c r="D42" s="15" t="s">
        <v>55</v>
      </c>
      <c r="E42" s="16">
        <v>807</v>
      </c>
      <c r="F42" s="10"/>
    </row>
    <row r="43" spans="4:6" x14ac:dyDescent="0.25">
      <c r="D43" s="15" t="s">
        <v>46</v>
      </c>
      <c r="E43" s="16">
        <v>844</v>
      </c>
      <c r="F43" s="10"/>
    </row>
    <row r="44" spans="4:6" x14ac:dyDescent="0.25">
      <c r="D44" s="15" t="s">
        <v>42</v>
      </c>
      <c r="E44" s="16">
        <v>860</v>
      </c>
      <c r="F44" s="10"/>
    </row>
    <row r="45" spans="4:6" x14ac:dyDescent="0.25">
      <c r="D45" s="15" t="s">
        <v>50</v>
      </c>
      <c r="E45" s="16">
        <v>891</v>
      </c>
      <c r="F45" s="10"/>
    </row>
    <row r="46" spans="4:6" x14ac:dyDescent="0.25">
      <c r="D46" s="17" t="s">
        <v>49</v>
      </c>
      <c r="E46" s="18">
        <v>1042</v>
      </c>
      <c r="F46" s="11"/>
    </row>
    <row r="47" spans="4:6" x14ac:dyDescent="0.25">
      <c r="D47" s="13" t="s">
        <v>52</v>
      </c>
      <c r="E47" s="14">
        <v>1121</v>
      </c>
      <c r="F47" s="9">
        <f>AVERAGE(E47:E58)</f>
        <v>1738.1666666666667</v>
      </c>
    </row>
    <row r="48" spans="4:6" x14ac:dyDescent="0.25">
      <c r="D48" s="15" t="s">
        <v>57</v>
      </c>
      <c r="E48" s="16">
        <v>1174</v>
      </c>
      <c r="F48" s="10"/>
    </row>
    <row r="49" spans="4:6" x14ac:dyDescent="0.25">
      <c r="D49" s="15" t="s">
        <v>56</v>
      </c>
      <c r="E49" s="16">
        <v>1175</v>
      </c>
      <c r="F49" s="10"/>
    </row>
    <row r="50" spans="4:6" x14ac:dyDescent="0.25">
      <c r="D50" s="15" t="s">
        <v>41</v>
      </c>
      <c r="E50" s="16">
        <v>1253</v>
      </c>
      <c r="F50" s="10"/>
    </row>
    <row r="51" spans="4:6" x14ac:dyDescent="0.25">
      <c r="D51" s="15" t="s">
        <v>38</v>
      </c>
      <c r="E51" s="16">
        <v>1283</v>
      </c>
      <c r="F51" s="10"/>
    </row>
    <row r="52" spans="4:6" x14ac:dyDescent="0.25">
      <c r="D52" s="15" t="s">
        <v>40</v>
      </c>
      <c r="E52" s="16">
        <v>1286</v>
      </c>
      <c r="F52" s="10"/>
    </row>
    <row r="53" spans="4:6" x14ac:dyDescent="0.25">
      <c r="D53" s="15" t="s">
        <v>48</v>
      </c>
      <c r="E53" s="16">
        <v>1358</v>
      </c>
      <c r="F53" s="10"/>
    </row>
    <row r="54" spans="4:6" x14ac:dyDescent="0.25">
      <c r="D54" s="15" t="s">
        <v>54</v>
      </c>
      <c r="E54" s="16">
        <v>1369</v>
      </c>
      <c r="F54" s="10"/>
    </row>
    <row r="55" spans="4:6" x14ac:dyDescent="0.25">
      <c r="D55" s="15" t="s">
        <v>53</v>
      </c>
      <c r="E55" s="16">
        <v>1514</v>
      </c>
      <c r="F55" s="10"/>
    </row>
    <row r="56" spans="4:6" x14ac:dyDescent="0.25">
      <c r="D56" s="15" t="s">
        <v>58</v>
      </c>
      <c r="E56" s="16">
        <v>1721</v>
      </c>
      <c r="F56" s="10"/>
    </row>
    <row r="57" spans="4:6" x14ac:dyDescent="0.25">
      <c r="D57" s="15" t="s">
        <v>51</v>
      </c>
      <c r="E57" s="16">
        <v>1777</v>
      </c>
      <c r="F57" s="10"/>
    </row>
    <row r="58" spans="4:6" x14ac:dyDescent="0.25">
      <c r="D58" s="17" t="s">
        <v>34</v>
      </c>
      <c r="E58" s="18">
        <v>5827</v>
      </c>
      <c r="F58" s="11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Total Research 2010</vt:lpstr>
      <vt:lpstr>Federal Research 2010</vt:lpstr>
      <vt:lpstr>Endowment 2011</vt:lpstr>
      <vt:lpstr>Annual Giving 2011</vt:lpstr>
      <vt:lpstr>National Academy Members 2011</vt:lpstr>
      <vt:lpstr>Faculty Awards 2011</vt:lpstr>
      <vt:lpstr>Doctorates Awards 2011</vt:lpstr>
      <vt:lpstr>Postdoctoral Appointees 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 Pham</cp:lastModifiedBy>
  <dcterms:created xsi:type="dcterms:W3CDTF">2018-08-08T16:02:12Z</dcterms:created>
  <dcterms:modified xsi:type="dcterms:W3CDTF">2018-08-08T16:16:58Z</dcterms:modified>
</cp:coreProperties>
</file>