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z934\PowerBI\Versus AAU\"/>
    </mc:Choice>
  </mc:AlternateContent>
  <bookViews>
    <workbookView xWindow="240" yWindow="15" windowWidth="16095" windowHeight="9660" tabRatio="977"/>
  </bookViews>
  <sheets>
    <sheet name="Summary" sheetId="9" r:id="rId1"/>
    <sheet name="Total Research 2011" sheetId="1" r:id="rId2"/>
    <sheet name="Federal Research 2011" sheetId="2" r:id="rId3"/>
    <sheet name="Endowment 2012" sheetId="3" r:id="rId4"/>
    <sheet name="Annual Giving 2012" sheetId="4" r:id="rId5"/>
    <sheet name="National Academy Members 2012" sheetId="5" r:id="rId6"/>
    <sheet name="Faculty Awards 2012" sheetId="6" r:id="rId7"/>
    <sheet name="Doctorates Awards 2012" sheetId="7" r:id="rId8"/>
    <sheet name="Postdoctoral Appointees 2011" sheetId="8" r:id="rId9"/>
  </sheets>
  <calcPr calcId="152511"/>
</workbook>
</file>

<file path=xl/calcChain.xml><?xml version="1.0" encoding="utf-8"?>
<calcChain xmlns="http://schemas.openxmlformats.org/spreadsheetml/2006/main">
  <c r="G10" i="9" l="1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F47" i="8"/>
  <c r="F36" i="8"/>
  <c r="B11" i="8" s="1"/>
  <c r="F25" i="8"/>
  <c r="F14" i="8"/>
  <c r="F2" i="8"/>
  <c r="B12" i="8"/>
  <c r="B10" i="8"/>
  <c r="B9" i="8"/>
  <c r="B8" i="8"/>
  <c r="B5" i="8"/>
  <c r="B4" i="8"/>
  <c r="B3" i="8"/>
  <c r="B2" i="8"/>
  <c r="F47" i="7"/>
  <c r="B12" i="7" s="1"/>
  <c r="F36" i="7"/>
  <c r="F25" i="7"/>
  <c r="F14" i="7"/>
  <c r="F2" i="7"/>
  <c r="B8" i="7" s="1"/>
  <c r="B11" i="7"/>
  <c r="B10" i="7"/>
  <c r="B9" i="7"/>
  <c r="B5" i="7"/>
  <c r="B4" i="7"/>
  <c r="B3" i="7"/>
  <c r="B2" i="7"/>
  <c r="F47" i="6"/>
  <c r="F36" i="6"/>
  <c r="B11" i="6" s="1"/>
  <c r="F25" i="6"/>
  <c r="F14" i="6"/>
  <c r="F2" i="6"/>
  <c r="B12" i="6"/>
  <c r="B10" i="6"/>
  <c r="B9" i="6"/>
  <c r="B8" i="6"/>
  <c r="B5" i="6"/>
  <c r="B4" i="6"/>
  <c r="B3" i="6"/>
  <c r="B2" i="6"/>
  <c r="F47" i="5"/>
  <c r="F36" i="5"/>
  <c r="B11" i="5" s="1"/>
  <c r="F25" i="5"/>
  <c r="F14" i="5"/>
  <c r="F2" i="5"/>
  <c r="B12" i="5"/>
  <c r="B10" i="5"/>
  <c r="B9" i="5"/>
  <c r="B8" i="5"/>
  <c r="B5" i="5"/>
  <c r="B4" i="5"/>
  <c r="B3" i="5"/>
  <c r="B2" i="5"/>
  <c r="F47" i="4"/>
  <c r="B12" i="4" s="1"/>
  <c r="F36" i="4"/>
  <c r="F25" i="4"/>
  <c r="F14" i="4"/>
  <c r="F2" i="4"/>
  <c r="B8" i="4" s="1"/>
  <c r="B11" i="4"/>
  <c r="B10" i="4"/>
  <c r="B9" i="4"/>
  <c r="B5" i="4"/>
  <c r="B4" i="4"/>
  <c r="B3" i="4"/>
  <c r="B2" i="4"/>
  <c r="F47" i="3"/>
  <c r="F36" i="3"/>
  <c r="F25" i="3"/>
  <c r="F14" i="3"/>
  <c r="B9" i="3" s="1"/>
  <c r="F2" i="3"/>
  <c r="B12" i="3"/>
  <c r="B11" i="3"/>
  <c r="B10" i="3"/>
  <c r="B8" i="3"/>
  <c r="B5" i="3"/>
  <c r="B4" i="3"/>
  <c r="B3" i="3"/>
  <c r="B2" i="3"/>
  <c r="F47" i="2"/>
  <c r="F36" i="2"/>
  <c r="F25" i="2"/>
  <c r="F14" i="2"/>
  <c r="B9" i="2" s="1"/>
  <c r="F2" i="2"/>
  <c r="B12" i="2"/>
  <c r="B11" i="2"/>
  <c r="B10" i="2"/>
  <c r="B8" i="2"/>
  <c r="B5" i="2"/>
  <c r="B4" i="2"/>
  <c r="B3" i="2"/>
  <c r="B2" i="2"/>
  <c r="B12" i="1"/>
  <c r="B11" i="1"/>
  <c r="B10" i="1"/>
  <c r="B9" i="1"/>
  <c r="B8" i="1"/>
  <c r="B5" i="1"/>
  <c r="B4" i="1"/>
  <c r="B3" i="1"/>
  <c r="B2" i="1"/>
  <c r="F47" i="1"/>
  <c r="F36" i="1"/>
  <c r="F25" i="1"/>
  <c r="F14" i="1"/>
  <c r="F2" i="1"/>
</calcChain>
</file>

<file path=xl/sharedStrings.xml><?xml version="1.0" encoding="utf-8"?>
<sst xmlns="http://schemas.openxmlformats.org/spreadsheetml/2006/main" count="603" uniqueCount="101">
  <si>
    <t>Institution</t>
  </si>
  <si>
    <t>Total Research x $1000</t>
  </si>
  <si>
    <t>Brandeis University</t>
  </si>
  <si>
    <t>University of Oregon</t>
  </si>
  <si>
    <t>Rice University</t>
  </si>
  <si>
    <t>University of Missouri - Columbia</t>
  </si>
  <si>
    <t>Tulane University</t>
  </si>
  <si>
    <t>University of Kansas - Lawrence</t>
  </si>
  <si>
    <t>Indiana University - Bloomington</t>
  </si>
  <si>
    <t>Stony Brook University</t>
  </si>
  <si>
    <t>University of California - Santa Barbara</t>
  </si>
  <si>
    <t>Brown University</t>
  </si>
  <si>
    <t>Carnegie Mellon University</t>
  </si>
  <si>
    <t>Princeton University</t>
  </si>
  <si>
    <t>Iowa State University</t>
  </si>
  <si>
    <t>University of Virginia</t>
  </si>
  <si>
    <t>University of California - Irvine</t>
  </si>
  <si>
    <t>University at Buffalo</t>
  </si>
  <si>
    <t>University of Colorado - Boulder</t>
  </si>
  <si>
    <t>California Institute of Technology</t>
  </si>
  <si>
    <t>New York University</t>
  </si>
  <si>
    <t>Michigan State University</t>
  </si>
  <si>
    <t>University of Rochester</t>
  </si>
  <si>
    <t>Case Western Reserve University</t>
  </si>
  <si>
    <t>University of Iowa</t>
  </si>
  <si>
    <t>University of Chicago</t>
  </si>
  <si>
    <t>University of Maryland - College Park</t>
  </si>
  <si>
    <t>Cornell University</t>
  </si>
  <si>
    <t>Purdue University - West Lafayette</t>
  </si>
  <si>
    <t>University of Illinois - Urbana-Champaign</t>
  </si>
  <si>
    <t>Emory University</t>
  </si>
  <si>
    <t>Vanderbilt University</t>
  </si>
  <si>
    <t>University of Texas - Austin</t>
  </si>
  <si>
    <t>University of Southern California</t>
  </si>
  <si>
    <t>Northwestern University</t>
  </si>
  <si>
    <t>University of Arizona</t>
  </si>
  <si>
    <t>Harvard University</t>
  </si>
  <si>
    <t>Georgia Institute of Technology</t>
  </si>
  <si>
    <t>Yale University</t>
  </si>
  <si>
    <t>University of California - Berkeley</t>
  </si>
  <si>
    <t>Pennsylvania State University - University Park</t>
  </si>
  <si>
    <t>University of Florida</t>
  </si>
  <si>
    <t>Massachusetts Institute of Technology</t>
  </si>
  <si>
    <t>University of California - Davis</t>
  </si>
  <si>
    <t>Washington University in St. Louis</t>
  </si>
  <si>
    <t>University of North Carolina - Chapel Hill</t>
  </si>
  <si>
    <t>Ohio State University - Columbus</t>
  </si>
  <si>
    <t>University of Minnesota - Twin Cities</t>
  </si>
  <si>
    <t>Columbia University</t>
  </si>
  <si>
    <t>University of Pennsylvania</t>
  </si>
  <si>
    <t>Stanford University</t>
  </si>
  <si>
    <t>University of Pittsburgh - Pittsburgh</t>
  </si>
  <si>
    <t>University of California - Los Angeles</t>
  </si>
  <si>
    <t>University of California - San Diego</t>
  </si>
  <si>
    <t>Duke University</t>
  </si>
  <si>
    <t>University of Wisconsin - Madison</t>
  </si>
  <si>
    <t>University of Washington - Seattle</t>
  </si>
  <si>
    <t>University of Michigan - Ann Arbor</t>
  </si>
  <si>
    <t>Johns Hopkins University</t>
  </si>
  <si>
    <t>Federal Research</t>
  </si>
  <si>
    <t>Endowment Assets</t>
  </si>
  <si>
    <t>Annual Giving</t>
  </si>
  <si>
    <t>National Academy Members</t>
  </si>
  <si>
    <t>Faculty Awards</t>
  </si>
  <si>
    <t>Doctorates Awards</t>
  </si>
  <si>
    <t>Postdoctoral Appointees</t>
  </si>
  <si>
    <t>Average</t>
  </si>
  <si>
    <t>Percentile</t>
  </si>
  <si>
    <t>20th</t>
  </si>
  <si>
    <t>40th</t>
  </si>
  <si>
    <t>60th</t>
  </si>
  <si>
    <t>80th</t>
  </si>
  <si>
    <t>Averages</t>
  </si>
  <si>
    <t>0-20</t>
  </si>
  <si>
    <t>21-40</t>
  </si>
  <si>
    <t>41-60</t>
  </si>
  <si>
    <t>61-80</t>
  </si>
  <si>
    <t>81-100</t>
  </si>
  <si>
    <t>Federal Research x $1000</t>
  </si>
  <si>
    <t>Endowment Assets x $1000</t>
  </si>
  <si>
    <t>Annual Giving x $1000</t>
  </si>
  <si>
    <t>Doctorates Granted</t>
  </si>
  <si>
    <t>Measure</t>
  </si>
  <si>
    <t>University of Texas - San Antonio</t>
  </si>
  <si>
    <t>Average of AAU Universities*:</t>
  </si>
  <si>
    <t>0th - 20th percentile</t>
  </si>
  <si>
    <t>21st - 40th percentile</t>
  </si>
  <si>
    <t>41st - 60th percentile</t>
  </si>
  <si>
    <t>61st - 80th percentile</t>
  </si>
  <si>
    <t>81st - 100th percentile</t>
  </si>
  <si>
    <t>Note: Percentiles were calculated with Excel.</t>
  </si>
  <si>
    <t>Source: American Research University Data (https://mup.asu.edu/University-Data, accessed 8/6/2018)</t>
  </si>
  <si>
    <t>* all measures exclude McGill University and University of Toronto (because CMUP has no data for these two universities)</t>
  </si>
  <si>
    <t>Total Research x $1000            (2011)</t>
  </si>
  <si>
    <t>Federal Research x $1000          (2011)</t>
  </si>
  <si>
    <t>Endowment Assets x $1000                         (2012)</t>
  </si>
  <si>
    <t>Annual Giving x $1000              (2012)</t>
  </si>
  <si>
    <t>National Academy Members (2012)</t>
  </si>
  <si>
    <t>Faculty Awards                           (2012)</t>
  </si>
  <si>
    <t>Doctorates Awarded         (2012)</t>
  </si>
  <si>
    <t>Postdoctoral Appointees (2011)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</si>
</sst>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52">
    <xf numFmtId="0" fontId="0" fillId="0" borderId="0" xfId="0"/>
    <xf numFmtId="164" fontId="2" fillId="0" borderId="2" xfId="1" applyNumberFormat="1" applyFont="1" applyFill="1" applyBorder="1" applyAlignment="1">
      <alignment horizontal="center" vertical="top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164" fontId="3" fillId="0" borderId="1" xfId="1" applyNumberFormat="1" applyFont="1" applyBorder="1"/>
    <xf numFmtId="0" fontId="3" fillId="0" borderId="1" xfId="0" applyFont="1" applyFill="1" applyBorder="1"/>
    <xf numFmtId="0" fontId="3" fillId="0" borderId="0" xfId="0" applyFont="1"/>
    <xf numFmtId="164" fontId="3" fillId="0" borderId="1" xfId="0" applyNumberFormat="1" applyFont="1" applyBorder="1"/>
    <xf numFmtId="164" fontId="2" fillId="0" borderId="1" xfId="1" applyNumberFormat="1" applyFont="1" applyBorder="1" applyAlignment="1">
      <alignment horizontal="center" vertical="top"/>
    </xf>
    <xf numFmtId="0" fontId="3" fillId="0" borderId="5" xfId="0" applyFont="1" applyBorder="1"/>
    <xf numFmtId="164" fontId="3" fillId="0" borderId="6" xfId="1" applyNumberFormat="1" applyFont="1" applyBorder="1"/>
    <xf numFmtId="0" fontId="3" fillId="0" borderId="7" xfId="0" applyFont="1" applyBorder="1"/>
    <xf numFmtId="164" fontId="3" fillId="0" borderId="0" xfId="1" applyNumberFormat="1" applyFont="1" applyBorder="1"/>
    <xf numFmtId="0" fontId="3" fillId="0" borderId="8" xfId="0" applyFont="1" applyBorder="1"/>
    <xf numFmtId="164" fontId="3" fillId="0" borderId="9" xfId="1" applyNumberFormat="1" applyFont="1" applyBorder="1"/>
    <xf numFmtId="164" fontId="2" fillId="0" borderId="1" xfId="1" applyNumberFormat="1" applyFont="1" applyBorder="1"/>
    <xf numFmtId="164" fontId="3" fillId="0" borderId="1" xfId="1" applyNumberFormat="1" applyFont="1" applyFill="1" applyBorder="1"/>
    <xf numFmtId="0" fontId="3" fillId="0" borderId="6" xfId="0" applyFont="1" applyBorder="1"/>
    <xf numFmtId="0" fontId="3" fillId="0" borderId="0" xfId="0" applyFont="1" applyBorder="1"/>
    <xf numFmtId="0" fontId="3" fillId="0" borderId="9" xfId="0" applyFont="1" applyBorder="1"/>
    <xf numFmtId="164" fontId="2" fillId="0" borderId="3" xfId="1" applyNumberFormat="1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2" fillId="0" borderId="0" xfId="0" applyFont="1" applyFill="1" applyBorder="1"/>
    <xf numFmtId="0" fontId="5" fillId="0" borderId="13" xfId="2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left" wrapText="1"/>
    </xf>
    <xf numFmtId="164" fontId="6" fillId="0" borderId="1" xfId="3" applyNumberFormat="1" applyFont="1" applyFill="1" applyBorder="1" applyAlignment="1" applyProtection="1">
      <alignment horizontal="left" wrapText="1"/>
    </xf>
    <xf numFmtId="164" fontId="6" fillId="0" borderId="14" xfId="3" applyNumberFormat="1" applyFont="1" applyFill="1" applyBorder="1" applyAlignment="1" applyProtection="1">
      <alignment horizontal="left" wrapText="1"/>
    </xf>
    <xf numFmtId="164" fontId="7" fillId="0" borderId="0" xfId="1" applyNumberFormat="1" applyFont="1"/>
    <xf numFmtId="37" fontId="6" fillId="0" borderId="1" xfId="1" applyNumberFormat="1" applyFont="1" applyFill="1" applyBorder="1" applyAlignment="1" applyProtection="1">
      <alignment horizontal="right" wrapText="1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3" fontId="3" fillId="0" borderId="0" xfId="0" applyNumberFormat="1" applyFont="1" applyFill="1" applyBorder="1"/>
  </cellXfs>
  <cellStyles count="4">
    <cellStyle name="Comma" xfId="1" builtinId="3"/>
    <cellStyle name="Normal" xfId="0" builtinId="0"/>
    <cellStyle name="Normal_Top_100_FedResearch_Pri" xfId="2"/>
    <cellStyle name="Normal_Top_100_FedResearch_Pri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G17" sqref="G17"/>
    </sheetView>
  </sheetViews>
  <sheetFormatPr defaultColWidth="15.7109375" defaultRowHeight="15.75" x14ac:dyDescent="0.25"/>
  <cols>
    <col min="1" max="1" width="31.85546875" style="35" bestFit="1" customWidth="1"/>
    <col min="2" max="2" width="14.42578125" style="30" customWidth="1"/>
    <col min="3" max="6" width="11.28515625" style="30" bestFit="1" customWidth="1"/>
    <col min="7" max="7" width="12.42578125" style="30" bestFit="1" customWidth="1"/>
    <col min="8" max="16384" width="15.7109375" style="30"/>
  </cols>
  <sheetData>
    <row r="1" spans="1:7" x14ac:dyDescent="0.25">
      <c r="A1" s="26" t="s">
        <v>82</v>
      </c>
      <c r="B1" s="27" t="s">
        <v>83</v>
      </c>
      <c r="C1" s="28" t="s">
        <v>84</v>
      </c>
      <c r="D1" s="28"/>
      <c r="E1" s="28"/>
      <c r="F1" s="28"/>
      <c r="G1" s="29"/>
    </row>
    <row r="2" spans="1:7" s="35" customFormat="1" ht="31.5" x14ac:dyDescent="0.25">
      <c r="A2" s="31"/>
      <c r="B2" s="32"/>
      <c r="C2" s="33" t="s">
        <v>85</v>
      </c>
      <c r="D2" s="33" t="s">
        <v>86</v>
      </c>
      <c r="E2" s="33" t="s">
        <v>87</v>
      </c>
      <c r="F2" s="33" t="s">
        <v>88</v>
      </c>
      <c r="G2" s="34" t="s">
        <v>89</v>
      </c>
    </row>
    <row r="3" spans="1:7" ht="31.5" x14ac:dyDescent="0.25">
      <c r="A3" s="36" t="s">
        <v>93</v>
      </c>
      <c r="B3" s="37">
        <v>50496</v>
      </c>
      <c r="C3" s="38">
        <f>'Total Research 2011'!B8</f>
        <v>167736.58333333334</v>
      </c>
      <c r="D3" s="38">
        <f>'Total Research 2011'!B9</f>
        <v>370648.09090909088</v>
      </c>
      <c r="E3" s="38">
        <f>'Total Research 2011'!B10</f>
        <v>534381.18181818177</v>
      </c>
      <c r="F3" s="38">
        <f>'Total Research 2011'!B11</f>
        <v>692543</v>
      </c>
      <c r="G3" s="39">
        <f>'Total Research 2011'!B12</f>
        <v>1059505.25</v>
      </c>
    </row>
    <row r="4" spans="1:7" ht="31.5" x14ac:dyDescent="0.25">
      <c r="A4" s="36" t="s">
        <v>94</v>
      </c>
      <c r="B4" s="37">
        <v>28011</v>
      </c>
      <c r="C4" s="38">
        <f>'Federal Research 2011'!B8</f>
        <v>102378.25</v>
      </c>
      <c r="D4" s="38">
        <f>'Federal Research 2011'!B9</f>
        <v>252033</v>
      </c>
      <c r="E4" s="38">
        <f>'Federal Research 2011'!B10</f>
        <v>341746.81818181818</v>
      </c>
      <c r="F4" s="38">
        <f>'Federal Research 2011'!B11</f>
        <v>458491</v>
      </c>
      <c r="G4" s="39">
        <f>'Federal Research 2011'!B12</f>
        <v>758014.08333333337</v>
      </c>
    </row>
    <row r="5" spans="1:7" ht="31.5" x14ac:dyDescent="0.25">
      <c r="A5" s="36" t="s">
        <v>95</v>
      </c>
      <c r="B5" s="40">
        <v>89521</v>
      </c>
      <c r="C5" s="38">
        <f>'Endowment 2012'!B8</f>
        <v>460306.25</v>
      </c>
      <c r="D5" s="38">
        <f>'Endowment 2012'!B9</f>
        <v>1110743.8181818181</v>
      </c>
      <c r="E5" s="38">
        <f>'Endowment 2012'!B10</f>
        <v>2103234.9090909092</v>
      </c>
      <c r="F5" s="38">
        <f>'Endowment 2012'!B11</f>
        <v>3792482</v>
      </c>
      <c r="G5" s="39">
        <f>'Endowment 2012'!B12</f>
        <v>11969356</v>
      </c>
    </row>
    <row r="6" spans="1:7" ht="31.5" x14ac:dyDescent="0.25">
      <c r="A6" s="36" t="s">
        <v>96</v>
      </c>
      <c r="B6" s="37">
        <v>12179</v>
      </c>
      <c r="C6" s="38">
        <f>'Annual Giving 2012'!B8</f>
        <v>76122.666666666672</v>
      </c>
      <c r="D6" s="38">
        <f>'Annual Giving 2012'!B9</f>
        <v>110060.54545454546</v>
      </c>
      <c r="E6" s="38">
        <f>'Annual Giving 2012'!B10</f>
        <v>172490.27272727274</v>
      </c>
      <c r="F6" s="38">
        <f>'Annual Giving 2012'!B11</f>
        <v>276267</v>
      </c>
      <c r="G6" s="39">
        <f>'Annual Giving 2012'!B12</f>
        <v>500547.25</v>
      </c>
    </row>
    <row r="7" spans="1:7" ht="31.5" x14ac:dyDescent="0.25">
      <c r="A7" s="36" t="s">
        <v>97</v>
      </c>
      <c r="B7" s="41">
        <v>0</v>
      </c>
      <c r="C7" s="38">
        <f>'National Academy Members 2012'!B8</f>
        <v>9.8333333333333339</v>
      </c>
      <c r="D7" s="38">
        <f>'National Academy Members 2012'!B9</f>
        <v>25.90909090909091</v>
      </c>
      <c r="E7" s="38">
        <f>'National Academy Members 2012'!B10</f>
        <v>35</v>
      </c>
      <c r="F7" s="38">
        <f>'National Academy Members 2012'!B11</f>
        <v>64.727272727272734</v>
      </c>
      <c r="G7" s="39">
        <f>'National Academy Members 2012'!B12</f>
        <v>169.75</v>
      </c>
    </row>
    <row r="8" spans="1:7" ht="31.5" x14ac:dyDescent="0.25">
      <c r="A8" s="36" t="s">
        <v>98</v>
      </c>
      <c r="B8" s="37">
        <v>4</v>
      </c>
      <c r="C8" s="38">
        <f>'Faculty Awards 2012'!B8</f>
        <v>7.916666666666667</v>
      </c>
      <c r="D8" s="38">
        <f>'Faculty Awards 2012'!B9</f>
        <v>12.636363636363637</v>
      </c>
      <c r="E8" s="38">
        <f>'Faculty Awards 2012'!B10</f>
        <v>19.727272727272727</v>
      </c>
      <c r="F8" s="38">
        <f>'Faculty Awards 2012'!B11</f>
        <v>25.90909090909091</v>
      </c>
      <c r="G8" s="39">
        <f>'Faculty Awards 2012'!B12</f>
        <v>42</v>
      </c>
    </row>
    <row r="9" spans="1:7" ht="31.5" x14ac:dyDescent="0.25">
      <c r="A9" s="36" t="s">
        <v>99</v>
      </c>
      <c r="B9" s="37">
        <v>77</v>
      </c>
      <c r="C9" s="38">
        <f>'Doctorates Awards 2012'!B8</f>
        <v>203.91666666666666</v>
      </c>
      <c r="D9" s="38">
        <f>'Doctorates Awards 2012'!B9</f>
        <v>346.09090909090907</v>
      </c>
      <c r="E9" s="38">
        <f>'Doctorates Awards 2012'!B10</f>
        <v>454.09090909090907</v>
      </c>
      <c r="F9" s="38">
        <f>'Doctorates Awards 2012'!B11</f>
        <v>570.36363636363637</v>
      </c>
      <c r="G9" s="39">
        <f>'Doctorates Awards 2012'!B12</f>
        <v>781</v>
      </c>
    </row>
    <row r="10" spans="1:7" ht="31.5" x14ac:dyDescent="0.25">
      <c r="A10" s="36" t="s">
        <v>100</v>
      </c>
      <c r="B10" s="37">
        <v>43</v>
      </c>
      <c r="C10" s="38">
        <f>'Postdoctoral Appointees 2011'!B8</f>
        <v>168.83333333333334</v>
      </c>
      <c r="D10" s="38">
        <f>'Postdoctoral Appointees 2011'!B9</f>
        <v>344.63636363636363</v>
      </c>
      <c r="E10" s="38">
        <f>'Postdoctoral Appointees 2011'!B10</f>
        <v>530.63636363636363</v>
      </c>
      <c r="F10" s="38">
        <f>'Postdoctoral Appointees 2011'!B11</f>
        <v>761.18181818181813</v>
      </c>
      <c r="G10" s="39">
        <f>'Postdoctoral Appointees 2011'!B12</f>
        <v>1699</v>
      </c>
    </row>
    <row r="11" spans="1:7" x14ac:dyDescent="0.25">
      <c r="A11" s="42"/>
      <c r="B11" s="43"/>
      <c r="C11" s="43"/>
      <c r="D11" s="43"/>
      <c r="E11" s="43"/>
      <c r="F11" s="43"/>
      <c r="G11" s="44"/>
    </row>
    <row r="12" spans="1:7" x14ac:dyDescent="0.25">
      <c r="A12" s="45" t="s">
        <v>90</v>
      </c>
      <c r="B12" s="46"/>
      <c r="C12" s="46"/>
      <c r="D12" s="46"/>
      <c r="E12" s="46"/>
      <c r="F12" s="46"/>
      <c r="G12" s="47"/>
    </row>
    <row r="13" spans="1:7" x14ac:dyDescent="0.25">
      <c r="A13" s="45" t="s">
        <v>91</v>
      </c>
      <c r="B13" s="46"/>
      <c r="C13" s="46"/>
      <c r="D13" s="46"/>
      <c r="E13" s="46"/>
      <c r="F13" s="46"/>
      <c r="G13" s="47"/>
    </row>
    <row r="14" spans="1:7" ht="16.5" thickBot="1" x14ac:dyDescent="0.3">
      <c r="A14" s="48" t="s">
        <v>92</v>
      </c>
      <c r="B14" s="49"/>
      <c r="C14" s="49"/>
      <c r="D14" s="49"/>
      <c r="E14" s="49"/>
      <c r="F14" s="49"/>
      <c r="G14" s="50"/>
    </row>
    <row r="15" spans="1:7" x14ac:dyDescent="0.25">
      <c r="A15" s="30"/>
    </row>
    <row r="17" spans="1:5" x14ac:dyDescent="0.25">
      <c r="A17" s="30"/>
    </row>
    <row r="18" spans="1:5" x14ac:dyDescent="0.25">
      <c r="A18" s="30"/>
    </row>
    <row r="19" spans="1:5" x14ac:dyDescent="0.25">
      <c r="A19" s="30"/>
    </row>
    <row r="20" spans="1:5" x14ac:dyDescent="0.25">
      <c r="A20" s="30"/>
    </row>
    <row r="21" spans="1:5" x14ac:dyDescent="0.25">
      <c r="A21" s="30"/>
    </row>
    <row r="22" spans="1:5" x14ac:dyDescent="0.25">
      <c r="A22" s="30"/>
    </row>
    <row r="23" spans="1:5" x14ac:dyDescent="0.25">
      <c r="A23" s="30"/>
      <c r="E23" s="51"/>
    </row>
    <row r="25" spans="1:5" x14ac:dyDescent="0.25">
      <c r="A25" s="30"/>
    </row>
    <row r="26" spans="1:5" x14ac:dyDescent="0.25">
      <c r="A26" s="30"/>
    </row>
    <row r="27" spans="1:5" x14ac:dyDescent="0.25">
      <c r="A27" s="30"/>
    </row>
    <row r="28" spans="1:5" x14ac:dyDescent="0.25">
      <c r="A28" s="30"/>
    </row>
    <row r="29" spans="1:5" x14ac:dyDescent="0.25">
      <c r="A29" s="30"/>
    </row>
    <row r="30" spans="1:5" x14ac:dyDescent="0.25">
      <c r="A30" s="30"/>
    </row>
    <row r="31" spans="1:5" x14ac:dyDescent="0.25">
      <c r="A31" s="30"/>
    </row>
    <row r="32" spans="1:5" x14ac:dyDescent="0.25">
      <c r="A32" s="30"/>
    </row>
    <row r="33" spans="1:1" x14ac:dyDescent="0.25">
      <c r="A33" s="30"/>
    </row>
    <row r="34" spans="1:1" x14ac:dyDescent="0.25">
      <c r="A34" s="30"/>
    </row>
    <row r="35" spans="1:1" x14ac:dyDescent="0.25">
      <c r="A35" s="30"/>
    </row>
    <row r="36" spans="1:1" x14ac:dyDescent="0.25">
      <c r="A36" s="30"/>
    </row>
    <row r="37" spans="1:1" x14ac:dyDescent="0.25">
      <c r="A37" s="30"/>
    </row>
    <row r="38" spans="1:1" x14ac:dyDescent="0.25">
      <c r="A38" s="30"/>
    </row>
    <row r="39" spans="1:1" x14ac:dyDescent="0.25">
      <c r="A39" s="30"/>
    </row>
    <row r="40" spans="1:1" x14ac:dyDescent="0.25">
      <c r="A40" s="30"/>
    </row>
    <row r="41" spans="1:1" x14ac:dyDescent="0.25">
      <c r="A41" s="30"/>
    </row>
    <row r="42" spans="1:1" x14ac:dyDescent="0.25">
      <c r="A42" s="30"/>
    </row>
    <row r="43" spans="1:1" x14ac:dyDescent="0.25">
      <c r="A43" s="30"/>
    </row>
    <row r="44" spans="1:1" x14ac:dyDescent="0.25">
      <c r="A44" s="30"/>
    </row>
    <row r="45" spans="1:1" x14ac:dyDescent="0.25">
      <c r="A45" s="30"/>
    </row>
    <row r="46" spans="1:1" x14ac:dyDescent="0.25">
      <c r="A46" s="30"/>
    </row>
    <row r="47" spans="1:1" x14ac:dyDescent="0.25">
      <c r="A47" s="30"/>
    </row>
    <row r="48" spans="1:1" x14ac:dyDescent="0.25">
      <c r="A48" s="30"/>
    </row>
    <row r="49" spans="1:1" x14ac:dyDescent="0.25">
      <c r="A49" s="30"/>
    </row>
    <row r="50" spans="1:1" x14ac:dyDescent="0.25">
      <c r="A50" s="30"/>
    </row>
    <row r="51" spans="1:1" x14ac:dyDescent="0.25">
      <c r="A51" s="30"/>
    </row>
    <row r="52" spans="1:1" x14ac:dyDescent="0.25">
      <c r="A52" s="30"/>
    </row>
    <row r="53" spans="1:1" x14ac:dyDescent="0.25">
      <c r="A53" s="30"/>
    </row>
    <row r="54" spans="1:1" x14ac:dyDescent="0.25">
      <c r="A54" s="30"/>
    </row>
    <row r="55" spans="1:1" x14ac:dyDescent="0.25">
      <c r="A55" s="30"/>
    </row>
    <row r="56" spans="1:1" x14ac:dyDescent="0.25">
      <c r="A56" s="30"/>
    </row>
    <row r="57" spans="1:1" x14ac:dyDescent="0.25">
      <c r="A57" s="30"/>
    </row>
    <row r="58" spans="1:1" x14ac:dyDescent="0.25">
      <c r="A58" s="30"/>
    </row>
    <row r="59" spans="1:1" x14ac:dyDescent="0.25">
      <c r="A59" s="30"/>
    </row>
    <row r="60" spans="1:1" x14ac:dyDescent="0.25">
      <c r="A60" s="30"/>
    </row>
    <row r="61" spans="1:1" x14ac:dyDescent="0.25">
      <c r="A61" s="30"/>
    </row>
    <row r="62" spans="1:1" x14ac:dyDescent="0.25">
      <c r="A62" s="30"/>
    </row>
    <row r="63" spans="1:1" x14ac:dyDescent="0.25">
      <c r="A63" s="30"/>
    </row>
    <row r="64" spans="1:1" x14ac:dyDescent="0.25">
      <c r="A64" s="30"/>
    </row>
    <row r="65" spans="1:1" x14ac:dyDescent="0.25">
      <c r="A65" s="30"/>
    </row>
    <row r="66" spans="1:1" x14ac:dyDescent="0.25">
      <c r="A66" s="30"/>
    </row>
    <row r="67" spans="1:1" x14ac:dyDescent="0.25">
      <c r="A67" s="30"/>
    </row>
    <row r="68" spans="1:1" x14ac:dyDescent="0.25">
      <c r="A68" s="30"/>
    </row>
    <row r="69" spans="1:1" x14ac:dyDescent="0.25">
      <c r="A69" s="30"/>
    </row>
    <row r="70" spans="1:1" x14ac:dyDescent="0.25">
      <c r="A70" s="30"/>
    </row>
    <row r="71" spans="1:1" x14ac:dyDescent="0.25">
      <c r="A71" s="30"/>
    </row>
    <row r="72" spans="1:1" x14ac:dyDescent="0.25">
      <c r="A72" s="30"/>
    </row>
    <row r="73" spans="1:1" x14ac:dyDescent="0.25">
      <c r="A73" s="30"/>
    </row>
    <row r="74" spans="1:1" x14ac:dyDescent="0.25">
      <c r="A74" s="30"/>
    </row>
    <row r="75" spans="1:1" x14ac:dyDescent="0.25">
      <c r="A75" s="30"/>
    </row>
    <row r="76" spans="1:1" x14ac:dyDescent="0.25">
      <c r="A76" s="30"/>
    </row>
    <row r="77" spans="1:1" x14ac:dyDescent="0.25">
      <c r="A77" s="30"/>
    </row>
    <row r="78" spans="1:1" x14ac:dyDescent="0.25">
      <c r="A78" s="30"/>
    </row>
    <row r="79" spans="1:1" x14ac:dyDescent="0.25">
      <c r="A79" s="30"/>
    </row>
    <row r="80" spans="1:1" x14ac:dyDescent="0.25">
      <c r="A80" s="30"/>
    </row>
    <row r="81" spans="1:1" x14ac:dyDescent="0.25">
      <c r="A81" s="30"/>
    </row>
    <row r="82" spans="1:1" x14ac:dyDescent="0.25">
      <c r="A82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86" spans="1:1" x14ac:dyDescent="0.25">
      <c r="A86" s="30"/>
    </row>
  </sheetData>
  <mergeCells count="7">
    <mergeCell ref="A14:G14"/>
    <mergeCell ref="A1:A2"/>
    <mergeCell ref="B1:B2"/>
    <mergeCell ref="C1:G1"/>
    <mergeCell ref="A11:G11"/>
    <mergeCell ref="A12:G12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11" sqref="E11"/>
    </sheetView>
  </sheetViews>
  <sheetFormatPr defaultRowHeight="15.75" x14ac:dyDescent="0.25"/>
  <cols>
    <col min="1" max="1" width="10.85546875" style="11" bestFit="1" customWidth="1"/>
    <col min="2" max="2" width="23.5703125" style="11" bestFit="1" customWidth="1"/>
    <col min="3" max="3" width="9.140625" style="11"/>
    <col min="4" max="4" width="43.140625" style="11" bestFit="1" customWidth="1"/>
    <col min="5" max="5" width="25" style="5" bestFit="1" customWidth="1"/>
    <col min="6" max="6" width="11.5703125" style="5" bestFit="1" customWidth="1"/>
    <col min="7" max="16384" width="9.140625" style="11"/>
  </cols>
  <sheetData>
    <row r="1" spans="1:6" x14ac:dyDescent="0.25">
      <c r="A1" s="6" t="s">
        <v>67</v>
      </c>
      <c r="B1" s="7" t="s">
        <v>1</v>
      </c>
      <c r="D1" s="7" t="s">
        <v>0</v>
      </c>
      <c r="E1" s="13" t="s">
        <v>1</v>
      </c>
      <c r="F1" s="1" t="s">
        <v>66</v>
      </c>
    </row>
    <row r="2" spans="1:6" x14ac:dyDescent="0.25">
      <c r="A2" s="8" t="s">
        <v>68</v>
      </c>
      <c r="B2" s="9">
        <f>PERCENTILE(E2:E58,0.2)</f>
        <v>256589.6</v>
      </c>
      <c r="D2" s="14" t="s">
        <v>2</v>
      </c>
      <c r="E2" s="15">
        <v>71638</v>
      </c>
      <c r="F2" s="2">
        <f>AVERAGE(E2:E13)</f>
        <v>167736.58333333334</v>
      </c>
    </row>
    <row r="3" spans="1:6" x14ac:dyDescent="0.25">
      <c r="A3" s="8" t="s">
        <v>69</v>
      </c>
      <c r="B3" s="9">
        <f>PERCENTILE(E2:E58,0.4)</f>
        <v>438457.60000000003</v>
      </c>
      <c r="D3" s="16" t="s">
        <v>3</v>
      </c>
      <c r="E3" s="17">
        <v>87161</v>
      </c>
      <c r="F3" s="3"/>
    </row>
    <row r="4" spans="1:6" x14ac:dyDescent="0.25">
      <c r="A4" s="8" t="s">
        <v>70</v>
      </c>
      <c r="B4" s="9">
        <f>PERCENTILE(E2:E58,0.6)</f>
        <v>613064.80000000005</v>
      </c>
      <c r="D4" s="16" t="s">
        <v>4</v>
      </c>
      <c r="E4" s="17">
        <v>109197</v>
      </c>
      <c r="F4" s="3"/>
    </row>
    <row r="5" spans="1:6" x14ac:dyDescent="0.25">
      <c r="A5" s="10" t="s">
        <v>71</v>
      </c>
      <c r="B5" s="9">
        <f>PERCENTILE(E2:E58,0.8)</f>
        <v>818395.80000000016</v>
      </c>
      <c r="D5" s="16" t="s">
        <v>5</v>
      </c>
      <c r="E5" s="17">
        <v>130269</v>
      </c>
      <c r="F5" s="3"/>
    </row>
    <row r="6" spans="1:6" x14ac:dyDescent="0.25">
      <c r="D6" s="16" t="s">
        <v>6</v>
      </c>
      <c r="E6" s="17">
        <v>154530</v>
      </c>
      <c r="F6" s="3"/>
    </row>
    <row r="7" spans="1:6" x14ac:dyDescent="0.25">
      <c r="A7" s="6" t="s">
        <v>72</v>
      </c>
      <c r="B7" s="7" t="s">
        <v>1</v>
      </c>
      <c r="D7" s="16" t="s">
        <v>7</v>
      </c>
      <c r="E7" s="17">
        <v>156028</v>
      </c>
      <c r="F7" s="3"/>
    </row>
    <row r="8" spans="1:6" x14ac:dyDescent="0.25">
      <c r="A8" s="10" t="s">
        <v>73</v>
      </c>
      <c r="B8" s="9">
        <f>F2</f>
        <v>167736.58333333334</v>
      </c>
      <c r="D8" s="16" t="s">
        <v>8</v>
      </c>
      <c r="E8" s="17">
        <v>160038</v>
      </c>
      <c r="F8" s="3"/>
    </row>
    <row r="9" spans="1:6" x14ac:dyDescent="0.25">
      <c r="A9" s="10" t="s">
        <v>74</v>
      </c>
      <c r="B9" s="9">
        <f>F14</f>
        <v>370648.09090909088</v>
      </c>
      <c r="D9" s="16" t="s">
        <v>9</v>
      </c>
      <c r="E9" s="17">
        <v>206207</v>
      </c>
      <c r="F9" s="3"/>
    </row>
    <row r="10" spans="1:6" x14ac:dyDescent="0.25">
      <c r="A10" s="8" t="s">
        <v>75</v>
      </c>
      <c r="B10" s="12">
        <f>F25</f>
        <v>534381.18181818177</v>
      </c>
      <c r="D10" s="16" t="s">
        <v>10</v>
      </c>
      <c r="E10" s="17">
        <v>217877</v>
      </c>
      <c r="F10" s="3"/>
    </row>
    <row r="11" spans="1:6" x14ac:dyDescent="0.25">
      <c r="A11" s="10" t="s">
        <v>76</v>
      </c>
      <c r="B11" s="9">
        <f>F36</f>
        <v>692543</v>
      </c>
      <c r="D11" s="16" t="s">
        <v>11</v>
      </c>
      <c r="E11" s="17">
        <v>223455</v>
      </c>
      <c r="F11" s="3"/>
    </row>
    <row r="12" spans="1:6" x14ac:dyDescent="0.25">
      <c r="A12" s="10" t="s">
        <v>77</v>
      </c>
      <c r="B12" s="9">
        <f>F47</f>
        <v>1059505.25</v>
      </c>
      <c r="D12" s="16" t="s">
        <v>12</v>
      </c>
      <c r="E12" s="17">
        <v>240956</v>
      </c>
      <c r="F12" s="3"/>
    </row>
    <row r="13" spans="1:6" x14ac:dyDescent="0.25">
      <c r="D13" s="18" t="s">
        <v>13</v>
      </c>
      <c r="E13" s="19">
        <v>255483</v>
      </c>
      <c r="F13" s="4"/>
    </row>
    <row r="14" spans="1:6" x14ac:dyDescent="0.25">
      <c r="D14" s="14" t="s">
        <v>14</v>
      </c>
      <c r="E14" s="15">
        <v>261016</v>
      </c>
      <c r="F14" s="2">
        <f>AVERAGE(E14:E24)</f>
        <v>370648.09090909088</v>
      </c>
    </row>
    <row r="15" spans="1:6" x14ac:dyDescent="0.25">
      <c r="D15" s="16" t="s">
        <v>15</v>
      </c>
      <c r="E15" s="17">
        <v>287259</v>
      </c>
      <c r="F15" s="3"/>
    </row>
    <row r="16" spans="1:6" x14ac:dyDescent="0.25">
      <c r="D16" s="16" t="s">
        <v>16</v>
      </c>
      <c r="E16" s="17">
        <v>328870</v>
      </c>
      <c r="F16" s="3"/>
    </row>
    <row r="17" spans="4:6" x14ac:dyDescent="0.25">
      <c r="D17" s="16" t="s">
        <v>17</v>
      </c>
      <c r="E17" s="17">
        <v>337783</v>
      </c>
      <c r="F17" s="3"/>
    </row>
    <row r="18" spans="4:6" x14ac:dyDescent="0.25">
      <c r="D18" s="16" t="s">
        <v>18</v>
      </c>
      <c r="E18" s="17">
        <v>372034</v>
      </c>
      <c r="F18" s="3"/>
    </row>
    <row r="19" spans="4:6" x14ac:dyDescent="0.25">
      <c r="D19" s="16" t="s">
        <v>19</v>
      </c>
      <c r="E19" s="17">
        <v>374636</v>
      </c>
      <c r="F19" s="3"/>
    </row>
    <row r="20" spans="4:6" x14ac:dyDescent="0.25">
      <c r="D20" s="16" t="s">
        <v>20</v>
      </c>
      <c r="E20" s="17">
        <v>402327</v>
      </c>
      <c r="F20" s="3"/>
    </row>
    <row r="21" spans="4:6" x14ac:dyDescent="0.25">
      <c r="D21" s="16" t="s">
        <v>21</v>
      </c>
      <c r="E21" s="17">
        <v>423766</v>
      </c>
      <c r="F21" s="3"/>
    </row>
    <row r="22" spans="4:6" x14ac:dyDescent="0.25">
      <c r="D22" s="16" t="s">
        <v>22</v>
      </c>
      <c r="E22" s="17">
        <v>428144</v>
      </c>
      <c r="F22" s="3"/>
    </row>
    <row r="23" spans="4:6" x14ac:dyDescent="0.25">
      <c r="D23" s="16" t="s">
        <v>23</v>
      </c>
      <c r="E23" s="17">
        <v>428206</v>
      </c>
      <c r="F23" s="3"/>
    </row>
    <row r="24" spans="4:6" x14ac:dyDescent="0.25">
      <c r="D24" s="18" t="s">
        <v>24</v>
      </c>
      <c r="E24" s="19">
        <v>433088</v>
      </c>
      <c r="F24" s="4"/>
    </row>
    <row r="25" spans="4:6" x14ac:dyDescent="0.25">
      <c r="D25" s="14" t="s">
        <v>25</v>
      </c>
      <c r="E25" s="15">
        <v>446512</v>
      </c>
      <c r="F25" s="2">
        <f>AVERAGE(E25:E35)</f>
        <v>534381.18181818177</v>
      </c>
    </row>
    <row r="26" spans="4:6" x14ac:dyDescent="0.25">
      <c r="D26" s="16" t="s">
        <v>26</v>
      </c>
      <c r="E26" s="17">
        <v>485078</v>
      </c>
      <c r="F26" s="3"/>
    </row>
    <row r="27" spans="4:6" x14ac:dyDescent="0.25">
      <c r="D27" s="16" t="s">
        <v>27</v>
      </c>
      <c r="E27" s="17">
        <v>514843</v>
      </c>
      <c r="F27" s="3"/>
    </row>
    <row r="28" spans="4:6" x14ac:dyDescent="0.25">
      <c r="D28" s="16" t="s">
        <v>28</v>
      </c>
      <c r="E28" s="17">
        <v>520001</v>
      </c>
      <c r="F28" s="3"/>
    </row>
    <row r="29" spans="4:6" x14ac:dyDescent="0.25">
      <c r="D29" s="16" t="s">
        <v>29</v>
      </c>
      <c r="E29" s="17">
        <v>522769</v>
      </c>
      <c r="F29" s="3"/>
    </row>
    <row r="30" spans="4:6" x14ac:dyDescent="0.25">
      <c r="D30" s="16" t="s">
        <v>30</v>
      </c>
      <c r="E30" s="17">
        <v>522900</v>
      </c>
      <c r="F30" s="3"/>
    </row>
    <row r="31" spans="4:6" x14ac:dyDescent="0.25">
      <c r="D31" s="16" t="s">
        <v>31</v>
      </c>
      <c r="E31" s="17">
        <v>534806</v>
      </c>
      <c r="F31" s="3"/>
    </row>
    <row r="32" spans="4:6" x14ac:dyDescent="0.25">
      <c r="D32" s="16" t="s">
        <v>32</v>
      </c>
      <c r="E32" s="17">
        <v>558377</v>
      </c>
      <c r="F32" s="3"/>
    </row>
    <row r="33" spans="4:6" x14ac:dyDescent="0.25">
      <c r="D33" s="16" t="s">
        <v>33</v>
      </c>
      <c r="E33" s="17">
        <v>579717</v>
      </c>
      <c r="F33" s="3"/>
    </row>
    <row r="34" spans="4:6" x14ac:dyDescent="0.25">
      <c r="D34" s="16" t="s">
        <v>34</v>
      </c>
      <c r="E34" s="17">
        <v>595202</v>
      </c>
      <c r="F34" s="3"/>
    </row>
    <row r="35" spans="4:6" x14ac:dyDescent="0.25">
      <c r="D35" s="18" t="s">
        <v>35</v>
      </c>
      <c r="E35" s="19">
        <v>597988</v>
      </c>
      <c r="F35" s="4"/>
    </row>
    <row r="36" spans="4:6" x14ac:dyDescent="0.25">
      <c r="D36" s="14" t="s">
        <v>36</v>
      </c>
      <c r="E36" s="15">
        <v>623116</v>
      </c>
      <c r="F36" s="2">
        <f>AVERAGE(E36:E46)</f>
        <v>692543</v>
      </c>
    </row>
    <row r="37" spans="4:6" x14ac:dyDescent="0.25">
      <c r="D37" s="16" t="s">
        <v>37</v>
      </c>
      <c r="E37" s="17">
        <v>650588</v>
      </c>
      <c r="F37" s="3"/>
    </row>
    <row r="38" spans="4:6" x14ac:dyDescent="0.25">
      <c r="D38" s="16" t="s">
        <v>38</v>
      </c>
      <c r="E38" s="17">
        <v>654259</v>
      </c>
      <c r="F38" s="3"/>
    </row>
    <row r="39" spans="4:6" x14ac:dyDescent="0.25">
      <c r="D39" s="16" t="s">
        <v>39</v>
      </c>
      <c r="E39" s="17">
        <v>670926</v>
      </c>
      <c r="F39" s="3"/>
    </row>
    <row r="40" spans="4:6" x14ac:dyDescent="0.25">
      <c r="D40" s="16" t="s">
        <v>40</v>
      </c>
      <c r="E40" s="17">
        <v>677082</v>
      </c>
      <c r="F40" s="3"/>
    </row>
    <row r="41" spans="4:6" x14ac:dyDescent="0.25">
      <c r="D41" s="16" t="s">
        <v>41</v>
      </c>
      <c r="E41" s="17">
        <v>686048</v>
      </c>
      <c r="F41" s="3"/>
    </row>
    <row r="42" spans="4:6" x14ac:dyDescent="0.25">
      <c r="D42" s="16" t="s">
        <v>42</v>
      </c>
      <c r="E42" s="17">
        <v>693714</v>
      </c>
      <c r="F42" s="3"/>
    </row>
    <row r="43" spans="4:6" x14ac:dyDescent="0.25">
      <c r="D43" s="16" t="s">
        <v>43</v>
      </c>
      <c r="E43" s="17">
        <v>698193</v>
      </c>
      <c r="F43" s="3"/>
    </row>
    <row r="44" spans="4:6" x14ac:dyDescent="0.25">
      <c r="D44" s="16" t="s">
        <v>44</v>
      </c>
      <c r="E44" s="17">
        <v>707404</v>
      </c>
      <c r="F44" s="3"/>
    </row>
    <row r="45" spans="4:6" x14ac:dyDescent="0.25">
      <c r="D45" s="16" t="s">
        <v>45</v>
      </c>
      <c r="E45" s="17">
        <v>762620</v>
      </c>
      <c r="F45" s="3"/>
    </row>
    <row r="46" spans="4:6" x14ac:dyDescent="0.25">
      <c r="D46" s="18" t="s">
        <v>46</v>
      </c>
      <c r="E46" s="19">
        <v>794023</v>
      </c>
      <c r="F46" s="4"/>
    </row>
    <row r="47" spans="4:6" x14ac:dyDescent="0.25">
      <c r="D47" s="14" t="s">
        <v>47</v>
      </c>
      <c r="E47" s="15">
        <v>824489</v>
      </c>
      <c r="F47" s="2">
        <f>AVERAGE(E47:E58)</f>
        <v>1059505.25</v>
      </c>
    </row>
    <row r="48" spans="4:6" x14ac:dyDescent="0.25">
      <c r="D48" s="16" t="s">
        <v>48</v>
      </c>
      <c r="E48" s="17">
        <v>841173</v>
      </c>
      <c r="F48" s="3"/>
    </row>
    <row r="49" spans="4:6" x14ac:dyDescent="0.25">
      <c r="D49" s="16" t="s">
        <v>49</v>
      </c>
      <c r="E49" s="17">
        <v>851522</v>
      </c>
      <c r="F49" s="3"/>
    </row>
    <row r="50" spans="4:6" x14ac:dyDescent="0.25">
      <c r="D50" s="16" t="s">
        <v>50</v>
      </c>
      <c r="E50" s="17">
        <v>868393</v>
      </c>
      <c r="F50" s="3"/>
    </row>
    <row r="51" spans="4:6" x14ac:dyDescent="0.25">
      <c r="D51" s="16" t="s">
        <v>51</v>
      </c>
      <c r="E51" s="17">
        <v>880425</v>
      </c>
      <c r="F51" s="3"/>
    </row>
    <row r="52" spans="4:6" x14ac:dyDescent="0.25">
      <c r="D52" s="16" t="s">
        <v>52</v>
      </c>
      <c r="E52" s="17">
        <v>942450</v>
      </c>
      <c r="F52" s="3"/>
    </row>
    <row r="53" spans="4:6" x14ac:dyDescent="0.25">
      <c r="D53" s="16" t="s">
        <v>53</v>
      </c>
      <c r="E53" s="17">
        <v>1003584</v>
      </c>
      <c r="F53" s="3"/>
    </row>
    <row r="54" spans="4:6" x14ac:dyDescent="0.25">
      <c r="D54" s="16" t="s">
        <v>54</v>
      </c>
      <c r="E54" s="17">
        <v>1018241</v>
      </c>
      <c r="F54" s="3"/>
    </row>
    <row r="55" spans="4:6" x14ac:dyDescent="0.25">
      <c r="D55" s="16" t="s">
        <v>55</v>
      </c>
      <c r="E55" s="17">
        <v>1022723</v>
      </c>
      <c r="F55" s="3"/>
    </row>
    <row r="56" spans="4:6" x14ac:dyDescent="0.25">
      <c r="D56" s="16" t="s">
        <v>56</v>
      </c>
      <c r="E56" s="17">
        <v>1112526</v>
      </c>
      <c r="F56" s="3"/>
    </row>
    <row r="57" spans="4:6" x14ac:dyDescent="0.25">
      <c r="D57" s="16" t="s">
        <v>57</v>
      </c>
      <c r="E57" s="17">
        <v>1212990</v>
      </c>
      <c r="F57" s="3"/>
    </row>
    <row r="58" spans="4:6" x14ac:dyDescent="0.25">
      <c r="D58" s="18" t="s">
        <v>58</v>
      </c>
      <c r="E58" s="19">
        <v>2135547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47" sqref="D47:F58"/>
    </sheetView>
  </sheetViews>
  <sheetFormatPr defaultRowHeight="15.75" x14ac:dyDescent="0.25"/>
  <cols>
    <col min="1" max="1" width="12.28515625" style="5" bestFit="1" customWidth="1"/>
    <col min="2" max="2" width="27.28515625" style="5" bestFit="1" customWidth="1"/>
    <col min="3" max="3" width="9.140625" style="11"/>
    <col min="4" max="4" width="43.140625" style="11" bestFit="1" customWidth="1"/>
    <col min="5" max="5" width="17.7109375" style="11" bestFit="1" customWidth="1"/>
    <col min="6" max="6" width="12.7109375" style="5" bestFit="1" customWidth="1"/>
    <col min="7" max="16384" width="9.140625" style="11"/>
  </cols>
  <sheetData>
    <row r="1" spans="1:6" x14ac:dyDescent="0.25">
      <c r="A1" s="20" t="s">
        <v>67</v>
      </c>
      <c r="B1" s="13" t="s">
        <v>78</v>
      </c>
      <c r="D1" s="7" t="s">
        <v>0</v>
      </c>
      <c r="E1" s="7" t="s">
        <v>59</v>
      </c>
      <c r="F1" s="1" t="s">
        <v>66</v>
      </c>
    </row>
    <row r="2" spans="1:6" x14ac:dyDescent="0.25">
      <c r="A2" s="9" t="s">
        <v>68</v>
      </c>
      <c r="B2" s="9">
        <f>PERCENTILE(E2:E58,0.2)</f>
        <v>165377.40000000002</v>
      </c>
      <c r="D2" s="14" t="s">
        <v>2</v>
      </c>
      <c r="E2" s="22">
        <v>47793</v>
      </c>
      <c r="F2" s="2">
        <f>AVERAGE(E2:E13)</f>
        <v>102378.25</v>
      </c>
    </row>
    <row r="3" spans="1:6" x14ac:dyDescent="0.25">
      <c r="A3" s="9" t="s">
        <v>69</v>
      </c>
      <c r="B3" s="9">
        <f>PERCENTILE(E2:E58,0.4)</f>
        <v>313867</v>
      </c>
      <c r="D3" s="16" t="s">
        <v>8</v>
      </c>
      <c r="E3" s="23">
        <v>69298</v>
      </c>
      <c r="F3" s="3"/>
    </row>
    <row r="4" spans="1:6" x14ac:dyDescent="0.25">
      <c r="A4" s="9" t="s">
        <v>70</v>
      </c>
      <c r="B4" s="9">
        <f>PERCENTILE(E2:E58,0.6)</f>
        <v>384047.4</v>
      </c>
      <c r="D4" s="16" t="s">
        <v>3</v>
      </c>
      <c r="E4" s="23">
        <v>71344</v>
      </c>
      <c r="F4" s="3"/>
    </row>
    <row r="5" spans="1:6" x14ac:dyDescent="0.25">
      <c r="A5" s="21" t="s">
        <v>71</v>
      </c>
      <c r="B5" s="9">
        <f>PERCENTILE(E2:E58,0.8)</f>
        <v>542887.20000000007</v>
      </c>
      <c r="D5" s="16" t="s">
        <v>4</v>
      </c>
      <c r="E5" s="23">
        <v>78249</v>
      </c>
      <c r="F5" s="3"/>
    </row>
    <row r="6" spans="1:6" x14ac:dyDescent="0.25">
      <c r="D6" s="16" t="s">
        <v>7</v>
      </c>
      <c r="E6" s="23">
        <v>78884</v>
      </c>
      <c r="F6" s="3"/>
    </row>
    <row r="7" spans="1:6" x14ac:dyDescent="0.25">
      <c r="A7" s="20" t="s">
        <v>72</v>
      </c>
      <c r="B7" s="13" t="s">
        <v>78</v>
      </c>
      <c r="D7" s="16" t="s">
        <v>6</v>
      </c>
      <c r="E7" s="23">
        <v>110222</v>
      </c>
      <c r="F7" s="3"/>
    </row>
    <row r="8" spans="1:6" x14ac:dyDescent="0.25">
      <c r="A8" s="21" t="s">
        <v>73</v>
      </c>
      <c r="B8" s="9">
        <f>F2</f>
        <v>102378.25</v>
      </c>
      <c r="D8" s="16" t="s">
        <v>5</v>
      </c>
      <c r="E8" s="23">
        <v>113072</v>
      </c>
      <c r="F8" s="3"/>
    </row>
    <row r="9" spans="1:6" x14ac:dyDescent="0.25">
      <c r="A9" s="21" t="s">
        <v>74</v>
      </c>
      <c r="B9" s="9">
        <f>F14</f>
        <v>252033</v>
      </c>
      <c r="D9" s="16" t="s">
        <v>14</v>
      </c>
      <c r="E9" s="23">
        <v>116109</v>
      </c>
      <c r="F9" s="3"/>
    </row>
    <row r="10" spans="1:6" x14ac:dyDescent="0.25">
      <c r="A10" s="9" t="s">
        <v>75</v>
      </c>
      <c r="B10" s="9">
        <f>F25</f>
        <v>341746.81818181818</v>
      </c>
      <c r="D10" s="16" t="s">
        <v>11</v>
      </c>
      <c r="E10" s="23">
        <v>123649</v>
      </c>
      <c r="F10" s="3"/>
    </row>
    <row r="11" spans="1:6" x14ac:dyDescent="0.25">
      <c r="A11" s="21" t="s">
        <v>76</v>
      </c>
      <c r="B11" s="9">
        <f>F36</f>
        <v>458491</v>
      </c>
      <c r="D11" s="16" t="s">
        <v>9</v>
      </c>
      <c r="E11" s="23">
        <v>124938</v>
      </c>
      <c r="F11" s="3"/>
    </row>
    <row r="12" spans="1:6" x14ac:dyDescent="0.25">
      <c r="A12" s="21" t="s">
        <v>77</v>
      </c>
      <c r="B12" s="9">
        <f>F47</f>
        <v>758014.08333333337</v>
      </c>
      <c r="D12" s="16" t="s">
        <v>10</v>
      </c>
      <c r="E12" s="23">
        <v>132490</v>
      </c>
      <c r="F12" s="3"/>
    </row>
    <row r="13" spans="1:6" x14ac:dyDescent="0.25">
      <c r="D13" s="18" t="s">
        <v>13</v>
      </c>
      <c r="E13" s="24">
        <v>162491</v>
      </c>
      <c r="F13" s="4"/>
    </row>
    <row r="14" spans="1:6" x14ac:dyDescent="0.25">
      <c r="D14" s="14" t="s">
        <v>17</v>
      </c>
      <c r="E14" s="22">
        <v>176923</v>
      </c>
      <c r="F14" s="2">
        <f>AVERAGE(E14:E24)</f>
        <v>252033</v>
      </c>
    </row>
    <row r="15" spans="1:6" x14ac:dyDescent="0.25">
      <c r="D15" s="16" t="s">
        <v>12</v>
      </c>
      <c r="E15" s="23">
        <v>200878</v>
      </c>
      <c r="F15" s="3"/>
    </row>
    <row r="16" spans="1:6" x14ac:dyDescent="0.25">
      <c r="D16" s="16" t="s">
        <v>16</v>
      </c>
      <c r="E16" s="23">
        <v>204134</v>
      </c>
      <c r="F16" s="3"/>
    </row>
    <row r="17" spans="4:6" x14ac:dyDescent="0.25">
      <c r="D17" s="16" t="s">
        <v>21</v>
      </c>
      <c r="E17" s="23">
        <v>222937</v>
      </c>
      <c r="F17" s="3"/>
    </row>
    <row r="18" spans="4:6" x14ac:dyDescent="0.25">
      <c r="D18" s="16" t="s">
        <v>15</v>
      </c>
      <c r="E18" s="23">
        <v>227937</v>
      </c>
      <c r="F18" s="3"/>
    </row>
    <row r="19" spans="4:6" x14ac:dyDescent="0.25">
      <c r="D19" s="16" t="s">
        <v>28</v>
      </c>
      <c r="E19" s="23">
        <v>246116</v>
      </c>
      <c r="F19" s="3"/>
    </row>
    <row r="20" spans="4:6" x14ac:dyDescent="0.25">
      <c r="D20" s="16" t="s">
        <v>24</v>
      </c>
      <c r="E20" s="23">
        <v>280989</v>
      </c>
      <c r="F20" s="3"/>
    </row>
    <row r="21" spans="4:6" x14ac:dyDescent="0.25">
      <c r="D21" s="16" t="s">
        <v>20</v>
      </c>
      <c r="E21" s="23">
        <v>289172</v>
      </c>
      <c r="F21" s="3"/>
    </row>
    <row r="22" spans="4:6" x14ac:dyDescent="0.25">
      <c r="D22" s="16" t="s">
        <v>41</v>
      </c>
      <c r="E22" s="23">
        <v>296950</v>
      </c>
      <c r="F22" s="3"/>
    </row>
    <row r="23" spans="4:6" x14ac:dyDescent="0.25">
      <c r="D23" s="16" t="s">
        <v>29</v>
      </c>
      <c r="E23" s="23">
        <v>312796</v>
      </c>
      <c r="F23" s="3"/>
    </row>
    <row r="24" spans="4:6" x14ac:dyDescent="0.25">
      <c r="D24" s="18" t="s">
        <v>18</v>
      </c>
      <c r="E24" s="24">
        <v>313531</v>
      </c>
      <c r="F24" s="4"/>
    </row>
    <row r="25" spans="4:6" x14ac:dyDescent="0.25">
      <c r="D25" s="14" t="s">
        <v>27</v>
      </c>
      <c r="E25" s="22">
        <v>314371</v>
      </c>
      <c r="F25" s="2">
        <f>AVERAGE(E25:E35)</f>
        <v>341746.81818181818</v>
      </c>
    </row>
    <row r="26" spans="4:6" x14ac:dyDescent="0.25">
      <c r="D26" s="16" t="s">
        <v>35</v>
      </c>
      <c r="E26" s="23">
        <v>324751</v>
      </c>
      <c r="F26" s="3"/>
    </row>
    <row r="27" spans="4:6" x14ac:dyDescent="0.25">
      <c r="D27" s="16" t="s">
        <v>39</v>
      </c>
      <c r="E27" s="23">
        <v>326120</v>
      </c>
      <c r="F27" s="3"/>
    </row>
    <row r="28" spans="4:6" x14ac:dyDescent="0.25">
      <c r="D28" s="16" t="s">
        <v>26</v>
      </c>
      <c r="E28" s="23">
        <v>333879</v>
      </c>
      <c r="F28" s="3"/>
    </row>
    <row r="29" spans="4:6" x14ac:dyDescent="0.25">
      <c r="D29" s="16" t="s">
        <v>32</v>
      </c>
      <c r="E29" s="23">
        <v>334240</v>
      </c>
      <c r="F29" s="3"/>
    </row>
    <row r="30" spans="4:6" x14ac:dyDescent="0.25">
      <c r="D30" s="16" t="s">
        <v>22</v>
      </c>
      <c r="E30" s="23">
        <v>337312</v>
      </c>
      <c r="F30" s="3"/>
    </row>
    <row r="31" spans="4:6" x14ac:dyDescent="0.25">
      <c r="D31" s="16" t="s">
        <v>19</v>
      </c>
      <c r="E31" s="23">
        <v>340131</v>
      </c>
      <c r="F31" s="3"/>
    </row>
    <row r="32" spans="4:6" x14ac:dyDescent="0.25">
      <c r="D32" s="16" t="s">
        <v>23</v>
      </c>
      <c r="E32" s="23">
        <v>352938</v>
      </c>
      <c r="F32" s="3"/>
    </row>
    <row r="33" spans="4:6" x14ac:dyDescent="0.25">
      <c r="D33" s="16" t="s">
        <v>43</v>
      </c>
      <c r="E33" s="23">
        <v>359704</v>
      </c>
      <c r="F33" s="3"/>
    </row>
    <row r="34" spans="4:6" x14ac:dyDescent="0.25">
      <c r="D34" s="16" t="s">
        <v>25</v>
      </c>
      <c r="E34" s="23">
        <v>365824</v>
      </c>
      <c r="F34" s="3"/>
    </row>
    <row r="35" spans="4:6" x14ac:dyDescent="0.25">
      <c r="D35" s="18" t="s">
        <v>30</v>
      </c>
      <c r="E35" s="24">
        <v>369945</v>
      </c>
      <c r="F35" s="4"/>
    </row>
    <row r="36" spans="4:6" x14ac:dyDescent="0.25">
      <c r="D36" s="14" t="s">
        <v>34</v>
      </c>
      <c r="E36" s="22">
        <v>393449</v>
      </c>
      <c r="F36" s="2">
        <f>AVERAGE(E36:E46)</f>
        <v>458491</v>
      </c>
    </row>
    <row r="37" spans="4:6" x14ac:dyDescent="0.25">
      <c r="D37" s="16" t="s">
        <v>40</v>
      </c>
      <c r="E37" s="23">
        <v>400294</v>
      </c>
      <c r="F37" s="3"/>
    </row>
    <row r="38" spans="4:6" x14ac:dyDescent="0.25">
      <c r="D38" s="16" t="s">
        <v>37</v>
      </c>
      <c r="E38" s="23">
        <v>426088</v>
      </c>
      <c r="F38" s="3"/>
    </row>
    <row r="39" spans="4:6" x14ac:dyDescent="0.25">
      <c r="D39" s="16" t="s">
        <v>31</v>
      </c>
      <c r="E39" s="23">
        <v>434213</v>
      </c>
      <c r="F39" s="3"/>
    </row>
    <row r="40" spans="4:6" x14ac:dyDescent="0.25">
      <c r="D40" s="16" t="s">
        <v>33</v>
      </c>
      <c r="E40" s="23">
        <v>443458</v>
      </c>
      <c r="F40" s="3"/>
    </row>
    <row r="41" spans="4:6" x14ac:dyDescent="0.25">
      <c r="D41" s="16" t="s">
        <v>44</v>
      </c>
      <c r="E41" s="23">
        <v>460282</v>
      </c>
      <c r="F41" s="3"/>
    </row>
    <row r="42" spans="4:6" x14ac:dyDescent="0.25">
      <c r="D42" s="16" t="s">
        <v>46</v>
      </c>
      <c r="E42" s="23">
        <v>471331</v>
      </c>
      <c r="F42" s="3"/>
    </row>
    <row r="43" spans="4:6" x14ac:dyDescent="0.25">
      <c r="D43" s="16" t="s">
        <v>42</v>
      </c>
      <c r="E43" s="23">
        <v>482544</v>
      </c>
      <c r="F43" s="3"/>
    </row>
    <row r="44" spans="4:6" x14ac:dyDescent="0.25">
      <c r="D44" s="16" t="s">
        <v>47</v>
      </c>
      <c r="E44" s="23">
        <v>482639</v>
      </c>
      <c r="F44" s="3"/>
    </row>
    <row r="45" spans="4:6" x14ac:dyDescent="0.25">
      <c r="D45" s="16" t="s">
        <v>38</v>
      </c>
      <c r="E45" s="23">
        <v>518195</v>
      </c>
      <c r="F45" s="3"/>
    </row>
    <row r="46" spans="4:6" x14ac:dyDescent="0.25">
      <c r="D46" s="18" t="s">
        <v>36</v>
      </c>
      <c r="E46" s="24">
        <v>530908</v>
      </c>
      <c r="F46" s="4"/>
    </row>
    <row r="47" spans="4:6" x14ac:dyDescent="0.25">
      <c r="D47" s="14" t="s">
        <v>52</v>
      </c>
      <c r="E47" s="22">
        <v>545882</v>
      </c>
      <c r="F47" s="2">
        <f>AVERAGE(E47:E58)</f>
        <v>758014.08333333337</v>
      </c>
    </row>
    <row r="48" spans="4:6" x14ac:dyDescent="0.25">
      <c r="D48" s="16" t="s">
        <v>45</v>
      </c>
      <c r="E48" s="23">
        <v>559620</v>
      </c>
      <c r="F48" s="3"/>
    </row>
    <row r="49" spans="4:6" x14ac:dyDescent="0.25">
      <c r="D49" s="16" t="s">
        <v>55</v>
      </c>
      <c r="E49" s="23">
        <v>568389</v>
      </c>
      <c r="F49" s="3"/>
    </row>
    <row r="50" spans="4:6" x14ac:dyDescent="0.25">
      <c r="D50" s="16" t="s">
        <v>54</v>
      </c>
      <c r="E50" s="23">
        <v>584161</v>
      </c>
      <c r="F50" s="3"/>
    </row>
    <row r="51" spans="4:6" x14ac:dyDescent="0.25">
      <c r="D51" s="16" t="s">
        <v>50</v>
      </c>
      <c r="E51" s="23">
        <v>633287</v>
      </c>
      <c r="F51" s="3"/>
    </row>
    <row r="52" spans="4:6" x14ac:dyDescent="0.25">
      <c r="D52" s="16" t="s">
        <v>48</v>
      </c>
      <c r="E52" s="23">
        <v>634973</v>
      </c>
      <c r="F52" s="3"/>
    </row>
    <row r="53" spans="4:6" x14ac:dyDescent="0.25">
      <c r="D53" s="16" t="s">
        <v>53</v>
      </c>
      <c r="E53" s="23">
        <v>635223</v>
      </c>
      <c r="F53" s="3"/>
    </row>
    <row r="54" spans="4:6" x14ac:dyDescent="0.25">
      <c r="D54" s="16" t="s">
        <v>51</v>
      </c>
      <c r="E54" s="23">
        <v>647060</v>
      </c>
      <c r="F54" s="3"/>
    </row>
    <row r="55" spans="4:6" x14ac:dyDescent="0.25">
      <c r="D55" s="16" t="s">
        <v>49</v>
      </c>
      <c r="E55" s="23">
        <v>689571</v>
      </c>
      <c r="F55" s="3"/>
    </row>
    <row r="56" spans="4:6" x14ac:dyDescent="0.25">
      <c r="D56" s="16" t="s">
        <v>57</v>
      </c>
      <c r="E56" s="23">
        <v>801194</v>
      </c>
      <c r="F56" s="3"/>
    </row>
    <row r="57" spans="4:6" x14ac:dyDescent="0.25">
      <c r="D57" s="16" t="s">
        <v>56</v>
      </c>
      <c r="E57" s="23">
        <v>921399</v>
      </c>
      <c r="F57" s="3"/>
    </row>
    <row r="58" spans="4:6" x14ac:dyDescent="0.25">
      <c r="D58" s="18" t="s">
        <v>58</v>
      </c>
      <c r="E58" s="24">
        <v>1875410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65" sqref="F65"/>
    </sheetView>
  </sheetViews>
  <sheetFormatPr defaultRowHeight="15.75" x14ac:dyDescent="0.25"/>
  <cols>
    <col min="1" max="1" width="10.85546875" style="11" bestFit="1" customWidth="1"/>
    <col min="2" max="2" width="27.85546875" style="11" bestFit="1" customWidth="1"/>
    <col min="3" max="3" width="9.140625" style="11"/>
    <col min="4" max="4" width="45.140625" style="11" bestFit="1" customWidth="1"/>
    <col min="5" max="5" width="19.7109375" style="5" bestFit="1" customWidth="1"/>
    <col min="6" max="6" width="12.7109375" style="5" bestFit="1" customWidth="1"/>
    <col min="7" max="16384" width="9.140625" style="11"/>
  </cols>
  <sheetData>
    <row r="1" spans="1:6" x14ac:dyDescent="0.25">
      <c r="A1" s="6" t="s">
        <v>67</v>
      </c>
      <c r="B1" s="7" t="s">
        <v>79</v>
      </c>
      <c r="D1" s="7" t="s">
        <v>0</v>
      </c>
      <c r="E1" s="13" t="s">
        <v>60</v>
      </c>
      <c r="F1" s="25" t="s">
        <v>66</v>
      </c>
    </row>
    <row r="2" spans="1:6" x14ac:dyDescent="0.25">
      <c r="A2" s="8" t="s">
        <v>68</v>
      </c>
      <c r="B2" s="9">
        <f>PERCENTILE(E2:E58,0.2)</f>
        <v>682253.60000000009</v>
      </c>
      <c r="D2" s="14" t="s">
        <v>9</v>
      </c>
      <c r="E2" s="15">
        <v>155172</v>
      </c>
      <c r="F2" s="2">
        <f>AVERAGE(E2:E13)</f>
        <v>460306.25</v>
      </c>
    </row>
    <row r="3" spans="1:6" x14ac:dyDescent="0.25">
      <c r="A3" s="8" t="s">
        <v>69</v>
      </c>
      <c r="B3" s="9">
        <f>PERCENTILE(E2:E58,0.4)</f>
        <v>1603307</v>
      </c>
      <c r="D3" s="16" t="s">
        <v>10</v>
      </c>
      <c r="E3" s="17">
        <v>206032</v>
      </c>
      <c r="F3" s="3"/>
    </row>
    <row r="4" spans="1:6" x14ac:dyDescent="0.25">
      <c r="A4" s="8" t="s">
        <v>70</v>
      </c>
      <c r="B4" s="9">
        <f>PERCENTILE(E2:E58,0.6)</f>
        <v>2568681.6</v>
      </c>
      <c r="D4" s="16" t="s">
        <v>16</v>
      </c>
      <c r="E4" s="17">
        <v>300220</v>
      </c>
      <c r="F4" s="3"/>
    </row>
    <row r="5" spans="1:6" x14ac:dyDescent="0.25">
      <c r="A5" s="10" t="s">
        <v>71</v>
      </c>
      <c r="B5" s="9">
        <f>PERCENTILE(E2:E58,0.8)</f>
        <v>5536388.4000000004</v>
      </c>
      <c r="D5" s="16" t="s">
        <v>26</v>
      </c>
      <c r="E5" s="17">
        <v>408984</v>
      </c>
      <c r="F5" s="3"/>
    </row>
    <row r="6" spans="1:6" x14ac:dyDescent="0.25">
      <c r="D6" s="16" t="s">
        <v>18</v>
      </c>
      <c r="E6" s="17">
        <v>431593</v>
      </c>
      <c r="F6" s="3"/>
    </row>
    <row r="7" spans="1:6" x14ac:dyDescent="0.25">
      <c r="A7" s="6" t="s">
        <v>72</v>
      </c>
      <c r="B7" s="7" t="s">
        <v>79</v>
      </c>
      <c r="D7" s="16" t="s">
        <v>3</v>
      </c>
      <c r="E7" s="17">
        <v>477599</v>
      </c>
      <c r="F7" s="3"/>
    </row>
    <row r="8" spans="1:6" x14ac:dyDescent="0.25">
      <c r="A8" s="10" t="s">
        <v>73</v>
      </c>
      <c r="B8" s="9">
        <f>F2</f>
        <v>460306.25</v>
      </c>
      <c r="D8" s="16" t="s">
        <v>17</v>
      </c>
      <c r="E8" s="17">
        <v>511020</v>
      </c>
      <c r="F8" s="3"/>
    </row>
    <row r="9" spans="1:6" x14ac:dyDescent="0.25">
      <c r="A9" s="10" t="s">
        <v>74</v>
      </c>
      <c r="B9" s="9">
        <f>F14</f>
        <v>1110743.8181818181</v>
      </c>
      <c r="D9" s="16" t="s">
        <v>35</v>
      </c>
      <c r="E9" s="17">
        <v>563655</v>
      </c>
      <c r="F9" s="3"/>
    </row>
    <row r="10" spans="1:6" x14ac:dyDescent="0.25">
      <c r="A10" s="8" t="s">
        <v>75</v>
      </c>
      <c r="B10" s="12">
        <f>F25</f>
        <v>2103234.9090909092</v>
      </c>
      <c r="D10" s="16" t="s">
        <v>53</v>
      </c>
      <c r="E10" s="17">
        <v>567772</v>
      </c>
      <c r="F10" s="3"/>
    </row>
    <row r="11" spans="1:6" x14ac:dyDescent="0.25">
      <c r="A11" s="10" t="s">
        <v>76</v>
      </c>
      <c r="B11" s="9">
        <f>F36</f>
        <v>3792482</v>
      </c>
      <c r="D11" s="16" t="s">
        <v>14</v>
      </c>
      <c r="E11" s="17">
        <v>604897</v>
      </c>
      <c r="F11" s="3"/>
    </row>
    <row r="12" spans="1:6" x14ac:dyDescent="0.25">
      <c r="A12" s="10" t="s">
        <v>77</v>
      </c>
      <c r="B12" s="9">
        <f>F47</f>
        <v>11969356</v>
      </c>
      <c r="D12" s="16" t="s">
        <v>5</v>
      </c>
      <c r="E12" s="17">
        <v>622209</v>
      </c>
      <c r="F12" s="3"/>
    </row>
    <row r="13" spans="1:6" x14ac:dyDescent="0.25">
      <c r="D13" s="18" t="s">
        <v>2</v>
      </c>
      <c r="E13" s="19">
        <v>674522</v>
      </c>
      <c r="F13" s="4"/>
    </row>
    <row r="14" spans="1:6" x14ac:dyDescent="0.25">
      <c r="D14" s="14" t="s">
        <v>43</v>
      </c>
      <c r="E14" s="15">
        <v>713180</v>
      </c>
      <c r="F14" s="2">
        <f>AVERAGE(E14:E24)</f>
        <v>1110743.8181818181</v>
      </c>
    </row>
    <row r="15" spans="1:6" x14ac:dyDescent="0.25">
      <c r="D15" s="16" t="s">
        <v>8</v>
      </c>
      <c r="E15" s="17">
        <v>772185</v>
      </c>
      <c r="F15" s="3"/>
    </row>
    <row r="16" spans="1:6" x14ac:dyDescent="0.25">
      <c r="D16" s="16" t="s">
        <v>7</v>
      </c>
      <c r="E16" s="17">
        <v>922220</v>
      </c>
      <c r="F16" s="3"/>
    </row>
    <row r="17" spans="4:6" x14ac:dyDescent="0.25">
      <c r="D17" s="16" t="s">
        <v>6</v>
      </c>
      <c r="E17" s="17">
        <v>960972</v>
      </c>
      <c r="F17" s="3"/>
    </row>
    <row r="18" spans="4:6" x14ac:dyDescent="0.25">
      <c r="D18" s="16" t="s">
        <v>24</v>
      </c>
      <c r="E18" s="17">
        <v>981104</v>
      </c>
      <c r="F18" s="3"/>
    </row>
    <row r="19" spans="4:6" x14ac:dyDescent="0.25">
      <c r="D19" s="16" t="s">
        <v>12</v>
      </c>
      <c r="E19" s="17">
        <v>987054</v>
      </c>
      <c r="F19" s="3"/>
    </row>
    <row r="20" spans="4:6" x14ac:dyDescent="0.25">
      <c r="D20" s="16" t="s">
        <v>29</v>
      </c>
      <c r="E20" s="17">
        <v>1137035</v>
      </c>
      <c r="F20" s="3"/>
    </row>
    <row r="21" spans="4:6" x14ac:dyDescent="0.25">
      <c r="D21" s="16" t="s">
        <v>41</v>
      </c>
      <c r="E21" s="17">
        <v>1263277</v>
      </c>
      <c r="F21" s="3"/>
    </row>
    <row r="22" spans="4:6" x14ac:dyDescent="0.25">
      <c r="D22" s="16" t="s">
        <v>40</v>
      </c>
      <c r="E22" s="17">
        <v>1299369</v>
      </c>
      <c r="F22" s="3"/>
    </row>
    <row r="23" spans="4:6" x14ac:dyDescent="0.25">
      <c r="D23" s="16" t="s">
        <v>22</v>
      </c>
      <c r="E23" s="17">
        <v>1581773</v>
      </c>
      <c r="F23" s="3"/>
    </row>
    <row r="24" spans="4:6" x14ac:dyDescent="0.25">
      <c r="D24" s="18" t="s">
        <v>23</v>
      </c>
      <c r="E24" s="19">
        <v>1600013</v>
      </c>
      <c r="F24" s="4"/>
    </row>
    <row r="25" spans="4:6" x14ac:dyDescent="0.25">
      <c r="D25" s="14" t="s">
        <v>37</v>
      </c>
      <c r="E25" s="15">
        <v>1608248</v>
      </c>
      <c r="F25" s="2">
        <f>AVERAGE(E25:E35)</f>
        <v>2103234.9090909092</v>
      </c>
    </row>
    <row r="26" spans="4:6" x14ac:dyDescent="0.25">
      <c r="D26" s="16" t="s">
        <v>21</v>
      </c>
      <c r="E26" s="17">
        <v>1721100</v>
      </c>
      <c r="F26" s="3"/>
    </row>
    <row r="27" spans="4:6" x14ac:dyDescent="0.25">
      <c r="D27" s="16" t="s">
        <v>19</v>
      </c>
      <c r="E27" s="17">
        <v>1746526</v>
      </c>
      <c r="F27" s="3"/>
    </row>
    <row r="28" spans="4:6" x14ac:dyDescent="0.25">
      <c r="D28" s="16" t="s">
        <v>28</v>
      </c>
      <c r="E28" s="17">
        <v>1916968</v>
      </c>
      <c r="F28" s="3"/>
    </row>
    <row r="29" spans="4:6" x14ac:dyDescent="0.25">
      <c r="D29" s="16" t="s">
        <v>55</v>
      </c>
      <c r="E29" s="17">
        <v>2082181</v>
      </c>
      <c r="F29" s="3"/>
    </row>
    <row r="30" spans="4:6" x14ac:dyDescent="0.25">
      <c r="D30" s="16" t="s">
        <v>56</v>
      </c>
      <c r="E30" s="17">
        <v>2111332</v>
      </c>
      <c r="F30" s="3"/>
    </row>
    <row r="31" spans="4:6" x14ac:dyDescent="0.25">
      <c r="D31" s="16" t="s">
        <v>45</v>
      </c>
      <c r="E31" s="17">
        <v>2179177</v>
      </c>
      <c r="F31" s="3"/>
    </row>
    <row r="32" spans="4:6" x14ac:dyDescent="0.25">
      <c r="D32" s="16" t="s">
        <v>46</v>
      </c>
      <c r="E32" s="17">
        <v>2366033</v>
      </c>
      <c r="F32" s="3"/>
    </row>
    <row r="33" spans="4:6" x14ac:dyDescent="0.25">
      <c r="D33" s="16" t="s">
        <v>52</v>
      </c>
      <c r="E33" s="17">
        <v>2449838</v>
      </c>
      <c r="F33" s="3"/>
    </row>
    <row r="34" spans="4:6" x14ac:dyDescent="0.25">
      <c r="D34" s="16" t="s">
        <v>11</v>
      </c>
      <c r="E34" s="17">
        <v>2460131</v>
      </c>
      <c r="F34" s="3"/>
    </row>
    <row r="35" spans="4:6" x14ac:dyDescent="0.25">
      <c r="D35" s="18" t="s">
        <v>47</v>
      </c>
      <c r="E35" s="19">
        <v>2494050</v>
      </c>
      <c r="F35" s="4"/>
    </row>
    <row r="36" spans="4:6" x14ac:dyDescent="0.25">
      <c r="D36" s="14" t="s">
        <v>51</v>
      </c>
      <c r="E36" s="15">
        <v>2618436</v>
      </c>
      <c r="F36" s="2">
        <f>AVERAGE(E36:E46)</f>
        <v>3792482</v>
      </c>
    </row>
    <row r="37" spans="4:6" x14ac:dyDescent="0.25">
      <c r="D37" s="16" t="s">
        <v>58</v>
      </c>
      <c r="E37" s="17">
        <v>2678721</v>
      </c>
      <c r="F37" s="3"/>
    </row>
    <row r="38" spans="4:6" x14ac:dyDescent="0.25">
      <c r="D38" s="16" t="s">
        <v>20</v>
      </c>
      <c r="E38" s="17">
        <v>2755000</v>
      </c>
      <c r="F38" s="3"/>
    </row>
    <row r="39" spans="4:6" x14ac:dyDescent="0.25">
      <c r="D39" s="16" t="s">
        <v>39</v>
      </c>
      <c r="E39" s="17">
        <v>3031896</v>
      </c>
      <c r="F39" s="3"/>
    </row>
    <row r="40" spans="4:6" x14ac:dyDescent="0.25">
      <c r="D40" s="16" t="s">
        <v>31</v>
      </c>
      <c r="E40" s="17">
        <v>3399293</v>
      </c>
      <c r="F40" s="3"/>
    </row>
    <row r="41" spans="4:6" x14ac:dyDescent="0.25">
      <c r="D41" s="16" t="s">
        <v>33</v>
      </c>
      <c r="E41" s="17">
        <v>3488933</v>
      </c>
      <c r="F41" s="3"/>
    </row>
    <row r="42" spans="4:6" x14ac:dyDescent="0.25">
      <c r="D42" s="16" t="s">
        <v>27</v>
      </c>
      <c r="E42" s="17">
        <v>3850426</v>
      </c>
      <c r="F42" s="3"/>
    </row>
    <row r="43" spans="4:6" x14ac:dyDescent="0.25">
      <c r="D43" s="16" t="s">
        <v>4</v>
      </c>
      <c r="E43" s="17">
        <v>4418595</v>
      </c>
      <c r="F43" s="3"/>
    </row>
    <row r="44" spans="4:6" x14ac:dyDescent="0.25">
      <c r="D44" s="16" t="s">
        <v>15</v>
      </c>
      <c r="E44" s="17">
        <v>4788852</v>
      </c>
      <c r="F44" s="3"/>
    </row>
    <row r="45" spans="4:6" x14ac:dyDescent="0.25">
      <c r="D45" s="16" t="s">
        <v>44</v>
      </c>
      <c r="E45" s="17">
        <v>5225992</v>
      </c>
      <c r="F45" s="3"/>
    </row>
    <row r="46" spans="4:6" x14ac:dyDescent="0.25">
      <c r="D46" s="18" t="s">
        <v>30</v>
      </c>
      <c r="E46" s="19">
        <v>5461158</v>
      </c>
      <c r="F46" s="4"/>
    </row>
    <row r="47" spans="4:6" x14ac:dyDescent="0.25">
      <c r="D47" s="14" t="s">
        <v>54</v>
      </c>
      <c r="E47" s="15">
        <v>5555196</v>
      </c>
      <c r="F47" s="2">
        <f>AVERAGE(E47:E58)</f>
        <v>11969356</v>
      </c>
    </row>
    <row r="48" spans="4:6" x14ac:dyDescent="0.25">
      <c r="D48" s="16" t="s">
        <v>25</v>
      </c>
      <c r="E48" s="17">
        <v>6570875</v>
      </c>
      <c r="F48" s="3"/>
    </row>
    <row r="49" spans="4:6" x14ac:dyDescent="0.25">
      <c r="D49" s="16" t="s">
        <v>49</v>
      </c>
      <c r="E49" s="17">
        <v>6754658</v>
      </c>
      <c r="F49" s="3"/>
    </row>
    <row r="50" spans="4:6" x14ac:dyDescent="0.25">
      <c r="D50" s="16" t="s">
        <v>34</v>
      </c>
      <c r="E50" s="17">
        <v>7118595</v>
      </c>
      <c r="F50" s="3"/>
    </row>
    <row r="51" spans="4:6" x14ac:dyDescent="0.25">
      <c r="D51" s="16" t="s">
        <v>48</v>
      </c>
      <c r="E51" s="17">
        <v>7654152</v>
      </c>
      <c r="F51" s="3"/>
    </row>
    <row r="52" spans="4:6" x14ac:dyDescent="0.25">
      <c r="D52" s="16" t="s">
        <v>57</v>
      </c>
      <c r="E52" s="17">
        <v>7691052</v>
      </c>
      <c r="F52" s="3"/>
    </row>
    <row r="53" spans="4:6" x14ac:dyDescent="0.25">
      <c r="D53" s="16" t="s">
        <v>32</v>
      </c>
      <c r="E53" s="17">
        <v>8209163</v>
      </c>
      <c r="F53" s="3"/>
    </row>
    <row r="54" spans="4:6" x14ac:dyDescent="0.25">
      <c r="D54" s="16" t="s">
        <v>42</v>
      </c>
      <c r="E54" s="17">
        <v>10308274</v>
      </c>
      <c r="F54" s="3"/>
    </row>
    <row r="55" spans="4:6" x14ac:dyDescent="0.25">
      <c r="D55" s="16" t="s">
        <v>13</v>
      </c>
      <c r="E55" s="17">
        <v>16954128</v>
      </c>
      <c r="F55" s="3"/>
    </row>
    <row r="56" spans="4:6" x14ac:dyDescent="0.25">
      <c r="D56" s="16" t="s">
        <v>50</v>
      </c>
      <c r="E56" s="17">
        <v>17035804</v>
      </c>
      <c r="F56" s="3"/>
    </row>
    <row r="57" spans="4:6" x14ac:dyDescent="0.25">
      <c r="D57" s="16" t="s">
        <v>38</v>
      </c>
      <c r="E57" s="17">
        <v>19345000</v>
      </c>
      <c r="F57" s="3"/>
    </row>
    <row r="58" spans="4:6" x14ac:dyDescent="0.25">
      <c r="D58" s="18" t="s">
        <v>36</v>
      </c>
      <c r="E58" s="19">
        <v>30435375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14" sqref="F14:F24"/>
    </sheetView>
  </sheetViews>
  <sheetFormatPr defaultRowHeight="15.75" x14ac:dyDescent="0.25"/>
  <cols>
    <col min="1" max="1" width="10.85546875" style="11" bestFit="1" customWidth="1"/>
    <col min="2" max="2" width="23" style="11" bestFit="1" customWidth="1"/>
    <col min="3" max="3" width="9.140625" style="11"/>
    <col min="4" max="4" width="43.140625" style="11" bestFit="1" customWidth="1"/>
    <col min="5" max="5" width="14.85546875" style="5" bestFit="1" customWidth="1"/>
    <col min="6" max="6" width="12.7109375" style="5" bestFit="1" customWidth="1"/>
    <col min="7" max="16384" width="9.140625" style="11"/>
  </cols>
  <sheetData>
    <row r="1" spans="1:6" x14ac:dyDescent="0.25">
      <c r="A1" s="6" t="s">
        <v>67</v>
      </c>
      <c r="B1" s="7" t="s">
        <v>80</v>
      </c>
      <c r="D1" s="7" t="s">
        <v>0</v>
      </c>
      <c r="E1" s="13" t="s">
        <v>61</v>
      </c>
      <c r="F1" s="25" t="s">
        <v>66</v>
      </c>
    </row>
    <row r="2" spans="1:6" x14ac:dyDescent="0.25">
      <c r="A2" s="8" t="s">
        <v>68</v>
      </c>
      <c r="B2" s="9">
        <f>PERCENTILE(E2:E58,0.2)</f>
        <v>91214.400000000009</v>
      </c>
      <c r="D2" s="14" t="s">
        <v>6</v>
      </c>
      <c r="E2" s="15">
        <v>53572</v>
      </c>
      <c r="F2" s="2">
        <f>AVERAGE(E2:E13)</f>
        <v>76122.666666666672</v>
      </c>
    </row>
    <row r="3" spans="1:6" x14ac:dyDescent="0.25">
      <c r="A3" s="8" t="s">
        <v>69</v>
      </c>
      <c r="B3" s="9">
        <f>PERCENTILE(E2:E58,0.4)</f>
        <v>124276.6</v>
      </c>
      <c r="D3" s="16" t="s">
        <v>14</v>
      </c>
      <c r="E3" s="17">
        <v>60716</v>
      </c>
      <c r="F3" s="3"/>
    </row>
    <row r="4" spans="1:6" x14ac:dyDescent="0.25">
      <c r="A4" s="8" t="s">
        <v>70</v>
      </c>
      <c r="B4" s="9">
        <f>PERCENTILE(E2:E58,0.6)</f>
        <v>235831</v>
      </c>
      <c r="D4" s="16" t="s">
        <v>2</v>
      </c>
      <c r="E4" s="17">
        <v>60768</v>
      </c>
      <c r="F4" s="3"/>
    </row>
    <row r="5" spans="1:6" x14ac:dyDescent="0.25">
      <c r="A5" s="10" t="s">
        <v>71</v>
      </c>
      <c r="B5" s="9">
        <f>PERCENTILE(E2:E58,0.8)</f>
        <v>342262.60000000003</v>
      </c>
      <c r="D5" s="16" t="s">
        <v>17</v>
      </c>
      <c r="E5" s="17">
        <v>68104</v>
      </c>
      <c r="F5" s="3"/>
    </row>
    <row r="6" spans="1:6" x14ac:dyDescent="0.25">
      <c r="D6" s="16" t="s">
        <v>16</v>
      </c>
      <c r="E6" s="17">
        <v>77236</v>
      </c>
      <c r="F6" s="3"/>
    </row>
    <row r="7" spans="1:6" x14ac:dyDescent="0.25">
      <c r="A7" s="6" t="s">
        <v>72</v>
      </c>
      <c r="B7" s="7" t="s">
        <v>80</v>
      </c>
      <c r="D7" s="16" t="s">
        <v>12</v>
      </c>
      <c r="E7" s="17">
        <v>79141</v>
      </c>
      <c r="F7" s="3"/>
    </row>
    <row r="8" spans="1:6" x14ac:dyDescent="0.25">
      <c r="A8" s="10" t="s">
        <v>73</v>
      </c>
      <c r="B8" s="9">
        <f>F2</f>
        <v>76122.666666666672</v>
      </c>
      <c r="D8" s="16" t="s">
        <v>4</v>
      </c>
      <c r="E8" s="17">
        <v>80676</v>
      </c>
      <c r="F8" s="3"/>
    </row>
    <row r="9" spans="1:6" x14ac:dyDescent="0.25">
      <c r="A9" s="10" t="s">
        <v>74</v>
      </c>
      <c r="B9" s="9">
        <f>F14</f>
        <v>110060.54545454546</v>
      </c>
      <c r="D9" s="16" t="s">
        <v>9</v>
      </c>
      <c r="E9" s="17">
        <v>82276</v>
      </c>
      <c r="F9" s="3"/>
    </row>
    <row r="10" spans="1:6" x14ac:dyDescent="0.25">
      <c r="A10" s="8" t="s">
        <v>75</v>
      </c>
      <c r="B10" s="12">
        <f>F25</f>
        <v>172490.27272727274</v>
      </c>
      <c r="D10" s="16" t="s">
        <v>22</v>
      </c>
      <c r="E10" s="17">
        <v>85415</v>
      </c>
      <c r="F10" s="3"/>
    </row>
    <row r="11" spans="1:6" x14ac:dyDescent="0.25">
      <c r="A11" s="10" t="s">
        <v>76</v>
      </c>
      <c r="B11" s="9">
        <f>F36</f>
        <v>276267</v>
      </c>
      <c r="D11" s="16" t="s">
        <v>18</v>
      </c>
      <c r="E11" s="17">
        <v>86295</v>
      </c>
      <c r="F11" s="3"/>
    </row>
    <row r="12" spans="1:6" x14ac:dyDescent="0.25">
      <c r="A12" s="10" t="s">
        <v>77</v>
      </c>
      <c r="B12" s="9">
        <f>F47</f>
        <v>500547.25</v>
      </c>
      <c r="D12" s="16" t="s">
        <v>5</v>
      </c>
      <c r="E12" s="17">
        <v>88689</v>
      </c>
      <c r="F12" s="3"/>
    </row>
    <row r="13" spans="1:6" x14ac:dyDescent="0.25">
      <c r="D13" s="18" t="s">
        <v>23</v>
      </c>
      <c r="E13" s="19">
        <v>90584</v>
      </c>
      <c r="F13" s="4"/>
    </row>
    <row r="14" spans="1:6" x14ac:dyDescent="0.25">
      <c r="D14" s="14" t="s">
        <v>26</v>
      </c>
      <c r="E14" s="15">
        <v>93736</v>
      </c>
      <c r="F14" s="2">
        <f>AVERAGE(E14:E24)</f>
        <v>110060.54545454546</v>
      </c>
    </row>
    <row r="15" spans="1:6" x14ac:dyDescent="0.25">
      <c r="D15" s="16" t="s">
        <v>43</v>
      </c>
      <c r="E15" s="17">
        <v>93977</v>
      </c>
      <c r="F15" s="3"/>
    </row>
    <row r="16" spans="1:6" x14ac:dyDescent="0.25">
      <c r="D16" s="16" t="s">
        <v>19</v>
      </c>
      <c r="E16" s="17">
        <v>99983</v>
      </c>
      <c r="F16" s="3"/>
    </row>
    <row r="17" spans="4:6" x14ac:dyDescent="0.25">
      <c r="D17" s="16" t="s">
        <v>24</v>
      </c>
      <c r="E17" s="17">
        <v>104392</v>
      </c>
      <c r="F17" s="3"/>
    </row>
    <row r="18" spans="4:6" x14ac:dyDescent="0.25">
      <c r="D18" s="16" t="s">
        <v>10</v>
      </c>
      <c r="E18" s="17">
        <v>105362</v>
      </c>
      <c r="F18" s="3"/>
    </row>
    <row r="19" spans="4:6" x14ac:dyDescent="0.25">
      <c r="D19" s="16" t="s">
        <v>3</v>
      </c>
      <c r="E19" s="17">
        <v>109529</v>
      </c>
      <c r="F19" s="3"/>
    </row>
    <row r="20" spans="4:6" x14ac:dyDescent="0.25">
      <c r="D20" s="16" t="s">
        <v>37</v>
      </c>
      <c r="E20" s="17">
        <v>118429</v>
      </c>
      <c r="F20" s="3"/>
    </row>
    <row r="21" spans="4:6" x14ac:dyDescent="0.25">
      <c r="D21" s="16" t="s">
        <v>51</v>
      </c>
      <c r="E21" s="17">
        <v>118700</v>
      </c>
      <c r="F21" s="3"/>
    </row>
    <row r="22" spans="4:6" x14ac:dyDescent="0.25">
      <c r="D22" s="16" t="s">
        <v>7</v>
      </c>
      <c r="E22" s="17">
        <v>121186</v>
      </c>
      <c r="F22" s="3"/>
    </row>
    <row r="23" spans="4:6" x14ac:dyDescent="0.25">
      <c r="D23" s="16" t="s">
        <v>8</v>
      </c>
      <c r="E23" s="17">
        <v>122489</v>
      </c>
      <c r="F23" s="3"/>
    </row>
    <row r="24" spans="4:6" x14ac:dyDescent="0.25">
      <c r="D24" s="18" t="s">
        <v>21</v>
      </c>
      <c r="E24" s="19">
        <v>122883</v>
      </c>
      <c r="F24" s="4"/>
    </row>
    <row r="25" spans="4:6" x14ac:dyDescent="0.25">
      <c r="D25" s="14" t="s">
        <v>31</v>
      </c>
      <c r="E25" s="15">
        <v>126367</v>
      </c>
      <c r="F25" s="2">
        <f>AVERAGE(E25:E35)</f>
        <v>172490.27272727274</v>
      </c>
    </row>
    <row r="26" spans="4:6" x14ac:dyDescent="0.25">
      <c r="D26" s="16" t="s">
        <v>53</v>
      </c>
      <c r="E26" s="17">
        <v>135543</v>
      </c>
      <c r="F26" s="3"/>
    </row>
    <row r="27" spans="4:6" x14ac:dyDescent="0.25">
      <c r="D27" s="16" t="s">
        <v>29</v>
      </c>
      <c r="E27" s="17">
        <v>137059</v>
      </c>
      <c r="F27" s="3"/>
    </row>
    <row r="28" spans="4:6" x14ac:dyDescent="0.25">
      <c r="D28" s="16" t="s">
        <v>40</v>
      </c>
      <c r="E28" s="17">
        <v>145186</v>
      </c>
      <c r="F28" s="3"/>
    </row>
    <row r="29" spans="4:6" x14ac:dyDescent="0.25">
      <c r="D29" s="16" t="s">
        <v>28</v>
      </c>
      <c r="E29" s="17">
        <v>170449</v>
      </c>
      <c r="F29" s="3"/>
    </row>
    <row r="30" spans="4:6" x14ac:dyDescent="0.25">
      <c r="D30" s="16" t="s">
        <v>41</v>
      </c>
      <c r="E30" s="17">
        <v>173385</v>
      </c>
      <c r="F30" s="3"/>
    </row>
    <row r="31" spans="4:6" x14ac:dyDescent="0.25">
      <c r="D31" s="16" t="s">
        <v>11</v>
      </c>
      <c r="E31" s="17">
        <v>178065</v>
      </c>
      <c r="F31" s="3"/>
    </row>
    <row r="32" spans="4:6" x14ac:dyDescent="0.25">
      <c r="D32" s="16" t="s">
        <v>35</v>
      </c>
      <c r="E32" s="17">
        <v>180317</v>
      </c>
      <c r="F32" s="3"/>
    </row>
    <row r="33" spans="4:6" x14ac:dyDescent="0.25">
      <c r="D33" s="16" t="s">
        <v>44</v>
      </c>
      <c r="E33" s="17">
        <v>205687</v>
      </c>
      <c r="F33" s="3"/>
    </row>
    <row r="34" spans="4:6" x14ac:dyDescent="0.25">
      <c r="D34" s="16" t="s">
        <v>30</v>
      </c>
      <c r="E34" s="17">
        <v>211589</v>
      </c>
      <c r="F34" s="3"/>
    </row>
    <row r="35" spans="4:6" x14ac:dyDescent="0.25">
      <c r="D35" s="18" t="s">
        <v>34</v>
      </c>
      <c r="E35" s="19">
        <v>233746</v>
      </c>
      <c r="F35" s="4"/>
    </row>
    <row r="36" spans="4:6" x14ac:dyDescent="0.25">
      <c r="D36" s="14" t="s">
        <v>15</v>
      </c>
      <c r="E36" s="15">
        <v>237221</v>
      </c>
      <c r="F36" s="2">
        <f>AVERAGE(E36:E46)</f>
        <v>276267</v>
      </c>
    </row>
    <row r="37" spans="4:6" x14ac:dyDescent="0.25">
      <c r="D37" s="16" t="s">
        <v>13</v>
      </c>
      <c r="E37" s="17">
        <v>246035</v>
      </c>
      <c r="F37" s="3"/>
    </row>
    <row r="38" spans="4:6" x14ac:dyDescent="0.25">
      <c r="D38" s="16" t="s">
        <v>47</v>
      </c>
      <c r="E38" s="17">
        <v>254855</v>
      </c>
      <c r="F38" s="3"/>
    </row>
    <row r="39" spans="4:6" x14ac:dyDescent="0.25">
      <c r="D39" s="16" t="s">
        <v>25</v>
      </c>
      <c r="E39" s="17">
        <v>255764</v>
      </c>
      <c r="F39" s="3"/>
    </row>
    <row r="40" spans="4:6" x14ac:dyDescent="0.25">
      <c r="D40" s="16" t="s">
        <v>32</v>
      </c>
      <c r="E40" s="17">
        <v>258308</v>
      </c>
      <c r="F40" s="3"/>
    </row>
    <row r="41" spans="4:6" x14ac:dyDescent="0.25">
      <c r="D41" s="16" t="s">
        <v>27</v>
      </c>
      <c r="E41" s="17">
        <v>263358</v>
      </c>
      <c r="F41" s="3"/>
    </row>
    <row r="42" spans="4:6" x14ac:dyDescent="0.25">
      <c r="D42" s="16" t="s">
        <v>45</v>
      </c>
      <c r="E42" s="17">
        <v>286710</v>
      </c>
      <c r="F42" s="3"/>
    </row>
    <row r="43" spans="4:6" x14ac:dyDescent="0.25">
      <c r="D43" s="16" t="s">
        <v>57</v>
      </c>
      <c r="E43" s="17">
        <v>291335</v>
      </c>
      <c r="F43" s="3"/>
    </row>
    <row r="44" spans="4:6" x14ac:dyDescent="0.25">
      <c r="D44" s="16" t="s">
        <v>56</v>
      </c>
      <c r="E44" s="17">
        <v>295564</v>
      </c>
      <c r="F44" s="3"/>
    </row>
    <row r="45" spans="4:6" x14ac:dyDescent="0.25">
      <c r="D45" s="16" t="s">
        <v>55</v>
      </c>
      <c r="E45" s="17">
        <v>315278</v>
      </c>
      <c r="F45" s="3"/>
    </row>
    <row r="46" spans="4:6" x14ac:dyDescent="0.25">
      <c r="D46" s="18" t="s">
        <v>46</v>
      </c>
      <c r="E46" s="19">
        <v>334509</v>
      </c>
      <c r="F46" s="4"/>
    </row>
    <row r="47" spans="4:6" x14ac:dyDescent="0.25">
      <c r="D47" s="14" t="s">
        <v>52</v>
      </c>
      <c r="E47" s="15">
        <v>344201</v>
      </c>
      <c r="F47" s="2">
        <f>AVERAGE(E47:E58)</f>
        <v>500547.25</v>
      </c>
    </row>
    <row r="48" spans="4:6" x14ac:dyDescent="0.25">
      <c r="D48" s="16" t="s">
        <v>54</v>
      </c>
      <c r="E48" s="17">
        <v>350944</v>
      </c>
      <c r="F48" s="3"/>
    </row>
    <row r="49" spans="4:6" x14ac:dyDescent="0.25">
      <c r="D49" s="16" t="s">
        <v>42</v>
      </c>
      <c r="E49" s="17">
        <v>379058</v>
      </c>
      <c r="F49" s="3"/>
    </row>
    <row r="50" spans="4:6" x14ac:dyDescent="0.25">
      <c r="D50" s="16" t="s">
        <v>20</v>
      </c>
      <c r="E50" s="17">
        <v>395510</v>
      </c>
      <c r="F50" s="3"/>
    </row>
    <row r="51" spans="4:6" x14ac:dyDescent="0.25">
      <c r="D51" s="16" t="s">
        <v>39</v>
      </c>
      <c r="E51" s="17">
        <v>405435</v>
      </c>
      <c r="F51" s="3"/>
    </row>
    <row r="52" spans="4:6" x14ac:dyDescent="0.25">
      <c r="D52" s="16" t="s">
        <v>49</v>
      </c>
      <c r="E52" s="17">
        <v>440603</v>
      </c>
      <c r="F52" s="3"/>
    </row>
    <row r="53" spans="4:6" x14ac:dyDescent="0.25">
      <c r="D53" s="16" t="s">
        <v>58</v>
      </c>
      <c r="E53" s="17">
        <v>479654</v>
      </c>
      <c r="F53" s="3"/>
    </row>
    <row r="54" spans="4:6" x14ac:dyDescent="0.25">
      <c r="D54" s="16" t="s">
        <v>48</v>
      </c>
      <c r="E54" s="17">
        <v>490311</v>
      </c>
      <c r="F54" s="3"/>
    </row>
    <row r="55" spans="4:6" x14ac:dyDescent="0.25">
      <c r="D55" s="16" t="s">
        <v>33</v>
      </c>
      <c r="E55" s="17">
        <v>491854</v>
      </c>
      <c r="F55" s="3"/>
    </row>
    <row r="56" spans="4:6" x14ac:dyDescent="0.25">
      <c r="D56" s="16" t="s">
        <v>38</v>
      </c>
      <c r="E56" s="17">
        <v>543905</v>
      </c>
      <c r="F56" s="3"/>
    </row>
    <row r="57" spans="4:6" x14ac:dyDescent="0.25">
      <c r="D57" s="16" t="s">
        <v>36</v>
      </c>
      <c r="E57" s="17">
        <v>650243</v>
      </c>
      <c r="F57" s="3"/>
    </row>
    <row r="58" spans="4:6" x14ac:dyDescent="0.25">
      <c r="D58" s="18" t="s">
        <v>50</v>
      </c>
      <c r="E58" s="19">
        <v>1034849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7" workbookViewId="0">
      <selection activeCell="F47" sqref="D47:F58"/>
    </sheetView>
  </sheetViews>
  <sheetFormatPr defaultRowHeight="15.75" x14ac:dyDescent="0.25"/>
  <cols>
    <col min="1" max="1" width="10.85546875" style="11" bestFit="1" customWidth="1"/>
    <col min="2" max="2" width="29.28515625" style="11" bestFit="1" customWidth="1"/>
    <col min="4" max="4" width="45.140625" style="11" bestFit="1" customWidth="1"/>
    <col min="5" max="5" width="29.28515625" style="11" bestFit="1" customWidth="1"/>
    <col min="6" max="6" width="10.42578125" style="5" bestFit="1" customWidth="1"/>
  </cols>
  <sheetData>
    <row r="1" spans="1:6" x14ac:dyDescent="0.25">
      <c r="A1" s="6" t="s">
        <v>67</v>
      </c>
      <c r="B1" s="7" t="s">
        <v>62</v>
      </c>
      <c r="D1" s="7" t="s">
        <v>0</v>
      </c>
      <c r="E1" s="7" t="s">
        <v>62</v>
      </c>
      <c r="F1" s="25" t="s">
        <v>66</v>
      </c>
    </row>
    <row r="2" spans="1:6" x14ac:dyDescent="0.25">
      <c r="A2" s="8" t="s">
        <v>68</v>
      </c>
      <c r="B2" s="9">
        <f>PERCENTILE(E2:E58,0.2)</f>
        <v>18.600000000000001</v>
      </c>
      <c r="D2" s="14" t="s">
        <v>6</v>
      </c>
      <c r="E2" s="22">
        <v>2</v>
      </c>
      <c r="F2" s="2">
        <f>AVERAGE(E2:E13)</f>
        <v>9.8333333333333339</v>
      </c>
    </row>
    <row r="3" spans="1:6" x14ac:dyDescent="0.25">
      <c r="A3" s="8" t="s">
        <v>69</v>
      </c>
      <c r="B3" s="9">
        <f>PERCENTILE(E2:E58,0.4)</f>
        <v>29.400000000000002</v>
      </c>
      <c r="D3" s="16" t="s">
        <v>7</v>
      </c>
      <c r="E3" s="23">
        <v>6</v>
      </c>
      <c r="F3" s="3"/>
    </row>
    <row r="4" spans="1:6" x14ac:dyDescent="0.25">
      <c r="A4" s="8" t="s">
        <v>70</v>
      </c>
      <c r="B4" s="9">
        <f>PERCENTILE(E2:E58,0.6)</f>
        <v>44.6</v>
      </c>
      <c r="D4" s="16" t="s">
        <v>17</v>
      </c>
      <c r="E4" s="23">
        <v>7</v>
      </c>
      <c r="F4" s="3"/>
    </row>
    <row r="5" spans="1:6" x14ac:dyDescent="0.25">
      <c r="A5" s="10" t="s">
        <v>71</v>
      </c>
      <c r="B5" s="9">
        <f>PERCENTILE(E2:E58,0.8)</f>
        <v>94.800000000000011</v>
      </c>
      <c r="D5" s="16" t="s">
        <v>5</v>
      </c>
      <c r="E5" s="23">
        <v>7</v>
      </c>
      <c r="F5" s="3"/>
    </row>
    <row r="6" spans="1:6" x14ac:dyDescent="0.25">
      <c r="D6" s="16" t="s">
        <v>14</v>
      </c>
      <c r="E6" s="23">
        <v>7</v>
      </c>
      <c r="F6" s="3"/>
    </row>
    <row r="7" spans="1:6" x14ac:dyDescent="0.25">
      <c r="A7" s="6" t="s">
        <v>72</v>
      </c>
      <c r="B7" s="7" t="s">
        <v>62</v>
      </c>
      <c r="D7" s="16" t="s">
        <v>3</v>
      </c>
      <c r="E7" s="23">
        <v>9</v>
      </c>
      <c r="F7" s="3"/>
    </row>
    <row r="8" spans="1:6" x14ac:dyDescent="0.25">
      <c r="A8" s="10" t="s">
        <v>73</v>
      </c>
      <c r="B8" s="9">
        <f>F2</f>
        <v>9.8333333333333339</v>
      </c>
      <c r="D8" s="16" t="s">
        <v>21</v>
      </c>
      <c r="E8" s="23">
        <v>9</v>
      </c>
      <c r="F8" s="3"/>
    </row>
    <row r="9" spans="1:6" x14ac:dyDescent="0.25">
      <c r="A9" s="10" t="s">
        <v>74</v>
      </c>
      <c r="B9" s="9">
        <f>F14</f>
        <v>25.90909090909091</v>
      </c>
      <c r="D9" s="16" t="s">
        <v>8</v>
      </c>
      <c r="E9" s="23">
        <v>10</v>
      </c>
      <c r="F9" s="3"/>
    </row>
    <row r="10" spans="1:6" x14ac:dyDescent="0.25">
      <c r="A10" s="8" t="s">
        <v>75</v>
      </c>
      <c r="B10" s="12">
        <f>F25</f>
        <v>35</v>
      </c>
      <c r="D10" s="16" t="s">
        <v>2</v>
      </c>
      <c r="E10" s="23">
        <v>12</v>
      </c>
      <c r="F10" s="3"/>
    </row>
    <row r="11" spans="1:6" x14ac:dyDescent="0.25">
      <c r="A11" s="10" t="s">
        <v>76</v>
      </c>
      <c r="B11" s="9">
        <f>F36</f>
        <v>64.727272727272734</v>
      </c>
      <c r="D11" s="16" t="s">
        <v>9</v>
      </c>
      <c r="E11" s="23">
        <v>14</v>
      </c>
      <c r="F11" s="3"/>
    </row>
    <row r="12" spans="1:6" x14ac:dyDescent="0.25">
      <c r="A12" s="10" t="s">
        <v>77</v>
      </c>
      <c r="B12" s="9">
        <f>F47</f>
        <v>169.75</v>
      </c>
      <c r="D12" s="16" t="s">
        <v>11</v>
      </c>
      <c r="E12" s="23">
        <v>17</v>
      </c>
      <c r="F12" s="3"/>
    </row>
    <row r="13" spans="1:6" x14ac:dyDescent="0.25">
      <c r="D13" s="18" t="s">
        <v>23</v>
      </c>
      <c r="E13" s="24">
        <v>18</v>
      </c>
      <c r="F13" s="4"/>
    </row>
    <row r="14" spans="1:6" x14ac:dyDescent="0.25">
      <c r="D14" s="14" t="s">
        <v>24</v>
      </c>
      <c r="E14" s="22">
        <v>21</v>
      </c>
      <c r="F14" s="2">
        <f>AVERAGE(E14:E24)</f>
        <v>25.90909090909091</v>
      </c>
    </row>
    <row r="15" spans="1:6" x14ac:dyDescent="0.25">
      <c r="D15" s="16" t="s">
        <v>4</v>
      </c>
      <c r="E15" s="23">
        <v>23</v>
      </c>
      <c r="F15" s="3"/>
    </row>
    <row r="16" spans="1:6" x14ac:dyDescent="0.25">
      <c r="D16" s="16" t="s">
        <v>41</v>
      </c>
      <c r="E16" s="23">
        <v>24</v>
      </c>
      <c r="F16" s="3"/>
    </row>
    <row r="17" spans="4:6" x14ac:dyDescent="0.25">
      <c r="D17" s="16" t="s">
        <v>40</v>
      </c>
      <c r="E17" s="23">
        <v>24</v>
      </c>
      <c r="F17" s="3"/>
    </row>
    <row r="18" spans="4:6" x14ac:dyDescent="0.25">
      <c r="D18" s="16" t="s">
        <v>28</v>
      </c>
      <c r="E18" s="23">
        <v>26</v>
      </c>
      <c r="F18" s="3"/>
    </row>
    <row r="19" spans="4:6" x14ac:dyDescent="0.25">
      <c r="D19" s="16" t="s">
        <v>15</v>
      </c>
      <c r="E19" s="23">
        <v>27</v>
      </c>
      <c r="F19" s="3"/>
    </row>
    <row r="20" spans="4:6" x14ac:dyDescent="0.25">
      <c r="D20" s="16" t="s">
        <v>30</v>
      </c>
      <c r="E20" s="23">
        <v>27</v>
      </c>
      <c r="F20" s="3"/>
    </row>
    <row r="21" spans="4:6" x14ac:dyDescent="0.25">
      <c r="D21" s="16" t="s">
        <v>31</v>
      </c>
      <c r="E21" s="23">
        <v>28</v>
      </c>
      <c r="F21" s="3"/>
    </row>
    <row r="22" spans="4:6" x14ac:dyDescent="0.25">
      <c r="D22" s="16" t="s">
        <v>22</v>
      </c>
      <c r="E22" s="23">
        <v>28</v>
      </c>
      <c r="F22" s="3"/>
    </row>
    <row r="23" spans="4:6" x14ac:dyDescent="0.25">
      <c r="D23" s="16" t="s">
        <v>35</v>
      </c>
      <c r="E23" s="23">
        <v>28</v>
      </c>
      <c r="F23" s="3"/>
    </row>
    <row r="24" spans="4:6" x14ac:dyDescent="0.25">
      <c r="D24" s="18" t="s">
        <v>18</v>
      </c>
      <c r="E24" s="24">
        <v>29</v>
      </c>
      <c r="F24" s="4"/>
    </row>
    <row r="25" spans="4:6" x14ac:dyDescent="0.25">
      <c r="D25" s="14" t="s">
        <v>37</v>
      </c>
      <c r="E25" s="22">
        <v>30</v>
      </c>
      <c r="F25" s="2">
        <f>AVERAGE(E25:E35)</f>
        <v>35</v>
      </c>
    </row>
    <row r="26" spans="4:6" x14ac:dyDescent="0.25">
      <c r="D26" s="16" t="s">
        <v>26</v>
      </c>
      <c r="E26" s="23">
        <v>30</v>
      </c>
      <c r="F26" s="3"/>
    </row>
    <row r="27" spans="4:6" x14ac:dyDescent="0.25">
      <c r="D27" s="16" t="s">
        <v>46</v>
      </c>
      <c r="E27" s="23">
        <v>30</v>
      </c>
      <c r="F27" s="3"/>
    </row>
    <row r="28" spans="4:6" x14ac:dyDescent="0.25">
      <c r="D28" s="16" t="s">
        <v>16</v>
      </c>
      <c r="E28" s="23">
        <v>31</v>
      </c>
      <c r="F28" s="3"/>
    </row>
    <row r="29" spans="4:6" x14ac:dyDescent="0.25">
      <c r="D29" s="16" t="s">
        <v>51</v>
      </c>
      <c r="E29" s="23">
        <v>32</v>
      </c>
      <c r="F29" s="3"/>
    </row>
    <row r="30" spans="4:6" x14ac:dyDescent="0.25">
      <c r="D30" s="16" t="s">
        <v>12</v>
      </c>
      <c r="E30" s="23">
        <v>32</v>
      </c>
      <c r="F30" s="3"/>
    </row>
    <row r="31" spans="4:6" x14ac:dyDescent="0.25">
      <c r="D31" s="16" t="s">
        <v>45</v>
      </c>
      <c r="E31" s="23">
        <v>35</v>
      </c>
      <c r="F31" s="3"/>
    </row>
    <row r="32" spans="4:6" x14ac:dyDescent="0.25">
      <c r="D32" s="16" t="s">
        <v>47</v>
      </c>
      <c r="E32" s="23">
        <v>38</v>
      </c>
      <c r="F32" s="3"/>
    </row>
    <row r="33" spans="4:6" x14ac:dyDescent="0.25">
      <c r="D33" s="16" t="s">
        <v>43</v>
      </c>
      <c r="E33" s="23">
        <v>41</v>
      </c>
      <c r="F33" s="3"/>
    </row>
    <row r="34" spans="4:6" x14ac:dyDescent="0.25">
      <c r="D34" s="16" t="s">
        <v>34</v>
      </c>
      <c r="E34" s="23">
        <v>42</v>
      </c>
      <c r="F34" s="3"/>
    </row>
    <row r="35" spans="4:6" x14ac:dyDescent="0.25">
      <c r="D35" s="18" t="s">
        <v>44</v>
      </c>
      <c r="E35" s="24">
        <v>44</v>
      </c>
      <c r="F35" s="4"/>
    </row>
    <row r="36" spans="4:6" x14ac:dyDescent="0.25">
      <c r="D36" s="14" t="s">
        <v>20</v>
      </c>
      <c r="E36" s="22">
        <v>45</v>
      </c>
      <c r="F36" s="2">
        <f>AVERAGE(E36:E46)</f>
        <v>64.727272727272734</v>
      </c>
    </row>
    <row r="37" spans="4:6" x14ac:dyDescent="0.25">
      <c r="D37" s="16" t="s">
        <v>33</v>
      </c>
      <c r="E37" s="23">
        <v>50</v>
      </c>
      <c r="F37" s="3"/>
    </row>
    <row r="38" spans="4:6" x14ac:dyDescent="0.25">
      <c r="D38" s="16" t="s">
        <v>29</v>
      </c>
      <c r="E38" s="23">
        <v>55</v>
      </c>
      <c r="F38" s="3"/>
    </row>
    <row r="39" spans="4:6" x14ac:dyDescent="0.25">
      <c r="D39" s="16" t="s">
        <v>25</v>
      </c>
      <c r="E39" s="23">
        <v>60</v>
      </c>
      <c r="F39" s="3"/>
    </row>
    <row r="40" spans="4:6" x14ac:dyDescent="0.25">
      <c r="D40" s="16" t="s">
        <v>10</v>
      </c>
      <c r="E40" s="23">
        <v>60</v>
      </c>
      <c r="F40" s="3"/>
    </row>
    <row r="41" spans="4:6" x14ac:dyDescent="0.25">
      <c r="D41" s="16" t="s">
        <v>27</v>
      </c>
      <c r="E41" s="23">
        <v>61</v>
      </c>
      <c r="F41" s="3"/>
    </row>
    <row r="42" spans="4:6" x14ac:dyDescent="0.25">
      <c r="D42" s="16" t="s">
        <v>54</v>
      </c>
      <c r="E42" s="23">
        <v>62</v>
      </c>
      <c r="F42" s="3"/>
    </row>
    <row r="43" spans="4:6" x14ac:dyDescent="0.25">
      <c r="D43" s="16" t="s">
        <v>32</v>
      </c>
      <c r="E43" s="23">
        <v>67</v>
      </c>
      <c r="F43" s="3"/>
    </row>
    <row r="44" spans="4:6" x14ac:dyDescent="0.25">
      <c r="D44" s="16" t="s">
        <v>55</v>
      </c>
      <c r="E44" s="23">
        <v>68</v>
      </c>
      <c r="F44" s="3"/>
    </row>
    <row r="45" spans="4:6" x14ac:dyDescent="0.25">
      <c r="D45" s="16" t="s">
        <v>58</v>
      </c>
      <c r="E45" s="23">
        <v>90</v>
      </c>
      <c r="F45" s="3"/>
    </row>
    <row r="46" spans="4:6" x14ac:dyDescent="0.25">
      <c r="D46" s="18" t="s">
        <v>52</v>
      </c>
      <c r="E46" s="24">
        <v>94</v>
      </c>
      <c r="F46" s="4"/>
    </row>
    <row r="47" spans="4:6" x14ac:dyDescent="0.25">
      <c r="D47" s="14" t="s">
        <v>57</v>
      </c>
      <c r="E47" s="22">
        <v>95</v>
      </c>
      <c r="F47" s="2">
        <f>AVERAGE(E47:E58)</f>
        <v>169.75</v>
      </c>
    </row>
    <row r="48" spans="4:6" x14ac:dyDescent="0.25">
      <c r="D48" s="16" t="s">
        <v>56</v>
      </c>
      <c r="E48" s="23">
        <v>109</v>
      </c>
      <c r="F48" s="3"/>
    </row>
    <row r="49" spans="4:6" x14ac:dyDescent="0.25">
      <c r="D49" s="16" t="s">
        <v>38</v>
      </c>
      <c r="E49" s="23">
        <v>110</v>
      </c>
      <c r="F49" s="3"/>
    </row>
    <row r="50" spans="4:6" x14ac:dyDescent="0.25">
      <c r="D50" s="16" t="s">
        <v>19</v>
      </c>
      <c r="E50" s="23">
        <v>110</v>
      </c>
      <c r="F50" s="3"/>
    </row>
    <row r="51" spans="4:6" x14ac:dyDescent="0.25">
      <c r="D51" s="16" t="s">
        <v>49</v>
      </c>
      <c r="E51" s="23">
        <v>110</v>
      </c>
      <c r="F51" s="3"/>
    </row>
    <row r="52" spans="4:6" x14ac:dyDescent="0.25">
      <c r="D52" s="16" t="s">
        <v>53</v>
      </c>
      <c r="E52" s="23">
        <v>115</v>
      </c>
      <c r="F52" s="3"/>
    </row>
    <row r="53" spans="4:6" x14ac:dyDescent="0.25">
      <c r="D53" s="16" t="s">
        <v>13</v>
      </c>
      <c r="E53" s="23">
        <v>117</v>
      </c>
      <c r="F53" s="3"/>
    </row>
    <row r="54" spans="4:6" x14ac:dyDescent="0.25">
      <c r="D54" s="16" t="s">
        <v>48</v>
      </c>
      <c r="E54" s="23">
        <v>120</v>
      </c>
      <c r="F54" s="3"/>
    </row>
    <row r="55" spans="4:6" x14ac:dyDescent="0.25">
      <c r="D55" s="16" t="s">
        <v>39</v>
      </c>
      <c r="E55" s="23">
        <v>230</v>
      </c>
      <c r="F55" s="3"/>
    </row>
    <row r="56" spans="4:6" x14ac:dyDescent="0.25">
      <c r="D56" s="16" t="s">
        <v>42</v>
      </c>
      <c r="E56" s="23">
        <v>269</v>
      </c>
      <c r="F56" s="3"/>
    </row>
    <row r="57" spans="4:6" x14ac:dyDescent="0.25">
      <c r="D57" s="16" t="s">
        <v>50</v>
      </c>
      <c r="E57" s="23">
        <v>297</v>
      </c>
      <c r="F57" s="3"/>
    </row>
    <row r="58" spans="4:6" x14ac:dyDescent="0.25">
      <c r="D58" s="18" t="s">
        <v>36</v>
      </c>
      <c r="E58" s="24">
        <v>355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E24" sqref="E24"/>
    </sheetView>
  </sheetViews>
  <sheetFormatPr defaultRowHeight="15.75" x14ac:dyDescent="0.25"/>
  <cols>
    <col min="1" max="1" width="10.85546875" style="11" bestFit="1" customWidth="1"/>
    <col min="2" max="2" width="16" style="11" bestFit="1" customWidth="1"/>
    <col min="4" max="4" width="45.140625" style="11" bestFit="1" customWidth="1"/>
    <col min="5" max="5" width="16" style="11" bestFit="1" customWidth="1"/>
    <col min="6" max="6" width="10.42578125" style="5" bestFit="1" customWidth="1"/>
  </cols>
  <sheetData>
    <row r="1" spans="1:6" x14ac:dyDescent="0.25">
      <c r="A1" s="6" t="s">
        <v>67</v>
      </c>
      <c r="B1" s="7" t="s">
        <v>63</v>
      </c>
      <c r="D1" s="7" t="s">
        <v>0</v>
      </c>
      <c r="E1" s="7" t="s">
        <v>63</v>
      </c>
      <c r="F1" s="25" t="s">
        <v>66</v>
      </c>
    </row>
    <row r="2" spans="1:6" x14ac:dyDescent="0.25">
      <c r="A2" s="8" t="s">
        <v>68</v>
      </c>
      <c r="B2" s="9">
        <f>PERCENTILE(E2:E58,0.2)</f>
        <v>11</v>
      </c>
      <c r="D2" s="14" t="s">
        <v>9</v>
      </c>
      <c r="E2" s="22">
        <v>4</v>
      </c>
      <c r="F2" s="2">
        <f>AVERAGE(E2:E13)</f>
        <v>7.916666666666667</v>
      </c>
    </row>
    <row r="3" spans="1:6" x14ac:dyDescent="0.25">
      <c r="A3" s="8" t="s">
        <v>69</v>
      </c>
      <c r="B3" s="9">
        <f>PERCENTILE(E2:E58,0.4)</f>
        <v>15.400000000000002</v>
      </c>
      <c r="D3" s="16" t="s">
        <v>6</v>
      </c>
      <c r="E3" s="23">
        <v>5</v>
      </c>
      <c r="F3" s="3"/>
    </row>
    <row r="4" spans="1:6" x14ac:dyDescent="0.25">
      <c r="A4" s="8" t="s">
        <v>70</v>
      </c>
      <c r="B4" s="9">
        <f>PERCENTILE(E2:E58,0.6)</f>
        <v>22</v>
      </c>
      <c r="D4" s="16" t="s">
        <v>22</v>
      </c>
      <c r="E4" s="23">
        <v>6</v>
      </c>
      <c r="F4" s="3"/>
    </row>
    <row r="5" spans="1:6" x14ac:dyDescent="0.25">
      <c r="A5" s="10" t="s">
        <v>71</v>
      </c>
      <c r="B5" s="9">
        <f>PERCENTILE(E2:E58,0.8)</f>
        <v>29.800000000000004</v>
      </c>
      <c r="D5" s="16" t="s">
        <v>2</v>
      </c>
      <c r="E5" s="23">
        <v>7</v>
      </c>
      <c r="F5" s="3"/>
    </row>
    <row r="6" spans="1:6" x14ac:dyDescent="0.25">
      <c r="D6" s="16" t="s">
        <v>23</v>
      </c>
      <c r="E6" s="23">
        <v>8</v>
      </c>
      <c r="F6" s="3"/>
    </row>
    <row r="7" spans="1:6" x14ac:dyDescent="0.25">
      <c r="A7" s="6" t="s">
        <v>72</v>
      </c>
      <c r="B7" s="7" t="s">
        <v>63</v>
      </c>
      <c r="D7" s="16" t="s">
        <v>17</v>
      </c>
      <c r="E7" s="23">
        <v>8</v>
      </c>
      <c r="F7" s="3"/>
    </row>
    <row r="8" spans="1:6" x14ac:dyDescent="0.25">
      <c r="A8" s="10" t="s">
        <v>73</v>
      </c>
      <c r="B8" s="9">
        <f>F2</f>
        <v>7.916666666666667</v>
      </c>
      <c r="D8" s="16" t="s">
        <v>15</v>
      </c>
      <c r="E8" s="23">
        <v>8</v>
      </c>
      <c r="F8" s="3"/>
    </row>
    <row r="9" spans="1:6" x14ac:dyDescent="0.25">
      <c r="A9" s="10" t="s">
        <v>74</v>
      </c>
      <c r="B9" s="9">
        <f>F14</f>
        <v>12.636363636363637</v>
      </c>
      <c r="D9" s="16" t="s">
        <v>4</v>
      </c>
      <c r="E9" s="23">
        <v>9</v>
      </c>
      <c r="F9" s="3"/>
    </row>
    <row r="10" spans="1:6" x14ac:dyDescent="0.25">
      <c r="A10" s="8" t="s">
        <v>75</v>
      </c>
      <c r="B10" s="12">
        <f>F25</f>
        <v>19.727272727272727</v>
      </c>
      <c r="D10" s="16" t="s">
        <v>3</v>
      </c>
      <c r="E10" s="23">
        <v>9</v>
      </c>
      <c r="F10" s="3"/>
    </row>
    <row r="11" spans="1:6" x14ac:dyDescent="0.25">
      <c r="A11" s="10" t="s">
        <v>76</v>
      </c>
      <c r="B11" s="9">
        <f>F36</f>
        <v>25.90909090909091</v>
      </c>
      <c r="D11" s="16" t="s">
        <v>5</v>
      </c>
      <c r="E11" s="23">
        <v>9</v>
      </c>
      <c r="F11" s="3"/>
    </row>
    <row r="12" spans="1:6" x14ac:dyDescent="0.25">
      <c r="A12" s="10" t="s">
        <v>77</v>
      </c>
      <c r="B12" s="9">
        <f>F47</f>
        <v>42</v>
      </c>
      <c r="D12" s="16" t="s">
        <v>7</v>
      </c>
      <c r="E12" s="23">
        <v>11</v>
      </c>
      <c r="F12" s="3"/>
    </row>
    <row r="13" spans="1:6" x14ac:dyDescent="0.25">
      <c r="D13" s="18" t="s">
        <v>11</v>
      </c>
      <c r="E13" s="24">
        <v>11</v>
      </c>
      <c r="F13" s="4"/>
    </row>
    <row r="14" spans="1:6" x14ac:dyDescent="0.25">
      <c r="D14" s="14" t="s">
        <v>10</v>
      </c>
      <c r="E14" s="22">
        <v>11</v>
      </c>
      <c r="F14" s="2">
        <f>AVERAGE(E14:E24)</f>
        <v>12.636363636363637</v>
      </c>
    </row>
    <row r="15" spans="1:6" x14ac:dyDescent="0.25">
      <c r="D15" s="16" t="s">
        <v>46</v>
      </c>
      <c r="E15" s="23">
        <v>11</v>
      </c>
      <c r="F15" s="3"/>
    </row>
    <row r="16" spans="1:6" x14ac:dyDescent="0.25">
      <c r="D16" s="16" t="s">
        <v>14</v>
      </c>
      <c r="E16" s="23">
        <v>11</v>
      </c>
      <c r="F16" s="3"/>
    </row>
    <row r="17" spans="4:6" x14ac:dyDescent="0.25">
      <c r="D17" s="16" t="s">
        <v>8</v>
      </c>
      <c r="E17" s="23">
        <v>12</v>
      </c>
      <c r="F17" s="3"/>
    </row>
    <row r="18" spans="4:6" x14ac:dyDescent="0.25">
      <c r="D18" s="16" t="s">
        <v>18</v>
      </c>
      <c r="E18" s="23">
        <v>12</v>
      </c>
      <c r="F18" s="3"/>
    </row>
    <row r="19" spans="4:6" x14ac:dyDescent="0.25">
      <c r="D19" s="16" t="s">
        <v>12</v>
      </c>
      <c r="E19" s="23">
        <v>12</v>
      </c>
      <c r="F19" s="3"/>
    </row>
    <row r="20" spans="4:6" x14ac:dyDescent="0.25">
      <c r="D20" s="16" t="s">
        <v>21</v>
      </c>
      <c r="E20" s="23">
        <v>13</v>
      </c>
      <c r="F20" s="3"/>
    </row>
    <row r="21" spans="4:6" x14ac:dyDescent="0.25">
      <c r="D21" s="16" t="s">
        <v>16</v>
      </c>
      <c r="E21" s="23">
        <v>13</v>
      </c>
      <c r="F21" s="3"/>
    </row>
    <row r="22" spans="4:6" x14ac:dyDescent="0.25">
      <c r="D22" s="16" t="s">
        <v>43</v>
      </c>
      <c r="E22" s="23">
        <v>14</v>
      </c>
      <c r="F22" s="3"/>
    </row>
    <row r="23" spans="4:6" x14ac:dyDescent="0.25">
      <c r="D23" s="16" t="s">
        <v>24</v>
      </c>
      <c r="E23" s="23">
        <v>15</v>
      </c>
      <c r="F23" s="3"/>
    </row>
    <row r="24" spans="4:6" x14ac:dyDescent="0.25">
      <c r="D24" s="18" t="s">
        <v>35</v>
      </c>
      <c r="E24" s="24">
        <v>15</v>
      </c>
      <c r="F24" s="4"/>
    </row>
    <row r="25" spans="4:6" x14ac:dyDescent="0.25">
      <c r="D25" s="14" t="s">
        <v>19</v>
      </c>
      <c r="E25" s="22">
        <v>16</v>
      </c>
      <c r="F25" s="2">
        <f>AVERAGE(E25:E35)</f>
        <v>19.727272727272727</v>
      </c>
    </row>
    <row r="26" spans="4:6" x14ac:dyDescent="0.25">
      <c r="D26" s="16" t="s">
        <v>26</v>
      </c>
      <c r="E26" s="23">
        <v>16</v>
      </c>
      <c r="F26" s="3"/>
    </row>
    <row r="27" spans="4:6" x14ac:dyDescent="0.25">
      <c r="D27" s="16" t="s">
        <v>44</v>
      </c>
      <c r="E27" s="23">
        <v>18</v>
      </c>
      <c r="F27" s="3"/>
    </row>
    <row r="28" spans="4:6" x14ac:dyDescent="0.25">
      <c r="D28" s="16" t="s">
        <v>31</v>
      </c>
      <c r="E28" s="23">
        <v>19</v>
      </c>
      <c r="F28" s="3"/>
    </row>
    <row r="29" spans="4:6" x14ac:dyDescent="0.25">
      <c r="D29" s="16" t="s">
        <v>41</v>
      </c>
      <c r="E29" s="23">
        <v>20</v>
      </c>
      <c r="F29" s="3"/>
    </row>
    <row r="30" spans="4:6" x14ac:dyDescent="0.25">
      <c r="D30" s="16" t="s">
        <v>40</v>
      </c>
      <c r="E30" s="23">
        <v>20</v>
      </c>
      <c r="F30" s="3"/>
    </row>
    <row r="31" spans="4:6" x14ac:dyDescent="0.25">
      <c r="D31" s="16" t="s">
        <v>13</v>
      </c>
      <c r="E31" s="23">
        <v>21</v>
      </c>
      <c r="F31" s="3"/>
    </row>
    <row r="32" spans="4:6" x14ac:dyDescent="0.25">
      <c r="D32" s="16" t="s">
        <v>27</v>
      </c>
      <c r="E32" s="23">
        <v>21</v>
      </c>
      <c r="F32" s="3"/>
    </row>
    <row r="33" spans="4:6" x14ac:dyDescent="0.25">
      <c r="D33" s="16" t="s">
        <v>37</v>
      </c>
      <c r="E33" s="23">
        <v>22</v>
      </c>
      <c r="F33" s="3"/>
    </row>
    <row r="34" spans="4:6" x14ac:dyDescent="0.25">
      <c r="D34" s="16" t="s">
        <v>28</v>
      </c>
      <c r="E34" s="23">
        <v>22</v>
      </c>
      <c r="F34" s="3"/>
    </row>
    <row r="35" spans="4:6" x14ac:dyDescent="0.25">
      <c r="D35" s="18" t="s">
        <v>51</v>
      </c>
      <c r="E35" s="24">
        <v>22</v>
      </c>
      <c r="F35" s="4"/>
    </row>
    <row r="36" spans="4:6" x14ac:dyDescent="0.25">
      <c r="D36" s="14" t="s">
        <v>30</v>
      </c>
      <c r="E36" s="22">
        <v>22</v>
      </c>
      <c r="F36" s="2">
        <f>AVERAGE(E36:E46)</f>
        <v>25.90909090909091</v>
      </c>
    </row>
    <row r="37" spans="4:6" x14ac:dyDescent="0.25">
      <c r="D37" s="16" t="s">
        <v>29</v>
      </c>
      <c r="E37" s="23">
        <v>24</v>
      </c>
      <c r="F37" s="3"/>
    </row>
    <row r="38" spans="4:6" x14ac:dyDescent="0.25">
      <c r="D38" s="16" t="s">
        <v>20</v>
      </c>
      <c r="E38" s="23">
        <v>25</v>
      </c>
      <c r="F38" s="3"/>
    </row>
    <row r="39" spans="4:6" x14ac:dyDescent="0.25">
      <c r="D39" s="16" t="s">
        <v>34</v>
      </c>
      <c r="E39" s="23">
        <v>25</v>
      </c>
      <c r="F39" s="3"/>
    </row>
    <row r="40" spans="4:6" x14ac:dyDescent="0.25">
      <c r="D40" s="16" t="s">
        <v>33</v>
      </c>
      <c r="E40" s="23">
        <v>25</v>
      </c>
      <c r="F40" s="3"/>
    </row>
    <row r="41" spans="4:6" x14ac:dyDescent="0.25">
      <c r="D41" s="16" t="s">
        <v>45</v>
      </c>
      <c r="E41" s="23">
        <v>25</v>
      </c>
      <c r="F41" s="3"/>
    </row>
    <row r="42" spans="4:6" x14ac:dyDescent="0.25">
      <c r="D42" s="16" t="s">
        <v>25</v>
      </c>
      <c r="E42" s="23">
        <v>26</v>
      </c>
      <c r="F42" s="3"/>
    </row>
    <row r="43" spans="4:6" x14ac:dyDescent="0.25">
      <c r="D43" s="16" t="s">
        <v>58</v>
      </c>
      <c r="E43" s="23">
        <v>27</v>
      </c>
      <c r="F43" s="3"/>
    </row>
    <row r="44" spans="4:6" x14ac:dyDescent="0.25">
      <c r="D44" s="16" t="s">
        <v>52</v>
      </c>
      <c r="E44" s="23">
        <v>28</v>
      </c>
      <c r="F44" s="3"/>
    </row>
    <row r="45" spans="4:6" x14ac:dyDescent="0.25">
      <c r="D45" s="16" t="s">
        <v>55</v>
      </c>
      <c r="E45" s="23">
        <v>29</v>
      </c>
      <c r="F45" s="3"/>
    </row>
    <row r="46" spans="4:6" x14ac:dyDescent="0.25">
      <c r="D46" s="18" t="s">
        <v>42</v>
      </c>
      <c r="E46" s="24">
        <v>29</v>
      </c>
      <c r="F46" s="4"/>
    </row>
    <row r="47" spans="4:6" x14ac:dyDescent="0.25">
      <c r="D47" s="14" t="s">
        <v>54</v>
      </c>
      <c r="E47" s="22">
        <v>30</v>
      </c>
      <c r="F47" s="2">
        <f>AVERAGE(E47:E58)</f>
        <v>42</v>
      </c>
    </row>
    <row r="48" spans="4:6" x14ac:dyDescent="0.25">
      <c r="D48" s="16" t="s">
        <v>32</v>
      </c>
      <c r="E48" s="23">
        <v>31</v>
      </c>
      <c r="F48" s="3"/>
    </row>
    <row r="49" spans="4:6" x14ac:dyDescent="0.25">
      <c r="D49" s="16" t="s">
        <v>47</v>
      </c>
      <c r="E49" s="23">
        <v>33</v>
      </c>
      <c r="F49" s="3"/>
    </row>
    <row r="50" spans="4:6" x14ac:dyDescent="0.25">
      <c r="D50" s="16" t="s">
        <v>49</v>
      </c>
      <c r="E50" s="23">
        <v>35</v>
      </c>
      <c r="F50" s="3"/>
    </row>
    <row r="51" spans="4:6" x14ac:dyDescent="0.25">
      <c r="D51" s="16" t="s">
        <v>53</v>
      </c>
      <c r="E51" s="23">
        <v>35</v>
      </c>
      <c r="F51" s="3"/>
    </row>
    <row r="52" spans="4:6" x14ac:dyDescent="0.25">
      <c r="D52" s="16" t="s">
        <v>48</v>
      </c>
      <c r="E52" s="23">
        <v>37</v>
      </c>
      <c r="F52" s="3"/>
    </row>
    <row r="53" spans="4:6" x14ac:dyDescent="0.25">
      <c r="D53" s="16" t="s">
        <v>39</v>
      </c>
      <c r="E53" s="23">
        <v>40</v>
      </c>
      <c r="F53" s="3"/>
    </row>
    <row r="54" spans="4:6" x14ac:dyDescent="0.25">
      <c r="D54" s="16" t="s">
        <v>57</v>
      </c>
      <c r="E54" s="23">
        <v>40</v>
      </c>
      <c r="F54" s="3"/>
    </row>
    <row r="55" spans="4:6" x14ac:dyDescent="0.25">
      <c r="D55" s="16" t="s">
        <v>56</v>
      </c>
      <c r="E55" s="23">
        <v>42</v>
      </c>
      <c r="F55" s="3"/>
    </row>
    <row r="56" spans="4:6" x14ac:dyDescent="0.25">
      <c r="D56" s="16" t="s">
        <v>50</v>
      </c>
      <c r="E56" s="23">
        <v>44</v>
      </c>
      <c r="F56" s="3"/>
    </row>
    <row r="57" spans="4:6" x14ac:dyDescent="0.25">
      <c r="D57" s="16" t="s">
        <v>38</v>
      </c>
      <c r="E57" s="23">
        <v>44</v>
      </c>
      <c r="F57" s="3"/>
    </row>
    <row r="58" spans="4:6" x14ac:dyDescent="0.25">
      <c r="D58" s="18" t="s">
        <v>36</v>
      </c>
      <c r="E58" s="24">
        <v>93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7" workbookViewId="0">
      <selection activeCell="F47" sqref="D47:F58"/>
    </sheetView>
  </sheetViews>
  <sheetFormatPr defaultRowHeight="15.75" x14ac:dyDescent="0.25"/>
  <cols>
    <col min="1" max="1" width="10.85546875" style="11" bestFit="1" customWidth="1"/>
    <col min="2" max="2" width="20.5703125" style="11" bestFit="1" customWidth="1"/>
    <col min="4" max="4" width="45.140625" style="11" bestFit="1" customWidth="1"/>
    <col min="5" max="5" width="19.85546875" style="11" bestFit="1" customWidth="1"/>
    <col min="6" max="6" width="10.42578125" style="5" bestFit="1" customWidth="1"/>
  </cols>
  <sheetData>
    <row r="1" spans="1:6" x14ac:dyDescent="0.25">
      <c r="A1" s="6" t="s">
        <v>67</v>
      </c>
      <c r="B1" s="7" t="s">
        <v>81</v>
      </c>
      <c r="D1" s="7" t="s">
        <v>0</v>
      </c>
      <c r="E1" s="7" t="s">
        <v>64</v>
      </c>
      <c r="F1" s="25" t="s">
        <v>66</v>
      </c>
    </row>
    <row r="2" spans="1:6" x14ac:dyDescent="0.25">
      <c r="A2" s="8" t="s">
        <v>68</v>
      </c>
      <c r="B2" s="9">
        <f>PERCENTILE(E2:E58,0.2)</f>
        <v>273</v>
      </c>
      <c r="D2" s="14" t="s">
        <v>2</v>
      </c>
      <c r="E2" s="22">
        <v>82</v>
      </c>
      <c r="F2" s="2">
        <f>AVERAGE(E2:E13)</f>
        <v>203.91666666666666</v>
      </c>
    </row>
    <row r="3" spans="1:6" x14ac:dyDescent="0.25">
      <c r="A3" s="8" t="s">
        <v>69</v>
      </c>
      <c r="B3" s="9">
        <f>PERCENTILE(E2:E58,0.4)</f>
        <v>396.20000000000005</v>
      </c>
      <c r="D3" s="16" t="s">
        <v>6</v>
      </c>
      <c r="E3" s="23">
        <v>120</v>
      </c>
      <c r="F3" s="3"/>
    </row>
    <row r="4" spans="1:6" x14ac:dyDescent="0.25">
      <c r="A4" s="8" t="s">
        <v>70</v>
      </c>
      <c r="B4" s="9">
        <f>PERCENTILE(E2:E58,0.6)</f>
        <v>493.4</v>
      </c>
      <c r="D4" s="16" t="s">
        <v>3</v>
      </c>
      <c r="E4" s="23">
        <v>170</v>
      </c>
      <c r="F4" s="3"/>
    </row>
    <row r="5" spans="1:6" x14ac:dyDescent="0.25">
      <c r="A5" s="10" t="s">
        <v>71</v>
      </c>
      <c r="B5" s="9">
        <f>PERCENTILE(E2:E58,0.8)</f>
        <v>682.60000000000014</v>
      </c>
      <c r="D5" s="16" t="s">
        <v>19</v>
      </c>
      <c r="E5" s="23">
        <v>172</v>
      </c>
      <c r="F5" s="3"/>
    </row>
    <row r="6" spans="1:6" x14ac:dyDescent="0.25">
      <c r="D6" s="16" t="s">
        <v>23</v>
      </c>
      <c r="E6" s="23">
        <v>186</v>
      </c>
      <c r="F6" s="3"/>
    </row>
    <row r="7" spans="1:6" x14ac:dyDescent="0.25">
      <c r="A7" s="6" t="s">
        <v>72</v>
      </c>
      <c r="B7" s="7" t="s">
        <v>81</v>
      </c>
      <c r="D7" s="16" t="s">
        <v>4</v>
      </c>
      <c r="E7" s="23">
        <v>190</v>
      </c>
      <c r="F7" s="3"/>
    </row>
    <row r="8" spans="1:6" x14ac:dyDescent="0.25">
      <c r="A8" s="10" t="s">
        <v>73</v>
      </c>
      <c r="B8" s="9">
        <f>F2</f>
        <v>203.91666666666666</v>
      </c>
      <c r="D8" s="16" t="s">
        <v>11</v>
      </c>
      <c r="E8" s="23">
        <v>232</v>
      </c>
      <c r="F8" s="3"/>
    </row>
    <row r="9" spans="1:6" x14ac:dyDescent="0.25">
      <c r="A9" s="10" t="s">
        <v>74</v>
      </c>
      <c r="B9" s="9">
        <f>F14</f>
        <v>346.09090909090907</v>
      </c>
      <c r="D9" s="16" t="s">
        <v>30</v>
      </c>
      <c r="E9" s="23">
        <v>243</v>
      </c>
      <c r="F9" s="3"/>
    </row>
    <row r="10" spans="1:6" x14ac:dyDescent="0.25">
      <c r="A10" s="8" t="s">
        <v>75</v>
      </c>
      <c r="B10" s="12">
        <f>F25</f>
        <v>454.09090909090907</v>
      </c>
      <c r="D10" s="16" t="s">
        <v>44</v>
      </c>
      <c r="E10" s="23">
        <v>251</v>
      </c>
      <c r="F10" s="3"/>
    </row>
    <row r="11" spans="1:6" x14ac:dyDescent="0.25">
      <c r="A11" s="10" t="s">
        <v>76</v>
      </c>
      <c r="B11" s="9">
        <f>F36</f>
        <v>570.36363636363637</v>
      </c>
      <c r="D11" s="16" t="s">
        <v>9</v>
      </c>
      <c r="E11" s="23">
        <v>263</v>
      </c>
      <c r="F11" s="3"/>
    </row>
    <row r="12" spans="1:6" x14ac:dyDescent="0.25">
      <c r="A12" s="10" t="s">
        <v>77</v>
      </c>
      <c r="B12" s="9">
        <f>F47</f>
        <v>781</v>
      </c>
      <c r="D12" s="16" t="s">
        <v>22</v>
      </c>
      <c r="E12" s="23">
        <v>265</v>
      </c>
      <c r="F12" s="3"/>
    </row>
    <row r="13" spans="1:6" x14ac:dyDescent="0.25">
      <c r="D13" s="18" t="s">
        <v>7</v>
      </c>
      <c r="E13" s="24">
        <v>273</v>
      </c>
      <c r="F13" s="4"/>
    </row>
    <row r="14" spans="1:6" x14ac:dyDescent="0.25">
      <c r="D14" s="14" t="s">
        <v>31</v>
      </c>
      <c r="E14" s="22">
        <v>273</v>
      </c>
      <c r="F14" s="2">
        <f>AVERAGE(E14:E24)</f>
        <v>346.09090909090907</v>
      </c>
    </row>
    <row r="15" spans="1:6" x14ac:dyDescent="0.25">
      <c r="D15" s="16" t="s">
        <v>12</v>
      </c>
      <c r="E15" s="23">
        <v>284</v>
      </c>
      <c r="F15" s="3"/>
    </row>
    <row r="16" spans="1:6" x14ac:dyDescent="0.25">
      <c r="D16" s="16" t="s">
        <v>17</v>
      </c>
      <c r="E16" s="23">
        <v>305</v>
      </c>
      <c r="F16" s="3"/>
    </row>
    <row r="17" spans="4:6" x14ac:dyDescent="0.25">
      <c r="D17" s="16" t="s">
        <v>18</v>
      </c>
      <c r="E17" s="23">
        <v>344</v>
      </c>
      <c r="F17" s="3"/>
    </row>
    <row r="18" spans="4:6" x14ac:dyDescent="0.25">
      <c r="D18" s="16" t="s">
        <v>10</v>
      </c>
      <c r="E18" s="23">
        <v>346</v>
      </c>
      <c r="F18" s="3"/>
    </row>
    <row r="19" spans="4:6" x14ac:dyDescent="0.25">
      <c r="D19" s="16" t="s">
        <v>13</v>
      </c>
      <c r="E19" s="23">
        <v>351</v>
      </c>
      <c r="F19" s="3"/>
    </row>
    <row r="20" spans="4:6" x14ac:dyDescent="0.25">
      <c r="D20" s="16" t="s">
        <v>5</v>
      </c>
      <c r="E20" s="23">
        <v>367</v>
      </c>
      <c r="F20" s="3"/>
    </row>
    <row r="21" spans="4:6" x14ac:dyDescent="0.25">
      <c r="D21" s="16" t="s">
        <v>14</v>
      </c>
      <c r="E21" s="23">
        <v>376</v>
      </c>
      <c r="F21" s="3"/>
    </row>
    <row r="22" spans="4:6" x14ac:dyDescent="0.25">
      <c r="D22" s="16" t="s">
        <v>34</v>
      </c>
      <c r="E22" s="23">
        <v>378</v>
      </c>
      <c r="F22" s="3"/>
    </row>
    <row r="23" spans="4:6" x14ac:dyDescent="0.25">
      <c r="D23" s="16" t="s">
        <v>38</v>
      </c>
      <c r="E23" s="23">
        <v>390</v>
      </c>
      <c r="F23" s="3"/>
    </row>
    <row r="24" spans="4:6" x14ac:dyDescent="0.25">
      <c r="D24" s="18" t="s">
        <v>15</v>
      </c>
      <c r="E24" s="24">
        <v>393</v>
      </c>
      <c r="F24" s="4"/>
    </row>
    <row r="25" spans="4:6" x14ac:dyDescent="0.25">
      <c r="D25" s="14" t="s">
        <v>25</v>
      </c>
      <c r="E25" s="22">
        <v>401</v>
      </c>
      <c r="F25" s="2">
        <f>AVERAGE(E25:E35)</f>
        <v>454.09090909090907</v>
      </c>
    </row>
    <row r="26" spans="4:6" x14ac:dyDescent="0.25">
      <c r="D26" s="16" t="s">
        <v>16</v>
      </c>
      <c r="E26" s="23">
        <v>413</v>
      </c>
      <c r="F26" s="3"/>
    </row>
    <row r="27" spans="4:6" x14ac:dyDescent="0.25">
      <c r="D27" s="16" t="s">
        <v>24</v>
      </c>
      <c r="E27" s="23">
        <v>437</v>
      </c>
      <c r="F27" s="3"/>
    </row>
    <row r="28" spans="4:6" x14ac:dyDescent="0.25">
      <c r="D28" s="16" t="s">
        <v>35</v>
      </c>
      <c r="E28" s="23">
        <v>446</v>
      </c>
      <c r="F28" s="3"/>
    </row>
    <row r="29" spans="4:6" x14ac:dyDescent="0.25">
      <c r="D29" s="16" t="s">
        <v>20</v>
      </c>
      <c r="E29" s="23">
        <v>448</v>
      </c>
      <c r="F29" s="3"/>
    </row>
    <row r="30" spans="4:6" x14ac:dyDescent="0.25">
      <c r="D30" s="16" t="s">
        <v>54</v>
      </c>
      <c r="E30" s="23">
        <v>450</v>
      </c>
      <c r="F30" s="3"/>
    </row>
    <row r="31" spans="4:6" x14ac:dyDescent="0.25">
      <c r="D31" s="16" t="s">
        <v>8</v>
      </c>
      <c r="E31" s="23">
        <v>468</v>
      </c>
      <c r="F31" s="3"/>
    </row>
    <row r="32" spans="4:6" x14ac:dyDescent="0.25">
      <c r="D32" s="16" t="s">
        <v>58</v>
      </c>
      <c r="E32" s="23">
        <v>479</v>
      </c>
      <c r="F32" s="3"/>
    </row>
    <row r="33" spans="4:6" x14ac:dyDescent="0.25">
      <c r="D33" s="16" t="s">
        <v>51</v>
      </c>
      <c r="E33" s="23">
        <v>479</v>
      </c>
      <c r="F33" s="3"/>
    </row>
    <row r="34" spans="4:6" x14ac:dyDescent="0.25">
      <c r="D34" s="16" t="s">
        <v>37</v>
      </c>
      <c r="E34" s="23">
        <v>483</v>
      </c>
      <c r="F34" s="3"/>
    </row>
    <row r="35" spans="4:6" x14ac:dyDescent="0.25">
      <c r="D35" s="18" t="s">
        <v>21</v>
      </c>
      <c r="E35" s="24">
        <v>491</v>
      </c>
      <c r="F35" s="4"/>
    </row>
    <row r="36" spans="4:6" x14ac:dyDescent="0.25">
      <c r="D36" s="14" t="s">
        <v>45</v>
      </c>
      <c r="E36" s="22">
        <v>495</v>
      </c>
      <c r="F36" s="2">
        <f>AVERAGE(E36:E46)</f>
        <v>570.36363636363637</v>
      </c>
    </row>
    <row r="37" spans="4:6" x14ac:dyDescent="0.25">
      <c r="D37" s="16" t="s">
        <v>27</v>
      </c>
      <c r="E37" s="23">
        <v>501</v>
      </c>
      <c r="F37" s="3"/>
    </row>
    <row r="38" spans="4:6" x14ac:dyDescent="0.25">
      <c r="D38" s="16" t="s">
        <v>49</v>
      </c>
      <c r="E38" s="23">
        <v>514</v>
      </c>
      <c r="F38" s="3"/>
    </row>
    <row r="39" spans="4:6" x14ac:dyDescent="0.25">
      <c r="D39" s="16" t="s">
        <v>53</v>
      </c>
      <c r="E39" s="23">
        <v>523</v>
      </c>
      <c r="F39" s="3"/>
    </row>
    <row r="40" spans="4:6" x14ac:dyDescent="0.25">
      <c r="D40" s="16" t="s">
        <v>48</v>
      </c>
      <c r="E40" s="23">
        <v>558</v>
      </c>
      <c r="F40" s="3"/>
    </row>
    <row r="41" spans="4:6" x14ac:dyDescent="0.25">
      <c r="D41" s="16" t="s">
        <v>43</v>
      </c>
      <c r="E41" s="23">
        <v>566</v>
      </c>
      <c r="F41" s="3"/>
    </row>
    <row r="42" spans="4:6" x14ac:dyDescent="0.25">
      <c r="D42" s="16" t="s">
        <v>42</v>
      </c>
      <c r="E42" s="23">
        <v>573</v>
      </c>
      <c r="F42" s="3"/>
    </row>
    <row r="43" spans="4:6" x14ac:dyDescent="0.25">
      <c r="D43" s="16" t="s">
        <v>40</v>
      </c>
      <c r="E43" s="23">
        <v>629</v>
      </c>
      <c r="F43" s="3"/>
    </row>
    <row r="44" spans="4:6" x14ac:dyDescent="0.25">
      <c r="D44" s="16" t="s">
        <v>26</v>
      </c>
      <c r="E44" s="23">
        <v>632</v>
      </c>
      <c r="F44" s="3"/>
    </row>
    <row r="45" spans="4:6" x14ac:dyDescent="0.25">
      <c r="D45" s="16" t="s">
        <v>33</v>
      </c>
      <c r="E45" s="23">
        <v>634</v>
      </c>
      <c r="F45" s="3"/>
    </row>
    <row r="46" spans="4:6" x14ac:dyDescent="0.25">
      <c r="D46" s="18" t="s">
        <v>28</v>
      </c>
      <c r="E46" s="24">
        <v>649</v>
      </c>
      <c r="F46" s="4"/>
    </row>
    <row r="47" spans="4:6" x14ac:dyDescent="0.25">
      <c r="D47" s="14" t="s">
        <v>36</v>
      </c>
      <c r="E47" s="22">
        <v>691</v>
      </c>
      <c r="F47" s="2">
        <f>AVERAGE(E47:E58)</f>
        <v>781</v>
      </c>
    </row>
    <row r="48" spans="4:6" x14ac:dyDescent="0.25">
      <c r="D48" s="16" t="s">
        <v>41</v>
      </c>
      <c r="E48" s="23">
        <v>696</v>
      </c>
      <c r="F48" s="3"/>
    </row>
    <row r="49" spans="4:6" x14ac:dyDescent="0.25">
      <c r="D49" s="16" t="s">
        <v>56</v>
      </c>
      <c r="E49" s="23">
        <v>708</v>
      </c>
      <c r="F49" s="3"/>
    </row>
    <row r="50" spans="4:6" x14ac:dyDescent="0.25">
      <c r="D50" s="16" t="s">
        <v>52</v>
      </c>
      <c r="E50" s="23">
        <v>725</v>
      </c>
      <c r="F50" s="3"/>
    </row>
    <row r="51" spans="4:6" x14ac:dyDescent="0.25">
      <c r="D51" s="16" t="s">
        <v>47</v>
      </c>
      <c r="E51" s="23">
        <v>734</v>
      </c>
      <c r="F51" s="3"/>
    </row>
    <row r="52" spans="4:6" x14ac:dyDescent="0.25">
      <c r="D52" s="16" t="s">
        <v>46</v>
      </c>
      <c r="E52" s="23">
        <v>756</v>
      </c>
      <c r="F52" s="3"/>
    </row>
    <row r="53" spans="4:6" x14ac:dyDescent="0.25">
      <c r="D53" s="16" t="s">
        <v>50</v>
      </c>
      <c r="E53" s="23">
        <v>764</v>
      </c>
      <c r="F53" s="3"/>
    </row>
    <row r="54" spans="4:6" x14ac:dyDescent="0.25">
      <c r="D54" s="16" t="s">
        <v>55</v>
      </c>
      <c r="E54" s="23">
        <v>813</v>
      </c>
      <c r="F54" s="3"/>
    </row>
    <row r="55" spans="4:6" x14ac:dyDescent="0.25">
      <c r="D55" s="16" t="s">
        <v>57</v>
      </c>
      <c r="E55" s="23">
        <v>857</v>
      </c>
      <c r="F55" s="3"/>
    </row>
    <row r="56" spans="4:6" x14ac:dyDescent="0.25">
      <c r="D56" s="16" t="s">
        <v>32</v>
      </c>
      <c r="E56" s="23">
        <v>867</v>
      </c>
      <c r="F56" s="3"/>
    </row>
    <row r="57" spans="4:6" x14ac:dyDescent="0.25">
      <c r="D57" s="16" t="s">
        <v>29</v>
      </c>
      <c r="E57" s="23">
        <v>869</v>
      </c>
      <c r="F57" s="3"/>
    </row>
    <row r="58" spans="4:6" x14ac:dyDescent="0.25">
      <c r="D58" s="18" t="s">
        <v>39</v>
      </c>
      <c r="E58" s="24">
        <v>892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47" sqref="D47:F58"/>
    </sheetView>
  </sheetViews>
  <sheetFormatPr defaultRowHeight="15.75" x14ac:dyDescent="0.25"/>
  <cols>
    <col min="1" max="1" width="10.85546875" style="11" bestFit="1" customWidth="1"/>
    <col min="2" max="2" width="25.85546875" style="11" bestFit="1" customWidth="1"/>
    <col min="4" max="4" width="45.140625" style="11" bestFit="1" customWidth="1"/>
    <col min="5" max="5" width="25.85546875" style="11" bestFit="1" customWidth="1"/>
    <col min="6" max="6" width="10.42578125" style="5" bestFit="1" customWidth="1"/>
  </cols>
  <sheetData>
    <row r="1" spans="1:6" x14ac:dyDescent="0.25">
      <c r="A1" s="6" t="s">
        <v>67</v>
      </c>
      <c r="B1" s="7" t="s">
        <v>65</v>
      </c>
      <c r="D1" s="7" t="s">
        <v>0</v>
      </c>
      <c r="E1" s="7" t="s">
        <v>65</v>
      </c>
      <c r="F1" s="25" t="s">
        <v>66</v>
      </c>
    </row>
    <row r="2" spans="1:6" x14ac:dyDescent="0.25">
      <c r="A2" s="8" t="s">
        <v>68</v>
      </c>
      <c r="B2" s="9">
        <f>PERCENTILE(E2:E58,0.2)</f>
        <v>271.8</v>
      </c>
      <c r="D2" s="14" t="s">
        <v>3</v>
      </c>
      <c r="E2" s="22">
        <v>67</v>
      </c>
      <c r="F2" s="2">
        <f>AVERAGE(E2:E13)</f>
        <v>168.83333333333334</v>
      </c>
    </row>
    <row r="3" spans="1:6" x14ac:dyDescent="0.25">
      <c r="A3" s="8" t="s">
        <v>69</v>
      </c>
      <c r="B3" s="9">
        <f>PERCENTILE(E2:E58,0.4)</f>
        <v>437.40000000000003</v>
      </c>
      <c r="D3" s="16" t="s">
        <v>2</v>
      </c>
      <c r="E3" s="23">
        <v>102</v>
      </c>
      <c r="F3" s="3"/>
    </row>
    <row r="4" spans="1:6" x14ac:dyDescent="0.25">
      <c r="A4" s="8" t="s">
        <v>70</v>
      </c>
      <c r="B4" s="9">
        <f>PERCENTILE(E2:E58,0.6)</f>
        <v>634</v>
      </c>
      <c r="D4" s="16" t="s">
        <v>6</v>
      </c>
      <c r="E4" s="23">
        <v>124</v>
      </c>
      <c r="F4" s="3"/>
    </row>
    <row r="5" spans="1:6" x14ac:dyDescent="0.25">
      <c r="A5" s="10" t="s">
        <v>71</v>
      </c>
      <c r="B5" s="9">
        <f>PERCENTILE(E2:E58,0.8)</f>
        <v>958.00000000000045</v>
      </c>
      <c r="D5" s="16" t="s">
        <v>8</v>
      </c>
      <c r="E5" s="23">
        <v>125</v>
      </c>
      <c r="F5" s="3"/>
    </row>
    <row r="6" spans="1:6" x14ac:dyDescent="0.25">
      <c r="D6" s="16" t="s">
        <v>14</v>
      </c>
      <c r="E6" s="23">
        <v>152</v>
      </c>
      <c r="F6" s="3"/>
    </row>
    <row r="7" spans="1:6" x14ac:dyDescent="0.25">
      <c r="A7" s="6" t="s">
        <v>72</v>
      </c>
      <c r="B7" s="7" t="s">
        <v>65</v>
      </c>
      <c r="D7" s="16" t="s">
        <v>4</v>
      </c>
      <c r="E7" s="23">
        <v>165</v>
      </c>
      <c r="F7" s="3"/>
    </row>
    <row r="8" spans="1:6" x14ac:dyDescent="0.25">
      <c r="A8" s="10" t="s">
        <v>73</v>
      </c>
      <c r="B8" s="9">
        <f>F2</f>
        <v>168.83333333333334</v>
      </c>
      <c r="D8" s="16" t="s">
        <v>7</v>
      </c>
      <c r="E8" s="23">
        <v>172</v>
      </c>
      <c r="F8" s="3"/>
    </row>
    <row r="9" spans="1:6" x14ac:dyDescent="0.25">
      <c r="A9" s="10" t="s">
        <v>74</v>
      </c>
      <c r="B9" s="9">
        <f>F14</f>
        <v>344.63636363636363</v>
      </c>
      <c r="D9" s="16" t="s">
        <v>23</v>
      </c>
      <c r="E9" s="23">
        <v>194</v>
      </c>
      <c r="F9" s="3"/>
    </row>
    <row r="10" spans="1:6" x14ac:dyDescent="0.25">
      <c r="A10" s="8" t="s">
        <v>75</v>
      </c>
      <c r="B10" s="12">
        <f>F25</f>
        <v>530.63636363636363</v>
      </c>
      <c r="D10" s="16" t="s">
        <v>9</v>
      </c>
      <c r="E10" s="23">
        <v>202</v>
      </c>
      <c r="F10" s="3"/>
    </row>
    <row r="11" spans="1:6" x14ac:dyDescent="0.25">
      <c r="A11" s="10" t="s">
        <v>76</v>
      </c>
      <c r="B11" s="9">
        <f>F36</f>
        <v>761.18181818181813</v>
      </c>
      <c r="D11" s="16" t="s">
        <v>5</v>
      </c>
      <c r="E11" s="23">
        <v>219</v>
      </c>
      <c r="F11" s="3"/>
    </row>
    <row r="12" spans="1:6" x14ac:dyDescent="0.25">
      <c r="A12" s="10" t="s">
        <v>77</v>
      </c>
      <c r="B12" s="9">
        <f>F47</f>
        <v>1699</v>
      </c>
      <c r="D12" s="16" t="s">
        <v>12</v>
      </c>
      <c r="E12" s="23">
        <v>234</v>
      </c>
      <c r="F12" s="3"/>
    </row>
    <row r="13" spans="1:6" x14ac:dyDescent="0.25">
      <c r="D13" s="18" t="s">
        <v>35</v>
      </c>
      <c r="E13" s="24">
        <v>270</v>
      </c>
      <c r="F13" s="4"/>
    </row>
    <row r="14" spans="1:6" x14ac:dyDescent="0.25">
      <c r="D14" s="14" t="s">
        <v>11</v>
      </c>
      <c r="E14" s="22">
        <v>279</v>
      </c>
      <c r="F14" s="2">
        <f>AVERAGE(E14:E24)</f>
        <v>344.63636363636363</v>
      </c>
    </row>
    <row r="15" spans="1:6" x14ac:dyDescent="0.25">
      <c r="D15" s="16" t="s">
        <v>10</v>
      </c>
      <c r="E15" s="23">
        <v>291</v>
      </c>
      <c r="F15" s="3"/>
    </row>
    <row r="16" spans="1:6" x14ac:dyDescent="0.25">
      <c r="D16" s="16" t="s">
        <v>37</v>
      </c>
      <c r="E16" s="23">
        <v>295</v>
      </c>
      <c r="F16" s="3"/>
    </row>
    <row r="17" spans="4:6" x14ac:dyDescent="0.25">
      <c r="D17" s="16" t="s">
        <v>28</v>
      </c>
      <c r="E17" s="23">
        <v>297</v>
      </c>
      <c r="F17" s="3"/>
    </row>
    <row r="18" spans="4:6" x14ac:dyDescent="0.25">
      <c r="D18" s="16" t="s">
        <v>17</v>
      </c>
      <c r="E18" s="23">
        <v>299</v>
      </c>
      <c r="F18" s="3"/>
    </row>
    <row r="19" spans="4:6" x14ac:dyDescent="0.25">
      <c r="D19" s="16" t="s">
        <v>24</v>
      </c>
      <c r="E19" s="23">
        <v>368</v>
      </c>
      <c r="F19" s="3"/>
    </row>
    <row r="20" spans="4:6" x14ac:dyDescent="0.25">
      <c r="D20" s="16" t="s">
        <v>32</v>
      </c>
      <c r="E20" s="23">
        <v>369</v>
      </c>
      <c r="F20" s="3"/>
    </row>
    <row r="21" spans="4:6" x14ac:dyDescent="0.25">
      <c r="D21" s="16" t="s">
        <v>16</v>
      </c>
      <c r="E21" s="23">
        <v>369</v>
      </c>
      <c r="F21" s="3"/>
    </row>
    <row r="22" spans="4:6" x14ac:dyDescent="0.25">
      <c r="D22" s="16" t="s">
        <v>40</v>
      </c>
      <c r="E22" s="23">
        <v>380</v>
      </c>
      <c r="F22" s="3"/>
    </row>
    <row r="23" spans="4:6" x14ac:dyDescent="0.25">
      <c r="D23" s="16" t="s">
        <v>22</v>
      </c>
      <c r="E23" s="23">
        <v>413</v>
      </c>
      <c r="F23" s="3"/>
    </row>
    <row r="24" spans="4:6" x14ac:dyDescent="0.25">
      <c r="D24" s="18" t="s">
        <v>26</v>
      </c>
      <c r="E24" s="24">
        <v>431</v>
      </c>
      <c r="F24" s="4"/>
    </row>
    <row r="25" spans="4:6" x14ac:dyDescent="0.25">
      <c r="D25" s="14" t="s">
        <v>33</v>
      </c>
      <c r="E25" s="22">
        <v>447</v>
      </c>
      <c r="F25" s="2">
        <f>AVERAGE(E25:E35)</f>
        <v>530.63636363636363</v>
      </c>
    </row>
    <row r="26" spans="4:6" x14ac:dyDescent="0.25">
      <c r="D26" s="16" t="s">
        <v>21</v>
      </c>
      <c r="E26" s="23">
        <v>455</v>
      </c>
      <c r="F26" s="3"/>
    </row>
    <row r="27" spans="4:6" x14ac:dyDescent="0.25">
      <c r="D27" s="16" t="s">
        <v>13</v>
      </c>
      <c r="E27" s="23">
        <v>471</v>
      </c>
      <c r="F27" s="3"/>
    </row>
    <row r="28" spans="4:6" x14ac:dyDescent="0.25">
      <c r="D28" s="16" t="s">
        <v>27</v>
      </c>
      <c r="E28" s="23">
        <v>487</v>
      </c>
      <c r="F28" s="3"/>
    </row>
    <row r="29" spans="4:6" x14ac:dyDescent="0.25">
      <c r="D29" s="16" t="s">
        <v>20</v>
      </c>
      <c r="E29" s="23">
        <v>493</v>
      </c>
      <c r="F29" s="3"/>
    </row>
    <row r="30" spans="4:6" x14ac:dyDescent="0.25">
      <c r="D30" s="16" t="s">
        <v>29</v>
      </c>
      <c r="E30" s="23">
        <v>548</v>
      </c>
      <c r="F30" s="3"/>
    </row>
    <row r="31" spans="4:6" x14ac:dyDescent="0.25">
      <c r="D31" s="16" t="s">
        <v>44</v>
      </c>
      <c r="E31" s="23">
        <v>559</v>
      </c>
      <c r="F31" s="3"/>
    </row>
    <row r="32" spans="4:6" x14ac:dyDescent="0.25">
      <c r="D32" s="16" t="s">
        <v>25</v>
      </c>
      <c r="E32" s="23">
        <v>562</v>
      </c>
      <c r="F32" s="3"/>
    </row>
    <row r="33" spans="4:6" x14ac:dyDescent="0.25">
      <c r="D33" s="16" t="s">
        <v>19</v>
      </c>
      <c r="E33" s="23">
        <v>573</v>
      </c>
      <c r="F33" s="3"/>
    </row>
    <row r="34" spans="4:6" x14ac:dyDescent="0.25">
      <c r="D34" s="16" t="s">
        <v>46</v>
      </c>
      <c r="E34" s="23">
        <v>617</v>
      </c>
      <c r="F34" s="3"/>
    </row>
    <row r="35" spans="4:6" x14ac:dyDescent="0.25">
      <c r="D35" s="18" t="s">
        <v>41</v>
      </c>
      <c r="E35" s="24">
        <v>625</v>
      </c>
      <c r="F35" s="4"/>
    </row>
    <row r="36" spans="4:6" x14ac:dyDescent="0.25">
      <c r="D36" s="14" t="s">
        <v>47</v>
      </c>
      <c r="E36" s="22">
        <v>640</v>
      </c>
      <c r="F36" s="2">
        <f>AVERAGE(E36:E46)</f>
        <v>761.18181818181813</v>
      </c>
    </row>
    <row r="37" spans="4:6" x14ac:dyDescent="0.25">
      <c r="D37" s="16" t="s">
        <v>15</v>
      </c>
      <c r="E37" s="23">
        <v>643</v>
      </c>
      <c r="F37" s="3"/>
    </row>
    <row r="38" spans="4:6" x14ac:dyDescent="0.25">
      <c r="D38" s="16" t="s">
        <v>30</v>
      </c>
      <c r="E38" s="23">
        <v>691</v>
      </c>
      <c r="F38" s="3"/>
    </row>
    <row r="39" spans="4:6" x14ac:dyDescent="0.25">
      <c r="D39" s="16" t="s">
        <v>31</v>
      </c>
      <c r="E39" s="23">
        <v>720</v>
      </c>
      <c r="F39" s="3"/>
    </row>
    <row r="40" spans="4:6" x14ac:dyDescent="0.25">
      <c r="D40" s="16" t="s">
        <v>18</v>
      </c>
      <c r="E40" s="23">
        <v>770</v>
      </c>
      <c r="F40" s="3"/>
    </row>
    <row r="41" spans="4:6" x14ac:dyDescent="0.25">
      <c r="D41" s="16" t="s">
        <v>54</v>
      </c>
      <c r="E41" s="23">
        <v>784</v>
      </c>
      <c r="F41" s="3"/>
    </row>
    <row r="42" spans="4:6" x14ac:dyDescent="0.25">
      <c r="D42" s="16" t="s">
        <v>55</v>
      </c>
      <c r="E42" s="23">
        <v>797</v>
      </c>
      <c r="F42" s="3"/>
    </row>
    <row r="43" spans="4:6" x14ac:dyDescent="0.25">
      <c r="D43" s="16" t="s">
        <v>34</v>
      </c>
      <c r="E43" s="23">
        <v>813</v>
      </c>
      <c r="F43" s="3"/>
    </row>
    <row r="44" spans="4:6" x14ac:dyDescent="0.25">
      <c r="D44" s="16" t="s">
        <v>51</v>
      </c>
      <c r="E44" s="23">
        <v>818</v>
      </c>
      <c r="F44" s="3"/>
    </row>
    <row r="45" spans="4:6" x14ac:dyDescent="0.25">
      <c r="D45" s="16" t="s">
        <v>43</v>
      </c>
      <c r="E45" s="23">
        <v>819</v>
      </c>
      <c r="F45" s="3"/>
    </row>
    <row r="46" spans="4:6" x14ac:dyDescent="0.25">
      <c r="D46" s="18" t="s">
        <v>45</v>
      </c>
      <c r="E46" s="24">
        <v>878</v>
      </c>
      <c r="F46" s="4"/>
    </row>
    <row r="47" spans="4:6" x14ac:dyDescent="0.25">
      <c r="D47" s="14" t="s">
        <v>49</v>
      </c>
      <c r="E47" s="22">
        <v>978</v>
      </c>
      <c r="F47" s="2">
        <f>AVERAGE(E47:E58)</f>
        <v>1699</v>
      </c>
    </row>
    <row r="48" spans="4:6" x14ac:dyDescent="0.25">
      <c r="D48" s="16" t="s">
        <v>52</v>
      </c>
      <c r="E48" s="23">
        <v>1062</v>
      </c>
      <c r="F48" s="3"/>
    </row>
    <row r="49" spans="4:6" x14ac:dyDescent="0.25">
      <c r="D49" s="16" t="s">
        <v>57</v>
      </c>
      <c r="E49" s="23">
        <v>1121</v>
      </c>
      <c r="F49" s="3"/>
    </row>
    <row r="50" spans="4:6" x14ac:dyDescent="0.25">
      <c r="D50" s="16" t="s">
        <v>56</v>
      </c>
      <c r="E50" s="23">
        <v>1186</v>
      </c>
      <c r="F50" s="3"/>
    </row>
    <row r="51" spans="4:6" x14ac:dyDescent="0.25">
      <c r="D51" s="16" t="s">
        <v>53</v>
      </c>
      <c r="E51" s="23">
        <v>1260</v>
      </c>
      <c r="F51" s="3"/>
    </row>
    <row r="52" spans="4:6" x14ac:dyDescent="0.25">
      <c r="D52" s="16" t="s">
        <v>48</v>
      </c>
      <c r="E52" s="23">
        <v>1276</v>
      </c>
      <c r="F52" s="3"/>
    </row>
    <row r="53" spans="4:6" x14ac:dyDescent="0.25">
      <c r="D53" s="16" t="s">
        <v>39</v>
      </c>
      <c r="E53" s="23">
        <v>1286</v>
      </c>
      <c r="F53" s="3"/>
    </row>
    <row r="54" spans="4:6" x14ac:dyDescent="0.25">
      <c r="D54" s="16" t="s">
        <v>38</v>
      </c>
      <c r="E54" s="23">
        <v>1307</v>
      </c>
      <c r="F54" s="3"/>
    </row>
    <row r="55" spans="4:6" x14ac:dyDescent="0.25">
      <c r="D55" s="16" t="s">
        <v>42</v>
      </c>
      <c r="E55" s="23">
        <v>1345</v>
      </c>
      <c r="F55" s="3"/>
    </row>
    <row r="56" spans="4:6" x14ac:dyDescent="0.25">
      <c r="D56" s="16" t="s">
        <v>58</v>
      </c>
      <c r="E56" s="23">
        <v>1649</v>
      </c>
      <c r="F56" s="3"/>
    </row>
    <row r="57" spans="4:6" x14ac:dyDescent="0.25">
      <c r="D57" s="16" t="s">
        <v>50</v>
      </c>
      <c r="E57" s="23">
        <v>1798</v>
      </c>
      <c r="F57" s="3"/>
    </row>
    <row r="58" spans="4:6" x14ac:dyDescent="0.25">
      <c r="D58" s="18" t="s">
        <v>36</v>
      </c>
      <c r="E58" s="24">
        <v>6120</v>
      </c>
      <c r="F58" s="4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Total Research 2011</vt:lpstr>
      <vt:lpstr>Federal Research 2011</vt:lpstr>
      <vt:lpstr>Endowment 2012</vt:lpstr>
      <vt:lpstr>Annual Giving 2012</vt:lpstr>
      <vt:lpstr>National Academy Members 2012</vt:lpstr>
      <vt:lpstr>Faculty Awards 2012</vt:lpstr>
      <vt:lpstr>Doctorates Awards 2012</vt:lpstr>
      <vt:lpstr>Postdoctoral Appointees 2011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 Pham</cp:lastModifiedBy>
  <dcterms:created xsi:type="dcterms:W3CDTF">2018-08-08T15:42:15Z</dcterms:created>
  <dcterms:modified xsi:type="dcterms:W3CDTF">2018-08-08T15:57:57Z</dcterms:modified>
</cp:coreProperties>
</file>